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4 APRIL\"/>
    </mc:Choice>
  </mc:AlternateContent>
  <xr:revisionPtr revIDLastSave="0" documentId="13_ncr:1_{53ECA93E-0876-4D22-B373-63AB51EB3307}" xr6:coauthVersionLast="47" xr6:coauthVersionMax="47" xr10:uidLastSave="{00000000-0000-0000-0000-000000000000}"/>
  <bookViews>
    <workbookView xWindow="840" yWindow="0" windowWidth="24105" windowHeight="1428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D15" i="11"/>
  <c r="G7" i="1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J7" i="5"/>
  <c r="J7" i="10" s="1"/>
  <c r="K7" i="5"/>
  <c r="L7" i="5"/>
  <c r="L7" i="10" s="1"/>
  <c r="M7" i="5"/>
  <c r="N7" i="5"/>
  <c r="O7" i="5"/>
  <c r="P7" i="5"/>
  <c r="P7" i="10" s="1"/>
  <c r="Q7" i="5"/>
  <c r="R7" i="5"/>
  <c r="R7" i="10" s="1"/>
  <c r="S7" i="5"/>
  <c r="T7" i="5"/>
  <c r="T7" i="10" s="1"/>
  <c r="U7" i="5"/>
  <c r="V7" i="5"/>
  <c r="V7" i="10" s="1"/>
  <c r="W7" i="5"/>
  <c r="X7" i="5"/>
  <c r="X7" i="10" s="1"/>
  <c r="Y7" i="5"/>
  <c r="Z7" i="5"/>
  <c r="AA7" i="5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I7" i="10"/>
  <c r="O7" i="10"/>
  <c r="U7" i="10"/>
  <c r="AA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32" i="1" l="1"/>
  <c r="AB31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G888" i="1" l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<sst xmlns="http://schemas.openxmlformats.org/spreadsheetml/2006/main" count="7877" uniqueCount="88">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</sst>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2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 applyFill="1"/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16" fillId="0" borderId="0" xfId="0" applyFont="1" applyFill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5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0" fontId="17" fillId="0" borderId="0" xfId="0" applyFont="1"/>
    <xf numFmtId="0" fontId="18" fillId="0" borderId="0" xfId="0" applyFont="1" applyFill="1" applyAlignment="1">
      <alignment horizontal="center"/>
    </xf>
    <xf numFmtId="170" fontId="18" fillId="0" borderId="0" xfId="0" quotePrefix="1" applyNumberFormat="1" applyFont="1" applyFill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Fill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166" fontId="21" fillId="0" borderId="58" xfId="1" quotePrefix="1" applyNumberFormat="1" applyFont="1" applyBorder="1" applyAlignment="1">
      <alignment horizontal="center" vertical="center"/>
    </xf>
    <xf numFmtId="166" fontId="21" fillId="0" borderId="16" xfId="1" quotePrefix="1" applyNumberFormat="1" applyFont="1" applyBorder="1" applyAlignment="1">
      <alignment horizontal="center" vertical="center"/>
    </xf>
    <xf numFmtId="166" fontId="21" fillId="0" borderId="0" xfId="1" quotePrefix="1" applyNumberFormat="1" applyFont="1" applyFill="1" applyBorder="1" applyAlignment="1">
      <alignment horizontal="center" vertical="center"/>
    </xf>
    <xf numFmtId="166" fontId="17" fillId="0" borderId="0" xfId="0" applyNumberFormat="1" applyFont="1"/>
    <xf numFmtId="166" fontId="21" fillId="0" borderId="56" xfId="1" quotePrefix="1" applyNumberFormat="1" applyFont="1" applyBorder="1" applyAlignment="1">
      <alignment horizontal="center" vertical="center"/>
    </xf>
    <xf numFmtId="166" fontId="21" fillId="0" borderId="55" xfId="1" quotePrefix="1" applyNumberFormat="1" applyFont="1" applyBorder="1" applyAlignment="1">
      <alignment horizontal="center" vertical="center"/>
    </xf>
    <xf numFmtId="166" fontId="21" fillId="0" borderId="57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Fill="1" applyBorder="1" applyAlignment="1">
      <alignment horizontal="center" vertical="center"/>
    </xf>
    <xf numFmtId="3" fontId="20" fillId="0" borderId="23" xfId="0" quotePrefix="1" applyNumberFormat="1" applyFont="1" applyFill="1" applyBorder="1" applyAlignment="1">
      <alignment horizontal="center" vertical="center"/>
    </xf>
    <xf numFmtId="3" fontId="20" fillId="0" borderId="0" xfId="0" quotePrefix="1" applyNumberFormat="1" applyFont="1" applyFill="1" applyBorder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Border="1" applyAlignment="1">
      <alignment horizontal="center"/>
    </xf>
    <xf numFmtId="3" fontId="19" fillId="0" borderId="0" xfId="0" quotePrefix="1" applyNumberFormat="1" applyFont="1" applyBorder="1" applyAlignment="1">
      <alignment horizontal="center"/>
    </xf>
    <xf numFmtId="3" fontId="19" fillId="0" borderId="0" xfId="0" quotePrefix="1" applyNumberFormat="1" applyFont="1" applyFill="1" applyBorder="1" applyAlignment="1">
      <alignment horizontal="center"/>
    </xf>
    <xf numFmtId="3" fontId="17" fillId="0" borderId="0" xfId="0" applyNumberFormat="1" applyFont="1" applyFill="1"/>
    <xf numFmtId="171" fontId="22" fillId="0" borderId="0" xfId="5" applyNumberFormat="1" applyFont="1" applyFill="1" applyAlignment="1"/>
    <xf numFmtId="166" fontId="17" fillId="0" borderId="0" xfId="0" applyNumberFormat="1" applyFont="1" applyFill="1"/>
    <xf numFmtId="166" fontId="17" fillId="0" borderId="0" xfId="1" applyNumberFormat="1" applyFont="1" applyFill="1"/>
    <xf numFmtId="166" fontId="17" fillId="0" borderId="0" xfId="1" applyNumberFormat="1" applyFont="1"/>
    <xf numFmtId="0" fontId="17" fillId="0" borderId="0" xfId="0" applyFont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applyFont="1" applyFill="1"/>
    <xf numFmtId="0" fontId="17" fillId="0" borderId="0" xfId="0" applyFont="1" applyAlignment="1"/>
    <xf numFmtId="171" fontId="23" fillId="0" borderId="54" xfId="0" applyNumberFormat="1" applyFont="1" applyBorder="1" applyAlignment="1">
      <alignment horizontal="center"/>
    </xf>
    <xf numFmtId="171" fontId="23" fillId="0" borderId="55" xfId="0" applyNumberFormat="1" applyFont="1" applyBorder="1" applyAlignment="1">
      <alignment horizontal="center"/>
    </xf>
    <xf numFmtId="17" fontId="24" fillId="0" borderId="24" xfId="0" applyNumberFormat="1" applyFont="1" applyFill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Border="1" applyAlignment="1">
      <alignment horizontal="center"/>
    </xf>
    <xf numFmtId="0" fontId="24" fillId="0" borderId="0" xfId="0" applyFont="1" applyFill="1" applyBorder="1" applyAlignment="1">
      <alignment horizontal="left"/>
    </xf>
    <xf numFmtId="3" fontId="25" fillId="0" borderId="0" xfId="0" applyNumberFormat="1" applyFont="1"/>
    <xf numFmtId="171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6" fontId="25" fillId="0" borderId="0" xfId="1" applyNumberFormat="1" applyFont="1" applyFill="1"/>
    <xf numFmtId="166" fontId="25" fillId="0" borderId="0" xfId="1" applyNumberFormat="1" applyFont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70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289" zoomScale="80" zoomScaleNormal="80" zoomScalePageLayoutView="50" workbookViewId="0">
      <selection activeCell="B227" sqref="B227:AA247"/>
    </sheetView>
  </sheetViews>
  <sheetFormatPr defaultColWidth="8.85546875" defaultRowHeight="12.75" x14ac:dyDescent="0.2"/>
  <cols>
    <col min="1" max="1" width="10.42578125" style="196" customWidth="1"/>
    <col min="2" max="2" width="8.28515625" style="196" customWidth="1"/>
    <col min="3" max="3" width="7.42578125" style="196" customWidth="1"/>
    <col min="4" max="4" width="6.7109375" style="196" customWidth="1"/>
    <col min="5" max="5" width="7.140625" style="196" customWidth="1"/>
    <col min="6" max="6" width="8" style="196" customWidth="1"/>
    <col min="7" max="7" width="7.140625" style="196" customWidth="1"/>
    <col min="8" max="8" width="7" style="196" customWidth="1"/>
    <col min="9" max="9" width="7.28515625" style="196" customWidth="1"/>
    <col min="10" max="10" width="6.140625" style="196" customWidth="1"/>
    <col min="11" max="11" width="7.28515625" style="196" customWidth="1"/>
    <col min="12" max="12" width="7.7109375" style="196" customWidth="1"/>
    <col min="13" max="14" width="7.140625" style="196" customWidth="1"/>
    <col min="15" max="15" width="7.85546875" style="196" customWidth="1"/>
    <col min="16" max="17" width="7.140625" style="196" customWidth="1"/>
    <col min="18" max="18" width="7.28515625" style="196" customWidth="1"/>
    <col min="19" max="19" width="7.85546875" style="196" customWidth="1"/>
    <col min="20" max="20" width="6.140625" style="196" customWidth="1"/>
    <col min="21" max="21" width="7" style="196" customWidth="1"/>
    <col min="22" max="22" width="7.42578125" style="196" customWidth="1"/>
    <col min="23" max="23" width="8" style="196" customWidth="1"/>
    <col min="24" max="24" width="7.140625" style="196" customWidth="1"/>
    <col min="25" max="25" width="7.42578125" style="196" customWidth="1"/>
    <col min="26" max="26" width="7.42578125" style="197" customWidth="1"/>
    <col min="27" max="27" width="8" style="197" customWidth="1"/>
    <col min="28" max="28" width="9.85546875" style="198" customWidth="1"/>
    <col min="29" max="29" width="10.140625" style="198" customWidth="1"/>
    <col min="30" max="30" width="9.140625" style="196" customWidth="1"/>
    <col min="31" max="60" width="9.140625" style="196" hidden="1" customWidth="1"/>
    <col min="61" max="61" width="11.7109375" style="196" hidden="1" customWidth="1"/>
    <col min="62" max="85" width="8.42578125" style="196" hidden="1" customWidth="1"/>
    <col min="86" max="87" width="8.42578125" style="197" hidden="1" customWidth="1"/>
    <col min="88" max="89" width="8.42578125" style="196" hidden="1" customWidth="1"/>
    <col min="90" max="90" width="8.85546875" style="196"/>
    <col min="91" max="91" width="13" style="196" bestFit="1" customWidth="1"/>
    <col min="92" max="92" width="12.85546875" style="196" bestFit="1" customWidth="1"/>
    <col min="93" max="16384" width="8.85546875" style="196"/>
  </cols>
  <sheetData>
    <row r="2" spans="1:93" ht="15.75" x14ac:dyDescent="0.25">
      <c r="A2" s="310" t="s">
        <v>56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  <c r="BI2" s="310" t="s">
        <v>56</v>
      </c>
      <c r="BJ2" s="310"/>
      <c r="BK2" s="310"/>
      <c r="BL2" s="310"/>
      <c r="BM2" s="310"/>
      <c r="BN2" s="310"/>
      <c r="BO2" s="310"/>
      <c r="BP2" s="310"/>
      <c r="BQ2" s="310"/>
      <c r="BR2" s="310"/>
      <c r="BS2" s="310"/>
      <c r="BT2" s="310"/>
      <c r="BU2" s="310"/>
      <c r="BV2" s="310"/>
      <c r="BW2" s="310"/>
      <c r="BX2" s="310"/>
      <c r="BY2" s="310"/>
      <c r="BZ2" s="310"/>
      <c r="CA2" s="310"/>
      <c r="CB2" s="310"/>
      <c r="CC2" s="310"/>
      <c r="CD2" s="310"/>
      <c r="CE2" s="310"/>
      <c r="CF2" s="310"/>
      <c r="CG2" s="310"/>
      <c r="CH2" s="310"/>
      <c r="CI2" s="310"/>
      <c r="CJ2" s="310"/>
      <c r="CK2" s="310"/>
    </row>
    <row r="5" spans="1:93" x14ac:dyDescent="0.2">
      <c r="A5" s="304">
        <v>44652</v>
      </c>
      <c r="B5" s="304"/>
      <c r="C5" s="304"/>
      <c r="D5" s="304"/>
      <c r="BI5" s="309">
        <f>A5</f>
        <v>44652</v>
      </c>
      <c r="BJ5" s="309"/>
      <c r="BK5" s="309"/>
      <c r="BL5" s="309"/>
    </row>
    <row r="6" spans="1:93" ht="13.5" thickBot="1" x14ac:dyDescent="0.25">
      <c r="AE6" s="232" t="s">
        <v>84</v>
      </c>
    </row>
    <row r="7" spans="1:93" ht="14.25" thickTop="1" thickBot="1" x14ac:dyDescent="0.25">
      <c r="A7" s="300" t="s">
        <v>0</v>
      </c>
      <c r="B7" s="302" t="s">
        <v>1</v>
      </c>
      <c r="C7" s="303"/>
      <c r="D7" s="302" t="s">
        <v>2</v>
      </c>
      <c r="E7" s="303"/>
      <c r="F7" s="302" t="s">
        <v>3</v>
      </c>
      <c r="G7" s="303"/>
      <c r="H7" s="302" t="s">
        <v>4</v>
      </c>
      <c r="I7" s="303"/>
      <c r="J7" s="302" t="s">
        <v>5</v>
      </c>
      <c r="K7" s="303"/>
      <c r="L7" s="302" t="s">
        <v>6</v>
      </c>
      <c r="M7" s="303"/>
      <c r="N7" s="302" t="s">
        <v>7</v>
      </c>
      <c r="O7" s="303"/>
      <c r="P7" s="302" t="s">
        <v>8</v>
      </c>
      <c r="Q7" s="303"/>
      <c r="R7" s="302" t="s">
        <v>9</v>
      </c>
      <c r="S7" s="303"/>
      <c r="T7" s="302" t="s">
        <v>10</v>
      </c>
      <c r="U7" s="303"/>
      <c r="V7" s="302" t="s">
        <v>11</v>
      </c>
      <c r="W7" s="303"/>
      <c r="X7" s="302" t="s">
        <v>12</v>
      </c>
      <c r="Y7" s="303"/>
      <c r="Z7" s="305" t="s">
        <v>40</v>
      </c>
      <c r="AA7" s="306"/>
      <c r="AB7" s="307" t="s">
        <v>41</v>
      </c>
      <c r="AC7" s="308"/>
      <c r="AE7" s="300" t="s">
        <v>0</v>
      </c>
      <c r="AF7" s="302" t="s">
        <v>1</v>
      </c>
      <c r="AG7" s="303"/>
      <c r="AH7" s="302" t="s">
        <v>2</v>
      </c>
      <c r="AI7" s="303"/>
      <c r="AJ7" s="302" t="s">
        <v>3</v>
      </c>
      <c r="AK7" s="303"/>
      <c r="AL7" s="302" t="s">
        <v>4</v>
      </c>
      <c r="AM7" s="303"/>
      <c r="AN7" s="302" t="s">
        <v>5</v>
      </c>
      <c r="AO7" s="303"/>
      <c r="AP7" s="302" t="s">
        <v>6</v>
      </c>
      <c r="AQ7" s="303"/>
      <c r="AR7" s="302" t="s">
        <v>7</v>
      </c>
      <c r="AS7" s="303"/>
      <c r="AT7" s="302" t="s">
        <v>8</v>
      </c>
      <c r="AU7" s="303"/>
      <c r="AV7" s="302" t="s">
        <v>9</v>
      </c>
      <c r="AW7" s="303"/>
      <c r="AX7" s="302" t="s">
        <v>10</v>
      </c>
      <c r="AY7" s="303"/>
      <c r="AZ7" s="302" t="s">
        <v>11</v>
      </c>
      <c r="BA7" s="303"/>
      <c r="BB7" s="302" t="s">
        <v>12</v>
      </c>
      <c r="BC7" s="303"/>
      <c r="BD7" s="305" t="s">
        <v>40</v>
      </c>
      <c r="BE7" s="306"/>
      <c r="BF7" s="307" t="s">
        <v>41</v>
      </c>
      <c r="BG7" s="308"/>
      <c r="BH7" s="233"/>
      <c r="BI7" s="300" t="s">
        <v>0</v>
      </c>
      <c r="BJ7" s="302" t="s">
        <v>1</v>
      </c>
      <c r="BK7" s="303"/>
      <c r="BL7" s="302" t="s">
        <v>2</v>
      </c>
      <c r="BM7" s="303"/>
      <c r="BN7" s="302" t="s">
        <v>3</v>
      </c>
      <c r="BO7" s="303"/>
      <c r="BP7" s="302" t="s">
        <v>4</v>
      </c>
      <c r="BQ7" s="303"/>
      <c r="BR7" s="302" t="s">
        <v>5</v>
      </c>
      <c r="BS7" s="303"/>
      <c r="BT7" s="302" t="s">
        <v>6</v>
      </c>
      <c r="BU7" s="303"/>
      <c r="BV7" s="302" t="s">
        <v>7</v>
      </c>
      <c r="BW7" s="303"/>
      <c r="BX7" s="302" t="s">
        <v>8</v>
      </c>
      <c r="BY7" s="303"/>
      <c r="BZ7" s="302" t="s">
        <v>9</v>
      </c>
      <c r="CA7" s="303"/>
      <c r="CB7" s="302" t="s">
        <v>10</v>
      </c>
      <c r="CC7" s="303"/>
      <c r="CD7" s="302" t="s">
        <v>11</v>
      </c>
      <c r="CE7" s="303"/>
      <c r="CF7" s="302" t="s">
        <v>12</v>
      </c>
      <c r="CG7" s="303"/>
      <c r="CH7" s="305" t="s">
        <v>40</v>
      </c>
      <c r="CI7" s="306"/>
      <c r="CJ7" s="302" t="s">
        <v>41</v>
      </c>
      <c r="CK7" s="303"/>
    </row>
    <row r="8" spans="1:93" ht="15" thickTop="1" thickBot="1" x14ac:dyDescent="0.3">
      <c r="A8" s="301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62" t="s">
        <v>14</v>
      </c>
      <c r="AC8" s="163" t="s">
        <v>15</v>
      </c>
      <c r="AE8" s="301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62" t="s">
        <v>14</v>
      </c>
      <c r="BG8" s="163" t="s">
        <v>15</v>
      </c>
      <c r="BH8" s="234"/>
      <c r="BI8" s="301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72"/>
      <c r="D9" s="126"/>
      <c r="E9" s="166"/>
      <c r="F9" s="125"/>
      <c r="G9" s="127"/>
      <c r="H9" s="126"/>
      <c r="I9" s="166"/>
      <c r="J9" s="125"/>
      <c r="K9" s="127"/>
      <c r="L9" s="126"/>
      <c r="M9" s="125"/>
      <c r="N9" s="165"/>
      <c r="O9" s="167"/>
      <c r="P9" s="125"/>
      <c r="Q9" s="127"/>
      <c r="R9" s="126"/>
      <c r="S9" s="166"/>
      <c r="T9" s="125"/>
      <c r="U9" s="127"/>
      <c r="V9" s="126"/>
      <c r="W9" s="166"/>
      <c r="X9" s="125"/>
      <c r="Y9" s="127"/>
      <c r="Z9" s="170"/>
      <c r="AA9" s="171"/>
      <c r="AB9" s="156">
        <f>B9+D9+F9+H9+J9+L9+N9+P9+R9+T9+V9+X9+Z9</f>
        <v>0</v>
      </c>
      <c r="AC9" s="157">
        <f>C9+E9+G9+I9+K9+M9+O9+Q9+S9+U9+W9+Y9+AA9</f>
        <v>0</v>
      </c>
      <c r="AE9" s="235" t="s">
        <v>20</v>
      </c>
      <c r="AF9" s="125">
        <f>SUMIF($A$9:$A$32,$AE9,B$9:B$32)</f>
        <v>2755</v>
      </c>
      <c r="AG9" s="172">
        <f t="shared" ref="AG9:AV10" si="0">SUMIF($A$9:$A$32,$AE9,C$9:C$32)</f>
        <v>1469</v>
      </c>
      <c r="AH9" s="126">
        <f t="shared" si="0"/>
        <v>972</v>
      </c>
      <c r="AI9" s="166">
        <f t="shared" si="0"/>
        <v>919</v>
      </c>
      <c r="AJ9" s="125">
        <f t="shared" si="0"/>
        <v>2501</v>
      </c>
      <c r="AK9" s="127">
        <f t="shared" si="0"/>
        <v>1322</v>
      </c>
      <c r="AL9" s="126">
        <f t="shared" si="0"/>
        <v>3258</v>
      </c>
      <c r="AM9" s="166">
        <f t="shared" si="0"/>
        <v>1982</v>
      </c>
      <c r="AN9" s="125">
        <f t="shared" si="0"/>
        <v>297</v>
      </c>
      <c r="AO9" s="127">
        <f t="shared" si="0"/>
        <v>837</v>
      </c>
      <c r="AP9" s="126">
        <f t="shared" si="0"/>
        <v>1026</v>
      </c>
      <c r="AQ9" s="125">
        <f t="shared" si="0"/>
        <v>2707</v>
      </c>
      <c r="AR9" s="165">
        <f t="shared" si="0"/>
        <v>2501</v>
      </c>
      <c r="AS9" s="167">
        <f t="shared" si="0"/>
        <v>3309</v>
      </c>
      <c r="AT9" s="125">
        <f t="shared" si="0"/>
        <v>1884</v>
      </c>
      <c r="AU9" s="127">
        <f t="shared" si="0"/>
        <v>1667</v>
      </c>
      <c r="AV9" s="126">
        <f t="shared" si="0"/>
        <v>2282</v>
      </c>
      <c r="AW9" s="166">
        <f t="shared" ref="AW9:BE10" si="1">SUMIF($A$9:$A$32,$AE9,S$9:S$32)</f>
        <v>1572</v>
      </c>
      <c r="AX9" s="125">
        <f t="shared" si="1"/>
        <v>381</v>
      </c>
      <c r="AY9" s="127">
        <f t="shared" si="1"/>
        <v>1219</v>
      </c>
      <c r="AZ9" s="126">
        <f t="shared" si="1"/>
        <v>960</v>
      </c>
      <c r="BA9" s="166">
        <f t="shared" si="1"/>
        <v>2246</v>
      </c>
      <c r="BB9" s="125">
        <f t="shared" si="1"/>
        <v>1382</v>
      </c>
      <c r="BC9" s="127">
        <f t="shared" si="1"/>
        <v>1353</v>
      </c>
      <c r="BD9" s="170">
        <f t="shared" si="1"/>
        <v>2854</v>
      </c>
      <c r="BE9" s="171">
        <f t="shared" si="1"/>
        <v>2616</v>
      </c>
      <c r="BF9" s="156">
        <f>AF9+AH9+AJ9+AL9+AN9+AP9+AR9+AT9+AV9+AX9+AZ9+BB9+BD9</f>
        <v>23053</v>
      </c>
      <c r="BG9" s="157">
        <f>AG9+AI9+AK9+AM9+AO9+AQ9+AS9+AU9+AW9+AY9+BA9+BC9+BE9</f>
        <v>23218</v>
      </c>
      <c r="BH9" s="236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199"/>
      <c r="CO9" s="199"/>
    </row>
    <row r="10" spans="1:93" x14ac:dyDescent="0.2">
      <c r="A10" s="136" t="s">
        <v>17</v>
      </c>
      <c r="B10" s="175">
        <v>358</v>
      </c>
      <c r="C10" s="176">
        <v>0</v>
      </c>
      <c r="D10" s="177">
        <v>183</v>
      </c>
      <c r="E10" s="178">
        <v>1</v>
      </c>
      <c r="F10" s="175">
        <v>655</v>
      </c>
      <c r="G10" s="179">
        <v>7</v>
      </c>
      <c r="H10" s="177">
        <v>424</v>
      </c>
      <c r="I10" s="178">
        <v>37</v>
      </c>
      <c r="J10" s="175">
        <v>13</v>
      </c>
      <c r="K10" s="179">
        <v>17</v>
      </c>
      <c r="L10" s="177">
        <v>34</v>
      </c>
      <c r="M10" s="175">
        <v>99</v>
      </c>
      <c r="N10" s="180">
        <v>163</v>
      </c>
      <c r="O10" s="181">
        <v>112</v>
      </c>
      <c r="P10" s="175">
        <v>71</v>
      </c>
      <c r="Q10" s="179">
        <v>56</v>
      </c>
      <c r="R10" s="177">
        <v>34</v>
      </c>
      <c r="S10" s="178">
        <v>25</v>
      </c>
      <c r="T10" s="175">
        <v>2</v>
      </c>
      <c r="U10" s="179">
        <v>0</v>
      </c>
      <c r="V10" s="177">
        <v>6</v>
      </c>
      <c r="W10" s="178">
        <v>0</v>
      </c>
      <c r="X10" s="175">
        <v>0</v>
      </c>
      <c r="Y10" s="179">
        <v>0</v>
      </c>
      <c r="Z10" s="177">
        <v>0</v>
      </c>
      <c r="AA10" s="175">
        <v>0</v>
      </c>
      <c r="AB10" s="158">
        <f t="shared" ref="AB10:AB32" si="3">SUM(B10,D10,F10,H10,J10,L10,N10,P10,R10,T10,V10,X10,Z10)</f>
        <v>1943</v>
      </c>
      <c r="AC10" s="159">
        <f t="shared" ref="AC10:AC32" si="4">SUM(C10,E10,G10,I10,K10,M10,O10,Q10,S10,U10,W10,Y10,AA10)</f>
        <v>354</v>
      </c>
      <c r="AE10" s="237" t="s">
        <v>21</v>
      </c>
      <c r="AF10" s="125">
        <f>SUMIF($A$9:$A$32,$AE10,B$9:B$32)</f>
        <v>2501</v>
      </c>
      <c r="AG10" s="176">
        <f t="shared" si="0"/>
        <v>1209</v>
      </c>
      <c r="AH10" s="177">
        <f t="shared" si="0"/>
        <v>762</v>
      </c>
      <c r="AI10" s="178">
        <f t="shared" si="0"/>
        <v>702</v>
      </c>
      <c r="AJ10" s="238">
        <f t="shared" si="0"/>
        <v>2258</v>
      </c>
      <c r="AK10" s="179">
        <f t="shared" si="0"/>
        <v>1089</v>
      </c>
      <c r="AL10" s="177">
        <f t="shared" si="0"/>
        <v>2889</v>
      </c>
      <c r="AM10" s="178">
        <f t="shared" si="0"/>
        <v>1844</v>
      </c>
      <c r="AN10" s="238">
        <f t="shared" si="0"/>
        <v>238</v>
      </c>
      <c r="AO10" s="179">
        <f t="shared" si="0"/>
        <v>689</v>
      </c>
      <c r="AP10" s="177">
        <f t="shared" si="0"/>
        <v>844</v>
      </c>
      <c r="AQ10" s="238">
        <f t="shared" si="0"/>
        <v>2364</v>
      </c>
      <c r="AR10" s="180">
        <f t="shared" si="0"/>
        <v>2047</v>
      </c>
      <c r="AS10" s="181">
        <f t="shared" si="0"/>
        <v>3282</v>
      </c>
      <c r="AT10" s="238">
        <f t="shared" si="0"/>
        <v>1396</v>
      </c>
      <c r="AU10" s="179">
        <f t="shared" si="0"/>
        <v>1353</v>
      </c>
      <c r="AV10" s="177">
        <f t="shared" si="0"/>
        <v>1989</v>
      </c>
      <c r="AW10" s="178">
        <f t="shared" si="1"/>
        <v>1390</v>
      </c>
      <c r="AX10" s="238">
        <f t="shared" si="1"/>
        <v>321</v>
      </c>
      <c r="AY10" s="179">
        <f t="shared" si="1"/>
        <v>958</v>
      </c>
      <c r="AZ10" s="177">
        <f t="shared" si="1"/>
        <v>854</v>
      </c>
      <c r="BA10" s="178">
        <f t="shared" si="1"/>
        <v>2102</v>
      </c>
      <c r="BB10" s="238">
        <f t="shared" si="1"/>
        <v>1110</v>
      </c>
      <c r="BC10" s="179">
        <f t="shared" si="1"/>
        <v>1153</v>
      </c>
      <c r="BD10" s="177">
        <f t="shared" si="1"/>
        <v>2722</v>
      </c>
      <c r="BE10" s="238">
        <f t="shared" si="1"/>
        <v>2387</v>
      </c>
      <c r="BF10" s="158">
        <f>SUM(AF10,AH10,AJ10,AL10,AN10,AP10,AR10,AT10,AV10,AX10,AZ10,BB10,BD10)</f>
        <v>19931</v>
      </c>
      <c r="BG10" s="159">
        <f>SUM(AG10,AI10,AK10,AM10,AO10,AQ10,AS10,AU10,AW10,AY10,BA10,BC10,BE10)</f>
        <v>20522</v>
      </c>
      <c r="BH10" s="236"/>
      <c r="BI10" s="136" t="s">
        <v>17</v>
      </c>
      <c r="BJ10" s="128">
        <f t="shared" ref="BJ10:CK10" si="5">B10/B33</f>
        <v>1.21438263229308E-2</v>
      </c>
      <c r="BK10" s="129">
        <f t="shared" si="5"/>
        <v>0</v>
      </c>
      <c r="BL10" s="130">
        <f t="shared" si="5"/>
        <v>1.4988942583340159E-2</v>
      </c>
      <c r="BM10" s="131">
        <f t="shared" si="5"/>
        <v>7.8406774345303435E-5</v>
      </c>
      <c r="BN10" s="128">
        <f t="shared" si="5"/>
        <v>2.3221186230368347E-2</v>
      </c>
      <c r="BO10" s="129">
        <f t="shared" si="5"/>
        <v>2.6566473110933999E-4</v>
      </c>
      <c r="BP10" s="130">
        <f t="shared" si="5"/>
        <v>1.1183499063645715E-2</v>
      </c>
      <c r="BQ10" s="131">
        <f t="shared" si="5"/>
        <v>9.0797546012269937E-4</v>
      </c>
      <c r="BR10" s="128">
        <f t="shared" si="5"/>
        <v>1.9780888618381011E-3</v>
      </c>
      <c r="BS10" s="129">
        <f t="shared" si="5"/>
        <v>2.7552674230145865E-3</v>
      </c>
      <c r="BT10" s="130">
        <f t="shared" si="5"/>
        <v>1.4946368911552665E-3</v>
      </c>
      <c r="BU10" s="128">
        <f t="shared" si="5"/>
        <v>4.589282403115149E-3</v>
      </c>
      <c r="BV10" s="132">
        <f t="shared" si="5"/>
        <v>4.3481740336650037E-3</v>
      </c>
      <c r="BW10" s="133">
        <f t="shared" si="5"/>
        <v>3.0824274115866246E-3</v>
      </c>
      <c r="BX10" s="128">
        <f t="shared" si="5"/>
        <v>3.5489353194041789E-3</v>
      </c>
      <c r="BY10" s="129">
        <f t="shared" si="5"/>
        <v>3.0917020924198088E-3</v>
      </c>
      <c r="BZ10" s="130">
        <f t="shared" si="5"/>
        <v>1.2811817017107543E-3</v>
      </c>
      <c r="CA10" s="131">
        <f t="shared" si="5"/>
        <v>1.0145692139117732E-3</v>
      </c>
      <c r="CB10" s="128">
        <f t="shared" si="5"/>
        <v>2.5364616360177552E-4</v>
      </c>
      <c r="CC10" s="129">
        <f t="shared" si="5"/>
        <v>0</v>
      </c>
      <c r="CD10" s="130">
        <f t="shared" si="5"/>
        <v>2.5501530091805511E-4</v>
      </c>
      <c r="CE10" s="131">
        <f t="shared" si="5"/>
        <v>0</v>
      </c>
      <c r="CF10" s="128">
        <f t="shared" si="5"/>
        <v>0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6.2834505618885924E-3</v>
      </c>
      <c r="CK10" s="135">
        <f t="shared" si="5"/>
        <v>1.1502170466065349E-3</v>
      </c>
      <c r="CN10" s="199"/>
      <c r="CO10" s="199"/>
    </row>
    <row r="11" spans="1:93" ht="13.5" thickBot="1" x14ac:dyDescent="0.25">
      <c r="A11" s="145" t="s">
        <v>18</v>
      </c>
      <c r="B11" s="182">
        <v>1979</v>
      </c>
      <c r="C11" s="183">
        <v>1</v>
      </c>
      <c r="D11" s="184">
        <v>738</v>
      </c>
      <c r="E11" s="185">
        <v>141</v>
      </c>
      <c r="F11" s="182">
        <v>2242</v>
      </c>
      <c r="G11" s="186">
        <v>364</v>
      </c>
      <c r="H11" s="184">
        <v>1869</v>
      </c>
      <c r="I11" s="185">
        <v>617</v>
      </c>
      <c r="J11" s="182">
        <v>77</v>
      </c>
      <c r="K11" s="186">
        <v>247</v>
      </c>
      <c r="L11" s="184">
        <v>459</v>
      </c>
      <c r="M11" s="182">
        <v>826</v>
      </c>
      <c r="N11" s="187">
        <v>1286</v>
      </c>
      <c r="O11" s="188">
        <v>1429</v>
      </c>
      <c r="P11" s="182">
        <v>733</v>
      </c>
      <c r="Q11" s="186">
        <v>769</v>
      </c>
      <c r="R11" s="184">
        <v>912</v>
      </c>
      <c r="S11" s="185">
        <v>943</v>
      </c>
      <c r="T11" s="182">
        <v>190</v>
      </c>
      <c r="U11" s="186">
        <v>549</v>
      </c>
      <c r="V11" s="184">
        <v>583</v>
      </c>
      <c r="W11" s="185">
        <v>1159</v>
      </c>
      <c r="X11" s="182">
        <v>569</v>
      </c>
      <c r="Y11" s="186">
        <v>504</v>
      </c>
      <c r="Z11" s="184">
        <v>1751</v>
      </c>
      <c r="AA11" s="182">
        <v>1118</v>
      </c>
      <c r="AB11" s="158">
        <f t="shared" si="3"/>
        <v>13388</v>
      </c>
      <c r="AC11" s="159">
        <f t="shared" si="4"/>
        <v>8667</v>
      </c>
      <c r="AE11" s="235"/>
      <c r="AF11" s="125"/>
      <c r="AG11" s="183"/>
      <c r="AH11" s="184"/>
      <c r="AI11" s="185"/>
      <c r="AJ11" s="182"/>
      <c r="AK11" s="186"/>
      <c r="AL11" s="184"/>
      <c r="AM11" s="185"/>
      <c r="AN11" s="182"/>
      <c r="AO11" s="186"/>
      <c r="AP11" s="184"/>
      <c r="AQ11" s="182"/>
      <c r="AR11" s="187"/>
      <c r="AS11" s="188"/>
      <c r="AT11" s="182"/>
      <c r="AU11" s="186"/>
      <c r="AV11" s="184"/>
      <c r="AW11" s="185"/>
      <c r="AX11" s="182"/>
      <c r="AY11" s="186"/>
      <c r="AZ11" s="184"/>
      <c r="BA11" s="185"/>
      <c r="BB11" s="182"/>
      <c r="BC11" s="186"/>
      <c r="BD11" s="184"/>
      <c r="BE11" s="182"/>
      <c r="BF11" s="158"/>
      <c r="BG11" s="159"/>
      <c r="BH11" s="236"/>
      <c r="BI11" s="145" t="s">
        <v>18</v>
      </c>
      <c r="BJ11" s="128">
        <f t="shared" ref="BJ11:CK11" si="6">B11/B33</f>
        <v>6.7130257801899587E-2</v>
      </c>
      <c r="BK11" s="129">
        <f t="shared" si="6"/>
        <v>3.1603564882118704E-5</v>
      </c>
      <c r="BL11" s="130">
        <f t="shared" si="6"/>
        <v>6.0447211073798017E-2</v>
      </c>
      <c r="BM11" s="131">
        <f t="shared" si="6"/>
        <v>1.1055355182687784E-2</v>
      </c>
      <c r="BN11" s="128">
        <f t="shared" si="6"/>
        <v>7.9483816074024174E-2</v>
      </c>
      <c r="BO11" s="129">
        <f t="shared" si="6"/>
        <v>1.3814566017685681E-2</v>
      </c>
      <c r="BP11" s="130">
        <f t="shared" si="6"/>
        <v>4.9297074881966607E-2</v>
      </c>
      <c r="BQ11" s="131">
        <f t="shared" si="6"/>
        <v>1.5141104294478527E-2</v>
      </c>
      <c r="BR11" s="128">
        <f t="shared" si="6"/>
        <v>1.1716372489348752E-2</v>
      </c>
      <c r="BS11" s="129">
        <f t="shared" si="6"/>
        <v>4.0032414910858995E-2</v>
      </c>
      <c r="BT11" s="130">
        <f t="shared" si="6"/>
        <v>2.0177598030596097E-2</v>
      </c>
      <c r="BU11" s="128">
        <f t="shared" si="6"/>
        <v>3.8290376413869828E-2</v>
      </c>
      <c r="BV11" s="132">
        <f t="shared" si="6"/>
        <v>3.4305225811614694E-2</v>
      </c>
      <c r="BW11" s="133">
        <f t="shared" si="6"/>
        <v>3.9328471171047201E-2</v>
      </c>
      <c r="BX11" s="128">
        <f t="shared" si="6"/>
        <v>3.6639008297510746E-2</v>
      </c>
      <c r="BY11" s="129">
        <f t="shared" si="6"/>
        <v>4.2455694804836304E-2</v>
      </c>
      <c r="BZ11" s="130">
        <f t="shared" si="6"/>
        <v>3.4365815057653175E-2</v>
      </c>
      <c r="CA11" s="131">
        <f t="shared" si="6"/>
        <v>3.8269550748752081E-2</v>
      </c>
      <c r="CB11" s="128">
        <f t="shared" si="6"/>
        <v>2.4096385542168676E-2</v>
      </c>
      <c r="CC11" s="129">
        <f t="shared" si="6"/>
        <v>7.2889006903876799E-2</v>
      </c>
      <c r="CD11" s="130">
        <f t="shared" si="6"/>
        <v>2.4778986739204353E-2</v>
      </c>
      <c r="CE11" s="131">
        <f t="shared" si="6"/>
        <v>4.5070970250826368E-2</v>
      </c>
      <c r="CF11" s="128">
        <f t="shared" si="6"/>
        <v>3.3313817330210771E-2</v>
      </c>
      <c r="CG11" s="129">
        <f t="shared" si="6"/>
        <v>4.7578589634664402E-2</v>
      </c>
      <c r="CH11" s="130">
        <f t="shared" si="6"/>
        <v>4.4248458506014353E-2</v>
      </c>
      <c r="CI11" s="128">
        <f t="shared" si="6"/>
        <v>2.4516468575939653E-2</v>
      </c>
      <c r="CJ11" s="134">
        <f t="shared" si="6"/>
        <v>4.3295335111973483E-2</v>
      </c>
      <c r="CK11" s="135">
        <f t="shared" si="6"/>
        <v>2.8160822437680331E-2</v>
      </c>
      <c r="CN11" s="199"/>
      <c r="CO11" s="199"/>
    </row>
    <row r="12" spans="1:93" ht="14.25" thickTop="1" thickBot="1" x14ac:dyDescent="0.25">
      <c r="A12" s="136" t="s">
        <v>19</v>
      </c>
      <c r="B12" s="175">
        <v>2777</v>
      </c>
      <c r="C12" s="176">
        <v>1354</v>
      </c>
      <c r="D12" s="177">
        <v>1170</v>
      </c>
      <c r="E12" s="178">
        <v>791</v>
      </c>
      <c r="F12" s="175">
        <v>3381</v>
      </c>
      <c r="G12" s="179">
        <v>1317</v>
      </c>
      <c r="H12" s="177">
        <v>2919</v>
      </c>
      <c r="I12" s="178">
        <v>1661</v>
      </c>
      <c r="J12" s="175">
        <v>180</v>
      </c>
      <c r="K12" s="179">
        <v>608</v>
      </c>
      <c r="L12" s="177">
        <v>943</v>
      </c>
      <c r="M12" s="175">
        <v>2082</v>
      </c>
      <c r="N12" s="180">
        <v>2344</v>
      </c>
      <c r="O12" s="181">
        <v>3024</v>
      </c>
      <c r="P12" s="175">
        <v>1426</v>
      </c>
      <c r="Q12" s="179">
        <v>1506</v>
      </c>
      <c r="R12" s="177">
        <v>1990</v>
      </c>
      <c r="S12" s="178">
        <v>1686</v>
      </c>
      <c r="T12" s="175">
        <v>287</v>
      </c>
      <c r="U12" s="179">
        <v>1155</v>
      </c>
      <c r="V12" s="177">
        <v>1013</v>
      </c>
      <c r="W12" s="178">
        <v>2521</v>
      </c>
      <c r="X12" s="175">
        <v>1197</v>
      </c>
      <c r="Y12" s="179">
        <v>1029</v>
      </c>
      <c r="Z12" s="177">
        <v>2744</v>
      </c>
      <c r="AA12" s="175">
        <v>2251</v>
      </c>
      <c r="AB12" s="158">
        <f t="shared" si="3"/>
        <v>22371</v>
      </c>
      <c r="AC12" s="159">
        <f t="shared" si="4"/>
        <v>20985</v>
      </c>
      <c r="AE12" s="229" t="s">
        <v>13</v>
      </c>
      <c r="AF12" s="20">
        <f t="shared" ref="AF12:BG12" si="7">SUM(AF9:AF11)</f>
        <v>5256</v>
      </c>
      <c r="AG12" s="21">
        <f t="shared" si="7"/>
        <v>2678</v>
      </c>
      <c r="AH12" s="20">
        <f t="shared" si="7"/>
        <v>1734</v>
      </c>
      <c r="AI12" s="21">
        <f t="shared" si="7"/>
        <v>1621</v>
      </c>
      <c r="AJ12" s="20">
        <f t="shared" si="7"/>
        <v>4759</v>
      </c>
      <c r="AK12" s="21">
        <f t="shared" si="7"/>
        <v>2411</v>
      </c>
      <c r="AL12" s="20">
        <f t="shared" si="7"/>
        <v>6147</v>
      </c>
      <c r="AM12" s="21">
        <f t="shared" si="7"/>
        <v>3826</v>
      </c>
      <c r="AN12" s="20">
        <f t="shared" si="7"/>
        <v>535</v>
      </c>
      <c r="AO12" s="21">
        <f t="shared" si="7"/>
        <v>1526</v>
      </c>
      <c r="AP12" s="20">
        <f t="shared" si="7"/>
        <v>1870</v>
      </c>
      <c r="AQ12" s="21">
        <f t="shared" si="7"/>
        <v>5071</v>
      </c>
      <c r="AR12" s="20">
        <f t="shared" si="7"/>
        <v>4548</v>
      </c>
      <c r="AS12" s="21">
        <f t="shared" si="7"/>
        <v>6591</v>
      </c>
      <c r="AT12" s="20">
        <f t="shared" si="7"/>
        <v>3280</v>
      </c>
      <c r="AU12" s="21">
        <f t="shared" si="7"/>
        <v>3020</v>
      </c>
      <c r="AV12" s="20">
        <f t="shared" si="7"/>
        <v>4271</v>
      </c>
      <c r="AW12" s="21">
        <f t="shared" si="7"/>
        <v>2962</v>
      </c>
      <c r="AX12" s="20">
        <f t="shared" si="7"/>
        <v>702</v>
      </c>
      <c r="AY12" s="21">
        <f t="shared" si="7"/>
        <v>2177</v>
      </c>
      <c r="AZ12" s="20">
        <f t="shared" si="7"/>
        <v>1814</v>
      </c>
      <c r="BA12" s="21">
        <f t="shared" si="7"/>
        <v>4348</v>
      </c>
      <c r="BB12" s="20">
        <f t="shared" si="7"/>
        <v>2492</v>
      </c>
      <c r="BC12" s="21">
        <f t="shared" si="7"/>
        <v>2506</v>
      </c>
      <c r="BD12" s="20">
        <f t="shared" si="7"/>
        <v>5576</v>
      </c>
      <c r="BE12" s="21">
        <f t="shared" si="7"/>
        <v>5003</v>
      </c>
      <c r="BF12" s="160">
        <f t="shared" si="7"/>
        <v>42984</v>
      </c>
      <c r="BG12" s="161">
        <f t="shared" si="7"/>
        <v>43740</v>
      </c>
      <c r="BH12" s="239"/>
      <c r="BI12" s="136" t="s">
        <v>19</v>
      </c>
      <c r="BJ12" s="128">
        <f t="shared" ref="BJ12:CK12" si="8">B12/B33</f>
        <v>9.419945725915875E-2</v>
      </c>
      <c r="BK12" s="129">
        <f t="shared" si="8"/>
        <v>4.2791226850388726E-2</v>
      </c>
      <c r="BL12" s="130">
        <f t="shared" si="8"/>
        <v>9.5830944385289538E-2</v>
      </c>
      <c r="BM12" s="131">
        <f t="shared" si="8"/>
        <v>6.2019758507135016E-2</v>
      </c>
      <c r="BN12" s="128">
        <f t="shared" si="8"/>
        <v>0.11986386357996243</v>
      </c>
      <c r="BO12" s="129">
        <f t="shared" si="8"/>
        <v>4.9982921553000111E-2</v>
      </c>
      <c r="BP12" s="130">
        <f t="shared" si="8"/>
        <v>7.6992060770711898E-2</v>
      </c>
      <c r="BQ12" s="131">
        <f t="shared" si="8"/>
        <v>4.0760736196319015E-2</v>
      </c>
      <c r="BR12" s="128">
        <f t="shared" si="8"/>
        <v>2.7388922702373707E-2</v>
      </c>
      <c r="BS12" s="129">
        <f t="shared" si="8"/>
        <v>9.8541329011345213E-2</v>
      </c>
      <c r="BT12" s="130">
        <f t="shared" si="8"/>
        <v>4.1454193775276947E-2</v>
      </c>
      <c r="BU12" s="128">
        <f t="shared" si="8"/>
        <v>9.6513999629148903E-2</v>
      </c>
      <c r="BV12" s="132">
        <f t="shared" si="8"/>
        <v>6.2528343158961774E-2</v>
      </c>
      <c r="BW12" s="133">
        <f t="shared" si="8"/>
        <v>8.3225540112838864E-2</v>
      </c>
      <c r="BX12" s="128">
        <f t="shared" si="8"/>
        <v>7.1278616415075477E-2</v>
      </c>
      <c r="BY12" s="129">
        <f t="shared" si="8"/>
        <v>8.3144702699718437E-2</v>
      </c>
      <c r="BZ12" s="130">
        <f t="shared" si="8"/>
        <v>7.4986811364835329E-2</v>
      </c>
      <c r="CA12" s="131">
        <f t="shared" si="8"/>
        <v>6.8422547786209972E-2</v>
      </c>
      <c r="CB12" s="128">
        <f t="shared" si="8"/>
        <v>3.6398224476854785E-2</v>
      </c>
      <c r="CC12" s="129">
        <f t="shared" si="8"/>
        <v>0.15334572490706319</v>
      </c>
      <c r="CD12" s="130">
        <f t="shared" si="8"/>
        <v>4.3055083304998298E-2</v>
      </c>
      <c r="CE12" s="131">
        <f t="shared" si="8"/>
        <v>9.8036165662064939E-2</v>
      </c>
      <c r="CF12" s="128">
        <f t="shared" si="8"/>
        <v>7.0081967213114757E-2</v>
      </c>
      <c r="CG12" s="129">
        <f t="shared" si="8"/>
        <v>9.7139620504106489E-2</v>
      </c>
      <c r="CH12" s="130">
        <f t="shared" si="8"/>
        <v>6.9341958960881425E-2</v>
      </c>
      <c r="CI12" s="128">
        <f t="shared" si="8"/>
        <v>4.9361870093416957E-2</v>
      </c>
      <c r="CJ12" s="134">
        <f t="shared" si="8"/>
        <v>7.2345379577977195E-2</v>
      </c>
      <c r="CK12" s="135">
        <f t="shared" si="8"/>
        <v>6.8184476618751794E-2</v>
      </c>
      <c r="CN12" s="199"/>
      <c r="CO12" s="199"/>
    </row>
    <row r="13" spans="1:93" ht="13.5" thickTop="1" x14ac:dyDescent="0.2">
      <c r="A13" s="145" t="s">
        <v>20</v>
      </c>
      <c r="B13" s="182">
        <v>2755</v>
      </c>
      <c r="C13" s="183">
        <v>1469</v>
      </c>
      <c r="D13" s="184">
        <v>972</v>
      </c>
      <c r="E13" s="185">
        <v>919</v>
      </c>
      <c r="F13" s="182">
        <v>2501</v>
      </c>
      <c r="G13" s="186">
        <v>1322</v>
      </c>
      <c r="H13" s="184">
        <v>3258</v>
      </c>
      <c r="I13" s="185">
        <v>1982</v>
      </c>
      <c r="J13" s="182">
        <v>297</v>
      </c>
      <c r="K13" s="186">
        <v>837</v>
      </c>
      <c r="L13" s="184">
        <v>1026</v>
      </c>
      <c r="M13" s="182">
        <v>2707</v>
      </c>
      <c r="N13" s="187">
        <v>2501</v>
      </c>
      <c r="O13" s="188">
        <v>3309</v>
      </c>
      <c r="P13" s="182">
        <v>1884</v>
      </c>
      <c r="Q13" s="186">
        <v>1667</v>
      </c>
      <c r="R13" s="184">
        <v>2282</v>
      </c>
      <c r="S13" s="185">
        <v>1572</v>
      </c>
      <c r="T13" s="182">
        <v>381</v>
      </c>
      <c r="U13" s="186">
        <v>1219</v>
      </c>
      <c r="V13" s="184">
        <v>960</v>
      </c>
      <c r="W13" s="185">
        <v>2246</v>
      </c>
      <c r="X13" s="182">
        <v>1382</v>
      </c>
      <c r="Y13" s="186">
        <v>1353</v>
      </c>
      <c r="Z13" s="184">
        <v>2854</v>
      </c>
      <c r="AA13" s="182">
        <v>2616</v>
      </c>
      <c r="AB13" s="158">
        <f t="shared" si="3"/>
        <v>23053</v>
      </c>
      <c r="AC13" s="159">
        <f t="shared" si="4"/>
        <v>23218</v>
      </c>
      <c r="BF13" s="200">
        <f>BF12/2</f>
        <v>21492</v>
      </c>
      <c r="BI13" s="145" t="s">
        <v>20</v>
      </c>
      <c r="BJ13" s="128">
        <f t="shared" ref="BJ13:CK13" si="9">B13/B33</f>
        <v>9.3453188602442339E-2</v>
      </c>
      <c r="BK13" s="129">
        <f t="shared" si="9"/>
        <v>4.6425636811832371E-2</v>
      </c>
      <c r="BL13" s="130">
        <f t="shared" si="9"/>
        <v>7.9613399950855923E-2</v>
      </c>
      <c r="BM13" s="131">
        <f t="shared" si="9"/>
        <v>7.2055825623333861E-2</v>
      </c>
      <c r="BN13" s="128">
        <f t="shared" si="9"/>
        <v>8.8665933988017157E-2</v>
      </c>
      <c r="BO13" s="129">
        <f t="shared" si="9"/>
        <v>5.0172682075221069E-2</v>
      </c>
      <c r="BP13" s="130">
        <f t="shared" si="9"/>
        <v>8.5933584786221082E-2</v>
      </c>
      <c r="BQ13" s="131">
        <f t="shared" si="9"/>
        <v>4.8638036809815953E-2</v>
      </c>
      <c r="BR13" s="128">
        <f t="shared" si="9"/>
        <v>4.5191722458916617E-2</v>
      </c>
      <c r="BS13" s="129">
        <f t="shared" si="9"/>
        <v>0.13565640194489464</v>
      </c>
      <c r="BT13" s="130">
        <f t="shared" si="9"/>
        <v>4.5102866186038336E-2</v>
      </c>
      <c r="BU13" s="128">
        <f t="shared" si="9"/>
        <v>0.12548674207305766</v>
      </c>
      <c r="BV13" s="132">
        <f t="shared" si="9"/>
        <v>6.6716461706725003E-2</v>
      </c>
      <c r="BW13" s="133">
        <f t="shared" si="9"/>
        <v>9.1069217008394113E-2</v>
      </c>
      <c r="BX13" s="128">
        <f t="shared" si="9"/>
        <v>9.4171748475457367E-2</v>
      </c>
      <c r="BY13" s="129">
        <f t="shared" si="9"/>
        <v>9.2033346215425388E-2</v>
      </c>
      <c r="BZ13" s="130">
        <f t="shared" si="9"/>
        <v>8.5989901273645336E-2</v>
      </c>
      <c r="CA13" s="131">
        <f t="shared" si="9"/>
        <v>6.3796112170772287E-2</v>
      </c>
      <c r="CB13" s="128">
        <f t="shared" si="9"/>
        <v>4.8319594166138236E-2</v>
      </c>
      <c r="CC13" s="129">
        <f t="shared" si="9"/>
        <v>0.16184280403611259</v>
      </c>
      <c r="CD13" s="130">
        <f t="shared" si="9"/>
        <v>4.0802448146888812E-2</v>
      </c>
      <c r="CE13" s="131">
        <f t="shared" si="9"/>
        <v>8.7342018277270075E-2</v>
      </c>
      <c r="CF13" s="128">
        <f t="shared" si="9"/>
        <v>8.0913348946135832E-2</v>
      </c>
      <c r="CG13" s="129">
        <f t="shared" si="9"/>
        <v>0.1277258566978193</v>
      </c>
      <c r="CH13" s="130">
        <f t="shared" si="9"/>
        <v>7.2121702213686439E-2</v>
      </c>
      <c r="CI13" s="128">
        <f t="shared" si="9"/>
        <v>5.7365905004166481E-2</v>
      </c>
      <c r="CJ13" s="134">
        <f t="shared" si="9"/>
        <v>7.455089336243835E-2</v>
      </c>
      <c r="CK13" s="135">
        <f t="shared" si="9"/>
        <v>7.5439941774323518E-2</v>
      </c>
      <c r="CN13" s="199"/>
      <c r="CO13" s="199"/>
    </row>
    <row r="14" spans="1:93" ht="13.5" thickBot="1" x14ac:dyDescent="0.25">
      <c r="A14" s="136" t="s">
        <v>21</v>
      </c>
      <c r="B14" s="175">
        <v>2501</v>
      </c>
      <c r="C14" s="176">
        <v>1209</v>
      </c>
      <c r="D14" s="177">
        <v>762</v>
      </c>
      <c r="E14" s="178">
        <v>702</v>
      </c>
      <c r="F14" s="175">
        <v>2258</v>
      </c>
      <c r="G14" s="179">
        <v>1089</v>
      </c>
      <c r="H14" s="177">
        <v>2889</v>
      </c>
      <c r="I14" s="178">
        <v>1844</v>
      </c>
      <c r="J14" s="175">
        <v>238</v>
      </c>
      <c r="K14" s="179">
        <v>689</v>
      </c>
      <c r="L14" s="177">
        <v>844</v>
      </c>
      <c r="M14" s="175">
        <v>2364</v>
      </c>
      <c r="N14" s="180">
        <v>2047</v>
      </c>
      <c r="O14" s="181">
        <v>3282</v>
      </c>
      <c r="P14" s="175">
        <v>1396</v>
      </c>
      <c r="Q14" s="179">
        <v>1353</v>
      </c>
      <c r="R14" s="177">
        <v>1989</v>
      </c>
      <c r="S14" s="178">
        <v>1390</v>
      </c>
      <c r="T14" s="175">
        <v>321</v>
      </c>
      <c r="U14" s="179">
        <v>958</v>
      </c>
      <c r="V14" s="177">
        <v>854</v>
      </c>
      <c r="W14" s="178">
        <v>2102</v>
      </c>
      <c r="X14" s="175">
        <v>1110</v>
      </c>
      <c r="Y14" s="179">
        <v>1153</v>
      </c>
      <c r="Z14" s="177">
        <v>2722</v>
      </c>
      <c r="AA14" s="175">
        <v>2387</v>
      </c>
      <c r="AB14" s="158">
        <f t="shared" si="3"/>
        <v>19931</v>
      </c>
      <c r="AC14" s="159">
        <f t="shared" si="4"/>
        <v>20522</v>
      </c>
      <c r="AE14" s="232" t="s">
        <v>85</v>
      </c>
      <c r="BI14" s="136" t="s">
        <v>21</v>
      </c>
      <c r="BJ14" s="128">
        <f t="shared" ref="BJ14:CK14" si="10">B14/B33</f>
        <v>8.4837177747625503E-2</v>
      </c>
      <c r="BK14" s="129">
        <f t="shared" si="10"/>
        <v>3.820870994248151E-2</v>
      </c>
      <c r="BL14" s="130">
        <f t="shared" si="10"/>
        <v>6.2412974035547547E-2</v>
      </c>
      <c r="BM14" s="131">
        <f t="shared" si="10"/>
        <v>5.504155559040301E-2</v>
      </c>
      <c r="BN14" s="128">
        <f t="shared" si="10"/>
        <v>8.0051051157514097E-2</v>
      </c>
      <c r="BO14" s="129">
        <f t="shared" si="10"/>
        <v>4.1329841739724468E-2</v>
      </c>
      <c r="BP14" s="130">
        <f t="shared" si="10"/>
        <v>7.620077545960488E-2</v>
      </c>
      <c r="BQ14" s="131">
        <f t="shared" si="10"/>
        <v>4.525153374233129E-2</v>
      </c>
      <c r="BR14" s="128">
        <f t="shared" si="10"/>
        <v>3.6214242239805232E-2</v>
      </c>
      <c r="BS14" s="129">
        <f t="shared" si="10"/>
        <v>0.11166936790923825</v>
      </c>
      <c r="BT14" s="130">
        <f t="shared" si="10"/>
        <v>3.7102162827501318E-2</v>
      </c>
      <c r="BU14" s="128">
        <f t="shared" si="10"/>
        <v>0.10958650101984053</v>
      </c>
      <c r="BV14" s="132">
        <f t="shared" si="10"/>
        <v>5.4605596606823702E-2</v>
      </c>
      <c r="BW14" s="133">
        <f t="shared" si="10"/>
        <v>9.0326131828815187E-2</v>
      </c>
      <c r="BX14" s="128">
        <f t="shared" si="10"/>
        <v>6.9779066280115959E-2</v>
      </c>
      <c r="BY14" s="129">
        <f t="shared" si="10"/>
        <v>7.4697730911500032E-2</v>
      </c>
      <c r="BZ14" s="130">
        <f t="shared" si="10"/>
        <v>7.4949129550079138E-2</v>
      </c>
      <c r="CA14" s="131">
        <f t="shared" si="10"/>
        <v>5.641004829349458E-2</v>
      </c>
      <c r="CB14" s="128">
        <f t="shared" si="10"/>
        <v>4.0710209258084974E-2</v>
      </c>
      <c r="CC14" s="129">
        <f t="shared" si="10"/>
        <v>0.12719065321295805</v>
      </c>
      <c r="CD14" s="130">
        <f t="shared" si="10"/>
        <v>3.6297177830669838E-2</v>
      </c>
      <c r="CE14" s="131">
        <f t="shared" si="10"/>
        <v>8.1742173828504766E-2</v>
      </c>
      <c r="CF14" s="128">
        <f t="shared" si="10"/>
        <v>6.4988290398126466E-2</v>
      </c>
      <c r="CG14" s="129">
        <f t="shared" si="10"/>
        <v>0.1088454639856509</v>
      </c>
      <c r="CH14" s="130">
        <f t="shared" si="10"/>
        <v>6.8786010310320431E-2</v>
      </c>
      <c r="CI14" s="128">
        <f t="shared" si="10"/>
        <v>5.2344195430024998E-2</v>
      </c>
      <c r="CJ14" s="134">
        <f t="shared" si="10"/>
        <v>6.4454685099846393E-2</v>
      </c>
      <c r="CK14" s="135">
        <f t="shared" si="10"/>
        <v>6.6680096696212734E-2</v>
      </c>
      <c r="CN14" s="199"/>
      <c r="CO14" s="199"/>
    </row>
    <row r="15" spans="1:93" ht="14.25" thickTop="1" thickBot="1" x14ac:dyDescent="0.25">
      <c r="A15" s="145" t="s">
        <v>22</v>
      </c>
      <c r="B15" s="182">
        <v>2032</v>
      </c>
      <c r="C15" s="183">
        <v>1284</v>
      </c>
      <c r="D15" s="184">
        <v>623</v>
      </c>
      <c r="E15" s="185">
        <v>629</v>
      </c>
      <c r="F15" s="182">
        <v>2366</v>
      </c>
      <c r="G15" s="186">
        <v>951</v>
      </c>
      <c r="H15" s="184">
        <v>2406</v>
      </c>
      <c r="I15" s="185">
        <v>1970</v>
      </c>
      <c r="J15" s="182">
        <v>260</v>
      </c>
      <c r="K15" s="186">
        <v>764</v>
      </c>
      <c r="L15" s="184">
        <v>718</v>
      </c>
      <c r="M15" s="182">
        <v>1963</v>
      </c>
      <c r="N15" s="187">
        <v>1856</v>
      </c>
      <c r="O15" s="188">
        <v>2735</v>
      </c>
      <c r="P15" s="182">
        <v>991</v>
      </c>
      <c r="Q15" s="186">
        <v>1060</v>
      </c>
      <c r="R15" s="184">
        <v>1722</v>
      </c>
      <c r="S15" s="185">
        <v>1316</v>
      </c>
      <c r="T15" s="182">
        <v>242</v>
      </c>
      <c r="U15" s="186">
        <v>449</v>
      </c>
      <c r="V15" s="184">
        <v>758</v>
      </c>
      <c r="W15" s="185">
        <v>1940</v>
      </c>
      <c r="X15" s="182">
        <v>867</v>
      </c>
      <c r="Y15" s="186">
        <v>716</v>
      </c>
      <c r="Z15" s="184">
        <v>2583</v>
      </c>
      <c r="AA15" s="182">
        <v>2472</v>
      </c>
      <c r="AB15" s="158">
        <f t="shared" si="3"/>
        <v>17424</v>
      </c>
      <c r="AC15" s="159">
        <f t="shared" si="4"/>
        <v>18249</v>
      </c>
      <c r="AE15" s="300" t="s">
        <v>0</v>
      </c>
      <c r="AF15" s="302" t="s">
        <v>1</v>
      </c>
      <c r="AG15" s="303"/>
      <c r="AH15" s="302" t="s">
        <v>2</v>
      </c>
      <c r="AI15" s="303"/>
      <c r="AJ15" s="302" t="s">
        <v>3</v>
      </c>
      <c r="AK15" s="303"/>
      <c r="AL15" s="302" t="s">
        <v>4</v>
      </c>
      <c r="AM15" s="303"/>
      <c r="AN15" s="302" t="s">
        <v>5</v>
      </c>
      <c r="AO15" s="303"/>
      <c r="AP15" s="302" t="s">
        <v>6</v>
      </c>
      <c r="AQ15" s="303"/>
      <c r="AR15" s="302" t="s">
        <v>7</v>
      </c>
      <c r="AS15" s="303"/>
      <c r="AT15" s="302" t="s">
        <v>8</v>
      </c>
      <c r="AU15" s="303"/>
      <c r="AV15" s="302" t="s">
        <v>9</v>
      </c>
      <c r="AW15" s="303"/>
      <c r="AX15" s="302" t="s">
        <v>10</v>
      </c>
      <c r="AY15" s="303"/>
      <c r="AZ15" s="302" t="s">
        <v>11</v>
      </c>
      <c r="BA15" s="303"/>
      <c r="BB15" s="302" t="s">
        <v>12</v>
      </c>
      <c r="BC15" s="303"/>
      <c r="BD15" s="305" t="s">
        <v>40</v>
      </c>
      <c r="BE15" s="306"/>
      <c r="BF15" s="307" t="s">
        <v>41</v>
      </c>
      <c r="BG15" s="308"/>
      <c r="BI15" s="145" t="s">
        <v>22</v>
      </c>
      <c r="BJ15" s="128">
        <f t="shared" ref="BJ15:CK15" si="11">B15/B33</f>
        <v>6.8928086838534602E-2</v>
      </c>
      <c r="BK15" s="129">
        <f t="shared" si="11"/>
        <v>4.0578977308640414E-2</v>
      </c>
      <c r="BL15" s="130">
        <f t="shared" si="11"/>
        <v>5.1027930215414859E-2</v>
      </c>
      <c r="BM15" s="131">
        <f t="shared" si="11"/>
        <v>4.9317861063195863E-2</v>
      </c>
      <c r="BN15" s="128">
        <f t="shared" si="11"/>
        <v>8.3879887971071015E-2</v>
      </c>
      <c r="BO15" s="129">
        <f t="shared" si="11"/>
        <v>3.609245132642605E-2</v>
      </c>
      <c r="BP15" s="130">
        <f t="shared" si="11"/>
        <v>6.3461081950782053E-2</v>
      </c>
      <c r="BQ15" s="131">
        <f t="shared" si="11"/>
        <v>4.8343558282208592E-2</v>
      </c>
      <c r="BR15" s="128">
        <f t="shared" si="11"/>
        <v>3.9561777236762019E-2</v>
      </c>
      <c r="BS15" s="129">
        <f t="shared" si="11"/>
        <v>0.12382495948136142</v>
      </c>
      <c r="BT15" s="130">
        <f t="shared" si="11"/>
        <v>3.1563214348514154E-2</v>
      </c>
      <c r="BU15" s="128">
        <f t="shared" si="11"/>
        <v>9.0997589467828668E-2</v>
      </c>
      <c r="BV15" s="132">
        <f t="shared" si="11"/>
        <v>4.9510496972283727E-2</v>
      </c>
      <c r="BW15" s="133">
        <f t="shared" si="11"/>
        <v>7.5271776524012665E-2</v>
      </c>
      <c r="BX15" s="128">
        <f t="shared" si="11"/>
        <v>4.9535139458162548E-2</v>
      </c>
      <c r="BY15" s="129">
        <f t="shared" si="11"/>
        <v>5.8521503892232096E-2</v>
      </c>
      <c r="BZ15" s="130">
        <f t="shared" si="11"/>
        <v>6.4888085010174096E-2</v>
      </c>
      <c r="CA15" s="131">
        <f t="shared" si="11"/>
        <v>5.3406923420315736E-2</v>
      </c>
      <c r="CB15" s="128">
        <f t="shared" si="11"/>
        <v>3.0691185795814837E-2</v>
      </c>
      <c r="CC15" s="129">
        <f t="shared" si="11"/>
        <v>5.9612320764737124E-2</v>
      </c>
      <c r="CD15" s="130">
        <f t="shared" si="11"/>
        <v>3.2216933015980956E-2</v>
      </c>
      <c r="CE15" s="131">
        <f t="shared" si="11"/>
        <v>7.5442348823643784E-2</v>
      </c>
      <c r="CF15" s="128">
        <f t="shared" si="11"/>
        <v>5.0761124121779862E-2</v>
      </c>
      <c r="CG15" s="129">
        <f t="shared" si="11"/>
        <v>6.7591805909562916E-2</v>
      </c>
      <c r="CH15" s="130">
        <f t="shared" si="11"/>
        <v>6.5273425654503184E-2</v>
      </c>
      <c r="CI15" s="128">
        <f t="shared" si="11"/>
        <v>5.4208148765405029E-2</v>
      </c>
      <c r="CJ15" s="134">
        <f t="shared" si="11"/>
        <v>5.6347319912684941E-2</v>
      </c>
      <c r="CK15" s="135">
        <f t="shared" si="11"/>
        <v>5.9294663512775854E-2</v>
      </c>
      <c r="CN15" s="199"/>
      <c r="CO15" s="199"/>
    </row>
    <row r="16" spans="1:93" ht="15" thickTop="1" thickBot="1" x14ac:dyDescent="0.3">
      <c r="A16" s="136" t="s">
        <v>23</v>
      </c>
      <c r="B16" s="175">
        <v>1627</v>
      </c>
      <c r="C16" s="176">
        <v>1502</v>
      </c>
      <c r="D16" s="177">
        <v>571</v>
      </c>
      <c r="E16" s="178">
        <v>512</v>
      </c>
      <c r="F16" s="175">
        <v>1816</v>
      </c>
      <c r="G16" s="179">
        <v>874</v>
      </c>
      <c r="H16" s="177">
        <v>2098</v>
      </c>
      <c r="I16" s="178">
        <v>1707</v>
      </c>
      <c r="J16" s="175">
        <v>319</v>
      </c>
      <c r="K16" s="179">
        <v>492</v>
      </c>
      <c r="L16" s="177">
        <v>654</v>
      </c>
      <c r="M16" s="175">
        <v>1511</v>
      </c>
      <c r="N16" s="180">
        <v>1517</v>
      </c>
      <c r="O16" s="181">
        <v>2046</v>
      </c>
      <c r="P16" s="175">
        <v>1003</v>
      </c>
      <c r="Q16" s="179">
        <v>830</v>
      </c>
      <c r="R16" s="177">
        <v>1393</v>
      </c>
      <c r="S16" s="178">
        <v>1217</v>
      </c>
      <c r="T16" s="175">
        <v>298</v>
      </c>
      <c r="U16" s="179">
        <v>425</v>
      </c>
      <c r="V16" s="177">
        <v>710</v>
      </c>
      <c r="W16" s="178">
        <v>1699</v>
      </c>
      <c r="X16" s="175">
        <v>762</v>
      </c>
      <c r="Y16" s="179">
        <v>510</v>
      </c>
      <c r="Z16" s="177">
        <v>2290</v>
      </c>
      <c r="AA16" s="175">
        <v>2368</v>
      </c>
      <c r="AB16" s="158">
        <f t="shared" si="3"/>
        <v>15058</v>
      </c>
      <c r="AC16" s="159">
        <f t="shared" si="4"/>
        <v>15693</v>
      </c>
      <c r="AE16" s="301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62" t="s">
        <v>14</v>
      </c>
      <c r="BG16" s="163" t="s">
        <v>15</v>
      </c>
      <c r="BI16" s="136" t="s">
        <v>23</v>
      </c>
      <c r="BJ16" s="128">
        <f t="shared" ref="BJ16:CK16" si="12">B16/B33</f>
        <v>5.5189959294436909E-2</v>
      </c>
      <c r="BK16" s="129">
        <f t="shared" si="12"/>
        <v>4.7468554452942291E-2</v>
      </c>
      <c r="BL16" s="130">
        <f t="shared" si="12"/>
        <v>4.6768777131624209E-2</v>
      </c>
      <c r="BM16" s="131">
        <f t="shared" si="12"/>
        <v>4.0144268464795359E-2</v>
      </c>
      <c r="BN16" s="128">
        <f t="shared" si="12"/>
        <v>6.438118197610522E-2</v>
      </c>
      <c r="BO16" s="129">
        <f t="shared" si="12"/>
        <v>3.3170139284223313E-2</v>
      </c>
      <c r="BP16" s="130">
        <f t="shared" si="12"/>
        <v>5.5337219423416767E-2</v>
      </c>
      <c r="BQ16" s="131">
        <f t="shared" si="12"/>
        <v>4.1889570552147239E-2</v>
      </c>
      <c r="BR16" s="128">
        <f t="shared" si="12"/>
        <v>4.8539257455873404E-2</v>
      </c>
      <c r="BS16" s="129">
        <f t="shared" si="12"/>
        <v>7.9740680713128037E-2</v>
      </c>
      <c r="BT16" s="130">
        <f t="shared" si="12"/>
        <v>2.8749780200457185E-2</v>
      </c>
      <c r="BU16" s="128">
        <f t="shared" si="12"/>
        <v>7.004450213239384E-2</v>
      </c>
      <c r="BV16" s="132">
        <f t="shared" si="12"/>
        <v>4.0467362018833199E-2</v>
      </c>
      <c r="BW16" s="133">
        <f t="shared" si="12"/>
        <v>5.6309343608091374E-2</v>
      </c>
      <c r="BX16" s="128">
        <f t="shared" si="12"/>
        <v>5.0134959512146353E-2</v>
      </c>
      <c r="BY16" s="129">
        <f t="shared" si="12"/>
        <v>4.5823441726936455E-2</v>
      </c>
      <c r="BZ16" s="130">
        <f t="shared" si="12"/>
        <v>5.249076795538473E-2</v>
      </c>
      <c r="CA16" s="131">
        <f t="shared" si="12"/>
        <v>4.9389229333225114E-2</v>
      </c>
      <c r="CB16" s="128">
        <f t="shared" si="12"/>
        <v>3.7793278376664553E-2</v>
      </c>
      <c r="CC16" s="129">
        <f t="shared" si="12"/>
        <v>5.6425916091343599E-2</v>
      </c>
      <c r="CD16" s="130">
        <f t="shared" si="12"/>
        <v>3.0176810608636518E-2</v>
      </c>
      <c r="CE16" s="131">
        <f t="shared" si="12"/>
        <v>6.6070386933696282E-2</v>
      </c>
      <c r="CF16" s="128">
        <f t="shared" si="12"/>
        <v>4.4613583138173304E-2</v>
      </c>
      <c r="CG16" s="129">
        <f t="shared" si="12"/>
        <v>4.8145001416029454E-2</v>
      </c>
      <c r="CH16" s="130">
        <f t="shared" si="12"/>
        <v>5.786920044475892E-2</v>
      </c>
      <c r="CI16" s="128">
        <f t="shared" si="12"/>
        <v>5.1927547037410642E-2</v>
      </c>
      <c r="CJ16" s="134">
        <f t="shared" si="12"/>
        <v>4.8695933381841701E-2</v>
      </c>
      <c r="CK16" s="135">
        <f t="shared" si="12"/>
        <v>5.0989706532193084E-2</v>
      </c>
      <c r="CN16" s="199"/>
      <c r="CO16" s="199"/>
    </row>
    <row r="17" spans="1:93" ht="13.5" thickTop="1" x14ac:dyDescent="0.2">
      <c r="A17" s="145" t="s">
        <v>24</v>
      </c>
      <c r="B17" s="189">
        <v>1385</v>
      </c>
      <c r="C17" s="183">
        <v>1298</v>
      </c>
      <c r="D17" s="184">
        <v>532</v>
      </c>
      <c r="E17" s="185">
        <v>527</v>
      </c>
      <c r="F17" s="182">
        <v>1654</v>
      </c>
      <c r="G17" s="186">
        <v>789</v>
      </c>
      <c r="H17" s="184">
        <v>2127</v>
      </c>
      <c r="I17" s="185">
        <v>1725</v>
      </c>
      <c r="J17" s="182">
        <v>274</v>
      </c>
      <c r="K17" s="186">
        <v>373</v>
      </c>
      <c r="L17" s="184">
        <v>814</v>
      </c>
      <c r="M17" s="182">
        <v>1418</v>
      </c>
      <c r="N17" s="187">
        <v>1473</v>
      </c>
      <c r="O17" s="190">
        <v>1933</v>
      </c>
      <c r="P17" s="182">
        <v>887</v>
      </c>
      <c r="Q17" s="186">
        <v>743</v>
      </c>
      <c r="R17" s="184">
        <v>1402</v>
      </c>
      <c r="S17" s="185">
        <v>1123</v>
      </c>
      <c r="T17" s="182">
        <v>238</v>
      </c>
      <c r="U17" s="186">
        <v>286</v>
      </c>
      <c r="V17" s="184">
        <v>787</v>
      </c>
      <c r="W17" s="191">
        <v>1588</v>
      </c>
      <c r="X17" s="182">
        <v>730</v>
      </c>
      <c r="Y17" s="186">
        <v>520</v>
      </c>
      <c r="Z17" s="184">
        <v>2297</v>
      </c>
      <c r="AA17" s="182">
        <v>2311</v>
      </c>
      <c r="AB17" s="158">
        <f t="shared" si="3"/>
        <v>14600</v>
      </c>
      <c r="AC17" s="159">
        <f t="shared" si="4"/>
        <v>14634</v>
      </c>
      <c r="AE17" s="235" t="s">
        <v>30</v>
      </c>
      <c r="AF17" s="125">
        <f t="shared" ref="AF17:AU18" si="13">SUMIF($A$9:$A$32,$AE17,B$9:B$32)</f>
        <v>1750</v>
      </c>
      <c r="AG17" s="172">
        <f t="shared" si="13"/>
        <v>2893</v>
      </c>
      <c r="AH17" s="126">
        <f t="shared" si="13"/>
        <v>1204</v>
      </c>
      <c r="AI17" s="166">
        <f t="shared" si="13"/>
        <v>1049</v>
      </c>
      <c r="AJ17" s="125">
        <f t="shared" si="13"/>
        <v>1468</v>
      </c>
      <c r="AK17" s="127">
        <f t="shared" si="13"/>
        <v>2756</v>
      </c>
      <c r="AL17" s="126">
        <f t="shared" si="13"/>
        <v>2403</v>
      </c>
      <c r="AM17" s="166">
        <f t="shared" si="13"/>
        <v>4079</v>
      </c>
      <c r="AN17" s="125">
        <f t="shared" si="13"/>
        <v>934</v>
      </c>
      <c r="AO17" s="127">
        <f t="shared" si="13"/>
        <v>258</v>
      </c>
      <c r="AP17" s="126">
        <f t="shared" si="13"/>
        <v>2668</v>
      </c>
      <c r="AQ17" s="125">
        <f t="shared" si="13"/>
        <v>799</v>
      </c>
      <c r="AR17" s="165">
        <f t="shared" si="13"/>
        <v>3778</v>
      </c>
      <c r="AS17" s="167">
        <f t="shared" si="13"/>
        <v>2128</v>
      </c>
      <c r="AT17" s="125">
        <f t="shared" si="13"/>
        <v>2006</v>
      </c>
      <c r="AU17" s="127">
        <f t="shared" si="13"/>
        <v>1226</v>
      </c>
      <c r="AV17" s="126">
        <f t="shared" ref="AP17:BE18" si="14">SUMIF($A$9:$A$32,$AE17,R$9:R$32)</f>
        <v>2033</v>
      </c>
      <c r="AW17" s="166">
        <f t="shared" si="14"/>
        <v>2075</v>
      </c>
      <c r="AX17" s="125">
        <f t="shared" si="14"/>
        <v>1256</v>
      </c>
      <c r="AY17" s="127">
        <f t="shared" si="14"/>
        <v>253</v>
      </c>
      <c r="AZ17" s="126">
        <f t="shared" si="14"/>
        <v>2579</v>
      </c>
      <c r="BA17" s="166">
        <f t="shared" si="14"/>
        <v>1564</v>
      </c>
      <c r="BB17" s="125">
        <f t="shared" si="14"/>
        <v>1816</v>
      </c>
      <c r="BC17" s="127">
        <f t="shared" si="14"/>
        <v>655</v>
      </c>
      <c r="BD17" s="170">
        <f t="shared" si="14"/>
        <v>2571</v>
      </c>
      <c r="BE17" s="171">
        <f t="shared" si="14"/>
        <v>4448</v>
      </c>
      <c r="BF17" s="156">
        <f>AF17+AH17+AJ17+AL17+AN17+AP17+AR17+AT17+AV17+AX17+AZ17+BB17+BD17</f>
        <v>26466</v>
      </c>
      <c r="BG17" s="157">
        <f>AG17+AI17+AK17+AM17+AO17+AQ17+AS17+AU17+AW17+AY17+BA17+BC17+BE17</f>
        <v>24183</v>
      </c>
      <c r="BI17" s="145" t="s">
        <v>24</v>
      </c>
      <c r="BJ17" s="128">
        <f t="shared" ref="BJ17:CK17" si="15">B17/B33</f>
        <v>4.6981004070556311E-2</v>
      </c>
      <c r="BK17" s="129">
        <f t="shared" si="15"/>
        <v>4.1021427216990078E-2</v>
      </c>
      <c r="BL17" s="130">
        <f t="shared" si="15"/>
        <v>4.3574412318781224E-2</v>
      </c>
      <c r="BM17" s="131">
        <f t="shared" si="15"/>
        <v>4.1320370079974911E-2</v>
      </c>
      <c r="BN17" s="128">
        <f t="shared" si="15"/>
        <v>5.8637926755769842E-2</v>
      </c>
      <c r="BO17" s="129">
        <f t="shared" si="15"/>
        <v>2.9944210406467039E-2</v>
      </c>
      <c r="BP17" s="130">
        <f t="shared" si="15"/>
        <v>5.6102128557486877E-2</v>
      </c>
      <c r="BQ17" s="131">
        <f t="shared" si="15"/>
        <v>4.2331288343558281E-2</v>
      </c>
      <c r="BR17" s="128">
        <f t="shared" si="15"/>
        <v>4.1692026780279973E-2</v>
      </c>
      <c r="BS17" s="129">
        <f t="shared" si="15"/>
        <v>6.0453808752025932E-2</v>
      </c>
      <c r="BT17" s="130">
        <f t="shared" si="15"/>
        <v>3.5783365570599614E-2</v>
      </c>
      <c r="BU17" s="128">
        <f t="shared" si="15"/>
        <v>6.5733358056740215E-2</v>
      </c>
      <c r="BV17" s="132">
        <f t="shared" si="15"/>
        <v>3.9293621788886811E-2</v>
      </c>
      <c r="BW17" s="133">
        <f t="shared" si="15"/>
        <v>5.3199394523187012E-2</v>
      </c>
      <c r="BX17" s="128">
        <f t="shared" si="15"/>
        <v>4.433669899030291E-2</v>
      </c>
      <c r="BY17" s="129">
        <f t="shared" si="15"/>
        <v>4.1020261690498536E-2</v>
      </c>
      <c r="BZ17" s="130">
        <f t="shared" si="15"/>
        <v>5.2829904288190517E-2</v>
      </c>
      <c r="CA17" s="131">
        <f t="shared" si="15"/>
        <v>4.5574449088916849E-2</v>
      </c>
      <c r="CB17" s="128">
        <f t="shared" si="15"/>
        <v>3.0183893468611288E-2</v>
      </c>
      <c r="CC17" s="129">
        <f t="shared" si="15"/>
        <v>3.7971322357939458E-2</v>
      </c>
      <c r="CD17" s="130">
        <f t="shared" si="15"/>
        <v>3.3449506970418222E-2</v>
      </c>
      <c r="CE17" s="131">
        <f t="shared" si="15"/>
        <v>6.1753840171106356E-2</v>
      </c>
      <c r="CF17" s="128">
        <f t="shared" si="15"/>
        <v>4.2740046838407493E-2</v>
      </c>
      <c r="CG17" s="129">
        <f t="shared" si="15"/>
        <v>4.9089021051637871E-2</v>
      </c>
      <c r="CH17" s="130">
        <f t="shared" si="15"/>
        <v>5.8046093197210151E-2</v>
      </c>
      <c r="CI17" s="128">
        <f t="shared" si="15"/>
        <v>5.0677601859567566E-2</v>
      </c>
      <c r="CJ17" s="134">
        <f t="shared" si="15"/>
        <v>4.7214811221602392E-2</v>
      </c>
      <c r="CK17" s="135">
        <f t="shared" si="15"/>
        <v>4.754880299446336E-2</v>
      </c>
      <c r="CN17" s="199"/>
      <c r="CO17" s="199"/>
    </row>
    <row r="18" spans="1:93" x14ac:dyDescent="0.2">
      <c r="A18" s="136" t="s">
        <v>25</v>
      </c>
      <c r="B18" s="192">
        <v>1582</v>
      </c>
      <c r="C18" s="176">
        <v>1315</v>
      </c>
      <c r="D18" s="177">
        <v>593</v>
      </c>
      <c r="E18" s="178">
        <v>650</v>
      </c>
      <c r="F18" s="175">
        <v>1409</v>
      </c>
      <c r="G18" s="179">
        <v>859</v>
      </c>
      <c r="H18" s="177">
        <v>2116</v>
      </c>
      <c r="I18" s="178">
        <v>1785</v>
      </c>
      <c r="J18" s="175">
        <v>324</v>
      </c>
      <c r="K18" s="176">
        <v>303</v>
      </c>
      <c r="L18" s="177">
        <v>822</v>
      </c>
      <c r="M18" s="175">
        <v>1439</v>
      </c>
      <c r="N18" s="180">
        <v>1655</v>
      </c>
      <c r="O18" s="193">
        <v>1913</v>
      </c>
      <c r="P18" s="175">
        <v>921</v>
      </c>
      <c r="Q18" s="176">
        <v>757</v>
      </c>
      <c r="R18" s="177">
        <v>1422</v>
      </c>
      <c r="S18" s="178">
        <v>1102</v>
      </c>
      <c r="T18" s="184">
        <v>235</v>
      </c>
      <c r="U18" s="175">
        <v>329</v>
      </c>
      <c r="V18" s="177">
        <v>852</v>
      </c>
      <c r="W18" s="194">
        <v>1511</v>
      </c>
      <c r="X18" s="175">
        <v>638</v>
      </c>
      <c r="Y18" s="179">
        <v>408</v>
      </c>
      <c r="Z18" s="177">
        <v>2299</v>
      </c>
      <c r="AA18" s="175">
        <v>2587</v>
      </c>
      <c r="AB18" s="158">
        <f t="shared" si="3"/>
        <v>14868</v>
      </c>
      <c r="AC18" s="159">
        <f t="shared" si="4"/>
        <v>14958</v>
      </c>
      <c r="AE18" s="237" t="s">
        <v>31</v>
      </c>
      <c r="AF18" s="125">
        <f t="shared" si="13"/>
        <v>1805</v>
      </c>
      <c r="AG18" s="176">
        <f t="shared" si="13"/>
        <v>3851</v>
      </c>
      <c r="AH18" s="177">
        <f t="shared" si="13"/>
        <v>837</v>
      </c>
      <c r="AI18" s="178">
        <f t="shared" si="13"/>
        <v>1160</v>
      </c>
      <c r="AJ18" s="238">
        <f t="shared" si="13"/>
        <v>1322</v>
      </c>
      <c r="AK18" s="179">
        <f t="shared" si="13"/>
        <v>2860</v>
      </c>
      <c r="AL18" s="177">
        <f t="shared" si="13"/>
        <v>2441</v>
      </c>
      <c r="AM18" s="178">
        <f t="shared" si="13"/>
        <v>4388</v>
      </c>
      <c r="AN18" s="238">
        <f t="shared" si="13"/>
        <v>671</v>
      </c>
      <c r="AO18" s="179">
        <f t="shared" si="13"/>
        <v>234</v>
      </c>
      <c r="AP18" s="177">
        <f t="shared" si="14"/>
        <v>2788</v>
      </c>
      <c r="AQ18" s="238">
        <f t="shared" si="14"/>
        <v>790</v>
      </c>
      <c r="AR18" s="180">
        <f t="shared" si="14"/>
        <v>3353</v>
      </c>
      <c r="AS18" s="181">
        <f t="shared" si="14"/>
        <v>2306</v>
      </c>
      <c r="AT18" s="238">
        <f t="shared" si="14"/>
        <v>1569</v>
      </c>
      <c r="AU18" s="179">
        <f t="shared" si="14"/>
        <v>1507</v>
      </c>
      <c r="AV18" s="177">
        <f t="shared" si="14"/>
        <v>1733</v>
      </c>
      <c r="AW18" s="178">
        <f t="shared" si="14"/>
        <v>2268</v>
      </c>
      <c r="AX18" s="238">
        <f t="shared" si="14"/>
        <v>1025</v>
      </c>
      <c r="AY18" s="179">
        <f t="shared" si="14"/>
        <v>200</v>
      </c>
      <c r="AZ18" s="177">
        <f t="shared" si="14"/>
        <v>2473</v>
      </c>
      <c r="BA18" s="178">
        <f t="shared" si="14"/>
        <v>1313</v>
      </c>
      <c r="BB18" s="238">
        <f t="shared" si="14"/>
        <v>1655</v>
      </c>
      <c r="BC18" s="179">
        <f t="shared" si="14"/>
        <v>615</v>
      </c>
      <c r="BD18" s="177">
        <f t="shared" si="14"/>
        <v>2440</v>
      </c>
      <c r="BE18" s="238">
        <f t="shared" si="14"/>
        <v>4015</v>
      </c>
      <c r="BF18" s="158">
        <f>SUM(AF18,AH18,AJ18,AL18,AN18,AP18,AR18,AT18,AV18,AX18,AZ18,BB18,BD18)</f>
        <v>24112</v>
      </c>
      <c r="BG18" s="159">
        <f>SUM(AG18,AI18,AK18,AM18,AO18,AQ18,AS18,AU18,AW18,AY18,BA18,BC18,BE18)</f>
        <v>25507</v>
      </c>
      <c r="BI18" s="136" t="s">
        <v>25</v>
      </c>
      <c r="BJ18" s="128">
        <f t="shared" ref="BJ18:CK18" si="16">B18/B33</f>
        <v>5.3663500678426054E-2</v>
      </c>
      <c r="BK18" s="129">
        <f t="shared" si="16"/>
        <v>4.1558687819986097E-2</v>
      </c>
      <c r="BL18" s="130">
        <f t="shared" si="16"/>
        <v>4.8570726513227948E-2</v>
      </c>
      <c r="BM18" s="131">
        <f t="shared" si="16"/>
        <v>5.0964403324447231E-2</v>
      </c>
      <c r="BN18" s="128">
        <f t="shared" si="16"/>
        <v>4.9952139539830541E-2</v>
      </c>
      <c r="BO18" s="129">
        <f t="shared" si="16"/>
        <v>3.2600857717560439E-2</v>
      </c>
      <c r="BP18" s="130">
        <f t="shared" si="16"/>
        <v>5.5811990610080978E-2</v>
      </c>
      <c r="BQ18" s="131">
        <f t="shared" si="16"/>
        <v>4.3803680981595094E-2</v>
      </c>
      <c r="BR18" s="128">
        <f t="shared" si="16"/>
        <v>4.9300060864272674E-2</v>
      </c>
      <c r="BS18" s="129">
        <f t="shared" si="16"/>
        <v>4.9108589951377631E-2</v>
      </c>
      <c r="BT18" s="130">
        <f t="shared" si="16"/>
        <v>3.6135044839106734E-2</v>
      </c>
      <c r="BU18" s="128">
        <f t="shared" si="16"/>
        <v>6.6706842202855554E-2</v>
      </c>
      <c r="BV18" s="132">
        <f t="shared" si="16"/>
        <v>4.4148638194574118E-2</v>
      </c>
      <c r="BW18" s="133">
        <f t="shared" si="16"/>
        <v>5.2648961056832255E-2</v>
      </c>
      <c r="BX18" s="128">
        <f t="shared" si="16"/>
        <v>4.6036189143257022E-2</v>
      </c>
      <c r="BY18" s="129">
        <f t="shared" si="16"/>
        <v>4.1793187213603492E-2</v>
      </c>
      <c r="BZ18" s="130">
        <f t="shared" si="16"/>
        <v>5.3583540583314493E-2</v>
      </c>
      <c r="CA18" s="131">
        <f t="shared" si="16"/>
        <v>4.4722210949230956E-2</v>
      </c>
      <c r="CB18" s="128">
        <f t="shared" si="16"/>
        <v>2.9803424223208624E-2</v>
      </c>
      <c r="CC18" s="129">
        <f t="shared" si="16"/>
        <v>4.3680297397769519E-2</v>
      </c>
      <c r="CD18" s="130">
        <f t="shared" si="16"/>
        <v>3.6212172730363819E-2</v>
      </c>
      <c r="CE18" s="131">
        <f t="shared" si="16"/>
        <v>5.8759478903363797E-2</v>
      </c>
      <c r="CF18" s="128">
        <f t="shared" si="16"/>
        <v>3.7353629976580795E-2</v>
      </c>
      <c r="CG18" s="129">
        <f t="shared" si="16"/>
        <v>3.8516001132823566E-2</v>
      </c>
      <c r="CH18" s="130">
        <f t="shared" si="16"/>
        <v>5.8096633983624787E-2</v>
      </c>
      <c r="CI18" s="128">
        <f t="shared" si="16"/>
        <v>5.672996798386036E-2</v>
      </c>
      <c r="CJ18" s="134">
        <f t="shared" si="16"/>
        <v>4.8081494057724959E-2</v>
      </c>
      <c r="CK18" s="135">
        <f t="shared" si="16"/>
        <v>4.8601544020171035E-2</v>
      </c>
      <c r="CN18" s="199"/>
      <c r="CO18" s="199"/>
    </row>
    <row r="19" spans="1:93" ht="13.5" thickBot="1" x14ac:dyDescent="0.25">
      <c r="A19" s="145" t="s">
        <v>26</v>
      </c>
      <c r="B19" s="189">
        <v>1235</v>
      </c>
      <c r="C19" s="183">
        <v>1310</v>
      </c>
      <c r="D19" s="184">
        <v>541</v>
      </c>
      <c r="E19" s="185">
        <v>563</v>
      </c>
      <c r="F19" s="182">
        <v>1132</v>
      </c>
      <c r="G19" s="186">
        <v>850</v>
      </c>
      <c r="H19" s="184">
        <v>1889</v>
      </c>
      <c r="I19" s="185">
        <v>1920</v>
      </c>
      <c r="J19" s="182">
        <v>343</v>
      </c>
      <c r="K19" s="183">
        <v>272</v>
      </c>
      <c r="L19" s="184">
        <v>954</v>
      </c>
      <c r="M19" s="182">
        <v>1047</v>
      </c>
      <c r="N19" s="187">
        <v>1614</v>
      </c>
      <c r="O19" s="190">
        <v>1467</v>
      </c>
      <c r="P19" s="182">
        <v>832</v>
      </c>
      <c r="Q19" s="183">
        <v>668</v>
      </c>
      <c r="R19" s="184">
        <v>1224</v>
      </c>
      <c r="S19" s="185">
        <v>1034</v>
      </c>
      <c r="T19" s="182">
        <v>238</v>
      </c>
      <c r="U19" s="186">
        <v>279</v>
      </c>
      <c r="V19" s="184">
        <v>862</v>
      </c>
      <c r="W19" s="191">
        <v>1300</v>
      </c>
      <c r="X19" s="182">
        <v>669</v>
      </c>
      <c r="Y19" s="186">
        <v>433</v>
      </c>
      <c r="Z19" s="184">
        <v>2119</v>
      </c>
      <c r="AA19" s="182">
        <v>2315</v>
      </c>
      <c r="AB19" s="158">
        <f t="shared" si="3"/>
        <v>13652</v>
      </c>
      <c r="AC19" s="159">
        <f t="shared" si="4"/>
        <v>13458</v>
      </c>
      <c r="AE19" s="235"/>
      <c r="AF19" s="125"/>
      <c r="AG19" s="183"/>
      <c r="AH19" s="184"/>
      <c r="AI19" s="185"/>
      <c r="AJ19" s="182"/>
      <c r="AK19" s="186"/>
      <c r="AL19" s="184"/>
      <c r="AM19" s="185"/>
      <c r="AN19" s="182"/>
      <c r="AO19" s="186"/>
      <c r="AP19" s="184"/>
      <c r="AQ19" s="182"/>
      <c r="AR19" s="187"/>
      <c r="AS19" s="188"/>
      <c r="AT19" s="182"/>
      <c r="AU19" s="186"/>
      <c r="AV19" s="184"/>
      <c r="AW19" s="185"/>
      <c r="AX19" s="182"/>
      <c r="AY19" s="186"/>
      <c r="AZ19" s="184"/>
      <c r="BA19" s="185"/>
      <c r="BB19" s="182"/>
      <c r="BC19" s="186"/>
      <c r="BD19" s="184"/>
      <c r="BE19" s="182"/>
      <c r="BF19" s="158"/>
      <c r="BG19" s="159"/>
      <c r="BI19" s="145" t="s">
        <v>26</v>
      </c>
      <c r="BJ19" s="128">
        <f t="shared" ref="BJ19:CK19" si="17">B19/B33</f>
        <v>4.1892808683853457E-2</v>
      </c>
      <c r="BK19" s="129">
        <f t="shared" si="17"/>
        <v>4.1400669995575498E-2</v>
      </c>
      <c r="BL19" s="130">
        <f t="shared" si="17"/>
        <v>4.4311573429437298E-2</v>
      </c>
      <c r="BM19" s="131">
        <f t="shared" si="17"/>
        <v>4.4143013956405831E-2</v>
      </c>
      <c r="BN19" s="128">
        <f t="shared" si="17"/>
        <v>4.0131882156911408E-2</v>
      </c>
      <c r="BO19" s="129">
        <f t="shared" si="17"/>
        <v>3.2259288777562713E-2</v>
      </c>
      <c r="BP19" s="130">
        <f t="shared" si="17"/>
        <v>4.9824598422704612E-2</v>
      </c>
      <c r="BQ19" s="131">
        <f t="shared" si="17"/>
        <v>4.7116564417177917E-2</v>
      </c>
      <c r="BR19" s="128">
        <f t="shared" si="17"/>
        <v>5.2191113816189898E-2</v>
      </c>
      <c r="BS19" s="129">
        <f t="shared" si="17"/>
        <v>4.4084278768233384E-2</v>
      </c>
      <c r="BT19" s="130">
        <f t="shared" si="17"/>
        <v>4.1937752769474236E-2</v>
      </c>
      <c r="BU19" s="128">
        <f t="shared" si="17"/>
        <v>4.8535138142035972E-2</v>
      </c>
      <c r="BV19" s="132">
        <f t="shared" si="17"/>
        <v>4.3054925707578628E-2</v>
      </c>
      <c r="BW19" s="133">
        <f t="shared" si="17"/>
        <v>4.0374294757121232E-2</v>
      </c>
      <c r="BX19" s="128">
        <f t="shared" si="17"/>
        <v>4.1587523742877136E-2</v>
      </c>
      <c r="BY19" s="129">
        <f t="shared" si="17"/>
        <v>3.6879589245293436E-2</v>
      </c>
      <c r="BZ19" s="130">
        <f t="shared" si="17"/>
        <v>4.6122541261587158E-2</v>
      </c>
      <c r="CA19" s="131">
        <f t="shared" si="17"/>
        <v>4.1962582687390934E-2</v>
      </c>
      <c r="CB19" s="128">
        <f t="shared" si="17"/>
        <v>3.0183893468611288E-2</v>
      </c>
      <c r="CC19" s="129">
        <f t="shared" si="17"/>
        <v>3.7041954328199685E-2</v>
      </c>
      <c r="CD19" s="130">
        <f t="shared" si="17"/>
        <v>3.6637198231893917E-2</v>
      </c>
      <c r="CE19" s="131">
        <f t="shared" si="17"/>
        <v>5.0554151273575737E-2</v>
      </c>
      <c r="CF19" s="128">
        <f t="shared" si="17"/>
        <v>3.916861826697892E-2</v>
      </c>
      <c r="CG19" s="129">
        <f t="shared" si="17"/>
        <v>4.0876050221844616E-2</v>
      </c>
      <c r="CH19" s="130">
        <f t="shared" si="17"/>
        <v>5.3547963206307489E-2</v>
      </c>
      <c r="CI19" s="128">
        <f t="shared" si="17"/>
        <v>5.0765317310644271E-2</v>
      </c>
      <c r="CJ19" s="134">
        <f t="shared" si="17"/>
        <v>4.4149082383377801E-2</v>
      </c>
      <c r="CK19" s="135">
        <f t="shared" si="17"/>
        <v>4.3727742975228093E-2</v>
      </c>
      <c r="CN19" s="199"/>
      <c r="CO19" s="199"/>
    </row>
    <row r="20" spans="1:93" ht="14.25" thickTop="1" thickBot="1" x14ac:dyDescent="0.25">
      <c r="A20" s="136" t="s">
        <v>27</v>
      </c>
      <c r="B20" s="192">
        <v>1243</v>
      </c>
      <c r="C20" s="176">
        <v>1661</v>
      </c>
      <c r="D20" s="177">
        <v>574</v>
      </c>
      <c r="E20" s="178">
        <v>641</v>
      </c>
      <c r="F20" s="175">
        <v>1138</v>
      </c>
      <c r="G20" s="179">
        <v>1245</v>
      </c>
      <c r="H20" s="177">
        <v>1887</v>
      </c>
      <c r="I20" s="178">
        <v>2088</v>
      </c>
      <c r="J20" s="175">
        <v>388</v>
      </c>
      <c r="K20" s="176">
        <v>246</v>
      </c>
      <c r="L20" s="177">
        <v>1000</v>
      </c>
      <c r="M20" s="175">
        <v>923</v>
      </c>
      <c r="N20" s="180">
        <v>1806</v>
      </c>
      <c r="O20" s="193">
        <v>1502</v>
      </c>
      <c r="P20" s="175">
        <v>937</v>
      </c>
      <c r="Q20" s="176">
        <v>749</v>
      </c>
      <c r="R20" s="177">
        <v>1212</v>
      </c>
      <c r="S20" s="178">
        <v>1145</v>
      </c>
      <c r="T20" s="175">
        <v>334</v>
      </c>
      <c r="U20" s="179">
        <v>266</v>
      </c>
      <c r="V20" s="177">
        <v>1173</v>
      </c>
      <c r="W20" s="194">
        <v>1149</v>
      </c>
      <c r="X20" s="175">
        <v>748</v>
      </c>
      <c r="Y20" s="179">
        <v>418</v>
      </c>
      <c r="Z20" s="177">
        <v>2150</v>
      </c>
      <c r="AA20" s="175">
        <v>2399</v>
      </c>
      <c r="AB20" s="158">
        <f t="shared" si="3"/>
        <v>14590</v>
      </c>
      <c r="AC20" s="159">
        <f t="shared" si="4"/>
        <v>14432</v>
      </c>
      <c r="AE20" s="229" t="s">
        <v>13</v>
      </c>
      <c r="AF20" s="20">
        <f t="shared" ref="AF20:BG20" si="18">SUM(AF17:AF19)</f>
        <v>3555</v>
      </c>
      <c r="AG20" s="21">
        <f t="shared" si="18"/>
        <v>6744</v>
      </c>
      <c r="AH20" s="20">
        <f t="shared" si="18"/>
        <v>2041</v>
      </c>
      <c r="AI20" s="21">
        <f t="shared" si="18"/>
        <v>2209</v>
      </c>
      <c r="AJ20" s="20">
        <f t="shared" si="18"/>
        <v>2790</v>
      </c>
      <c r="AK20" s="21">
        <f t="shared" si="18"/>
        <v>5616</v>
      </c>
      <c r="AL20" s="20">
        <f t="shared" si="18"/>
        <v>4844</v>
      </c>
      <c r="AM20" s="21">
        <f t="shared" si="18"/>
        <v>8467</v>
      </c>
      <c r="AN20" s="20">
        <f t="shared" si="18"/>
        <v>1605</v>
      </c>
      <c r="AO20" s="21">
        <f t="shared" si="18"/>
        <v>492</v>
      </c>
      <c r="AP20" s="20">
        <f t="shared" si="18"/>
        <v>5456</v>
      </c>
      <c r="AQ20" s="21">
        <f t="shared" si="18"/>
        <v>1589</v>
      </c>
      <c r="AR20" s="20">
        <f t="shared" si="18"/>
        <v>7131</v>
      </c>
      <c r="AS20" s="21">
        <f t="shared" si="18"/>
        <v>4434</v>
      </c>
      <c r="AT20" s="20">
        <f t="shared" si="18"/>
        <v>3575</v>
      </c>
      <c r="AU20" s="21">
        <f t="shared" si="18"/>
        <v>2733</v>
      </c>
      <c r="AV20" s="20">
        <f t="shared" si="18"/>
        <v>3766</v>
      </c>
      <c r="AW20" s="21">
        <f t="shared" si="18"/>
        <v>4343</v>
      </c>
      <c r="AX20" s="20">
        <f t="shared" si="18"/>
        <v>2281</v>
      </c>
      <c r="AY20" s="21">
        <f t="shared" si="18"/>
        <v>453</v>
      </c>
      <c r="AZ20" s="20">
        <f t="shared" si="18"/>
        <v>5052</v>
      </c>
      <c r="BA20" s="21">
        <f t="shared" si="18"/>
        <v>2877</v>
      </c>
      <c r="BB20" s="20">
        <f t="shared" si="18"/>
        <v>3471</v>
      </c>
      <c r="BC20" s="21">
        <f t="shared" si="18"/>
        <v>1270</v>
      </c>
      <c r="BD20" s="20">
        <f t="shared" si="18"/>
        <v>5011</v>
      </c>
      <c r="BE20" s="21">
        <f t="shared" si="18"/>
        <v>8463</v>
      </c>
      <c r="BF20" s="160">
        <f t="shared" si="18"/>
        <v>50578</v>
      </c>
      <c r="BG20" s="161">
        <f t="shared" si="18"/>
        <v>49690</v>
      </c>
      <c r="BI20" s="136" t="s">
        <v>27</v>
      </c>
      <c r="BJ20" s="128">
        <f t="shared" ref="BJ20:CK20" si="19">B20/B33</f>
        <v>4.216417910447761E-2</v>
      </c>
      <c r="BK20" s="129">
        <f t="shared" si="19"/>
        <v>5.2493521269199164E-2</v>
      </c>
      <c r="BL20" s="130">
        <f t="shared" si="19"/>
        <v>4.7014497501842903E-2</v>
      </c>
      <c r="BM20" s="131">
        <f t="shared" si="19"/>
        <v>5.0258742355339503E-2</v>
      </c>
      <c r="BN20" s="128">
        <f t="shared" si="19"/>
        <v>4.034459531322012E-2</v>
      </c>
      <c r="BO20" s="129">
        <f t="shared" si="19"/>
        <v>4.7250370033018331E-2</v>
      </c>
      <c r="BP20" s="130">
        <f t="shared" si="19"/>
        <v>4.9771846068630811E-2</v>
      </c>
      <c r="BQ20" s="131">
        <f t="shared" si="19"/>
        <v>5.1239263803680983E-2</v>
      </c>
      <c r="BR20" s="128">
        <f t="shared" si="19"/>
        <v>5.9038344491783322E-2</v>
      </c>
      <c r="BS20" s="129">
        <f t="shared" si="19"/>
        <v>3.9870340356564019E-2</v>
      </c>
      <c r="BT20" s="130">
        <f t="shared" si="19"/>
        <v>4.3959908563390188E-2</v>
      </c>
      <c r="BU20" s="128">
        <f t="shared" si="19"/>
        <v>4.2786946041164474E-2</v>
      </c>
      <c r="BV20" s="132">
        <f t="shared" si="19"/>
        <v>4.8176701256435563E-2</v>
      </c>
      <c r="BW20" s="133">
        <f t="shared" si="19"/>
        <v>4.133755332324205E-2</v>
      </c>
      <c r="BX20" s="128">
        <f t="shared" si="19"/>
        <v>4.6835949215235428E-2</v>
      </c>
      <c r="BY20" s="129">
        <f t="shared" si="19"/>
        <v>4.1351515486114945E-2</v>
      </c>
      <c r="BZ20" s="130">
        <f t="shared" si="19"/>
        <v>4.5670359484512771E-2</v>
      </c>
      <c r="CA20" s="131">
        <f t="shared" si="19"/>
        <v>4.6467269997159208E-2</v>
      </c>
      <c r="CB20" s="128">
        <f t="shared" si="19"/>
        <v>4.235890932149651E-2</v>
      </c>
      <c r="CC20" s="129">
        <f t="shared" si="19"/>
        <v>3.5315985130111527E-2</v>
      </c>
      <c r="CD20" s="130">
        <f t="shared" si="19"/>
        <v>4.9855491329479772E-2</v>
      </c>
      <c r="CE20" s="131">
        <f t="shared" si="19"/>
        <v>4.4682092164106554E-2</v>
      </c>
      <c r="CF20" s="128">
        <f t="shared" si="19"/>
        <v>4.379391100702576E-2</v>
      </c>
      <c r="CG20" s="129">
        <f t="shared" si="19"/>
        <v>3.9460020768431983E-2</v>
      </c>
      <c r="CH20" s="130">
        <f t="shared" si="19"/>
        <v>5.4331345395734358E-2</v>
      </c>
      <c r="CI20" s="128">
        <f t="shared" si="19"/>
        <v>5.2607341783255122E-2</v>
      </c>
      <c r="CJ20" s="134">
        <f t="shared" si="19"/>
        <v>4.7182472309806774E-2</v>
      </c>
      <c r="CK20" s="135">
        <f t="shared" si="19"/>
        <v>4.6892464453744377E-2</v>
      </c>
      <c r="CN20" s="199"/>
      <c r="CO20" s="199"/>
    </row>
    <row r="21" spans="1:93" ht="13.5" thickTop="1" x14ac:dyDescent="0.2">
      <c r="A21" s="145" t="s">
        <v>28</v>
      </c>
      <c r="B21" s="189">
        <v>1227</v>
      </c>
      <c r="C21" s="183">
        <v>1965</v>
      </c>
      <c r="D21" s="184">
        <v>665</v>
      </c>
      <c r="E21" s="185">
        <v>618</v>
      </c>
      <c r="F21" s="182">
        <v>1059</v>
      </c>
      <c r="G21" s="186">
        <v>1526</v>
      </c>
      <c r="H21" s="184">
        <v>1941</v>
      </c>
      <c r="I21" s="185">
        <v>2410</v>
      </c>
      <c r="J21" s="182">
        <v>407</v>
      </c>
      <c r="K21" s="183">
        <v>186</v>
      </c>
      <c r="L21" s="184">
        <v>1595</v>
      </c>
      <c r="M21" s="182">
        <v>720</v>
      </c>
      <c r="N21" s="187">
        <v>2169</v>
      </c>
      <c r="O21" s="190">
        <v>1540</v>
      </c>
      <c r="P21" s="182">
        <v>1103</v>
      </c>
      <c r="Q21" s="183">
        <v>657</v>
      </c>
      <c r="R21" s="184">
        <v>1278</v>
      </c>
      <c r="S21" s="185">
        <v>1214</v>
      </c>
      <c r="T21" s="182">
        <v>435</v>
      </c>
      <c r="U21" s="186">
        <v>171</v>
      </c>
      <c r="V21" s="184">
        <v>1566</v>
      </c>
      <c r="W21" s="191">
        <v>992</v>
      </c>
      <c r="X21" s="182">
        <v>936</v>
      </c>
      <c r="Y21" s="186">
        <v>344</v>
      </c>
      <c r="Z21" s="184">
        <v>2243</v>
      </c>
      <c r="AA21" s="182">
        <v>2592</v>
      </c>
      <c r="AB21" s="158">
        <f t="shared" si="3"/>
        <v>16624</v>
      </c>
      <c r="AC21" s="159">
        <f t="shared" si="4"/>
        <v>14935</v>
      </c>
      <c r="BF21" s="200">
        <f>BF20/2</f>
        <v>25289</v>
      </c>
      <c r="BI21" s="145" t="s">
        <v>28</v>
      </c>
      <c r="BJ21" s="128">
        <f t="shared" ref="BJ21:CK21" si="20">B21/B33</f>
        <v>4.162143826322931E-2</v>
      </c>
      <c r="BK21" s="129">
        <f t="shared" si="20"/>
        <v>6.2101004993363254E-2</v>
      </c>
      <c r="BL21" s="130">
        <f t="shared" si="20"/>
        <v>5.4468015398476531E-2</v>
      </c>
      <c r="BM21" s="131">
        <f t="shared" si="20"/>
        <v>4.8455386545397522E-2</v>
      </c>
      <c r="BN21" s="128">
        <f t="shared" si="20"/>
        <v>3.7543872088488674E-2</v>
      </c>
      <c r="BO21" s="129">
        <f t="shared" si="20"/>
        <v>5.7914911381836125E-2</v>
      </c>
      <c r="BP21" s="130">
        <f t="shared" si="20"/>
        <v>5.1196159628623429E-2</v>
      </c>
      <c r="BQ21" s="131">
        <f t="shared" si="20"/>
        <v>5.9141104294478525E-2</v>
      </c>
      <c r="BR21" s="128">
        <f t="shared" si="20"/>
        <v>6.1929397443700546E-2</v>
      </c>
      <c r="BS21" s="129">
        <f t="shared" si="20"/>
        <v>3.0145867098865478E-2</v>
      </c>
      <c r="BT21" s="130">
        <f t="shared" si="20"/>
        <v>7.0116054158607347E-2</v>
      </c>
      <c r="BU21" s="128">
        <f t="shared" si="20"/>
        <v>3.3376599295382905E-2</v>
      </c>
      <c r="BV21" s="132">
        <f t="shared" si="20"/>
        <v>5.786005815349321E-2</v>
      </c>
      <c r="BW21" s="133">
        <f t="shared" si="20"/>
        <v>4.2383376909316088E-2</v>
      </c>
      <c r="BX21" s="128">
        <f t="shared" si="20"/>
        <v>5.5133459962011397E-2</v>
      </c>
      <c r="BY21" s="129">
        <f t="shared" si="20"/>
        <v>3.6272290619996685E-2</v>
      </c>
      <c r="BZ21" s="130">
        <f t="shared" si="20"/>
        <v>4.8157359258421885E-2</v>
      </c>
      <c r="CA21" s="131">
        <f t="shared" si="20"/>
        <v>4.9267481027555703E-2</v>
      </c>
      <c r="CB21" s="128">
        <f t="shared" si="20"/>
        <v>5.5168040583386174E-2</v>
      </c>
      <c r="CC21" s="129">
        <f t="shared" si="20"/>
        <v>2.2703133297928838E-2</v>
      </c>
      <c r="CD21" s="130">
        <f t="shared" si="20"/>
        <v>6.6558993539612379E-2</v>
      </c>
      <c r="CE21" s="131">
        <f t="shared" si="20"/>
        <v>3.8576706202605483E-2</v>
      </c>
      <c r="CF21" s="128">
        <f t="shared" si="20"/>
        <v>5.4800936768149885E-2</v>
      </c>
      <c r="CG21" s="129">
        <f t="shared" si="20"/>
        <v>3.2474275464929668E-2</v>
      </c>
      <c r="CH21" s="130">
        <f t="shared" si="20"/>
        <v>5.6681491964014959E-2</v>
      </c>
      <c r="CI21" s="128">
        <f t="shared" si="20"/>
        <v>5.6839612297706239E-2</v>
      </c>
      <c r="CJ21" s="134">
        <f t="shared" si="20"/>
        <v>5.3760206969035489E-2</v>
      </c>
      <c r="CK21" s="135">
        <f t="shared" si="20"/>
        <v>4.8526812404148578E-2</v>
      </c>
      <c r="CN21" s="199"/>
      <c r="CO21" s="199"/>
    </row>
    <row r="22" spans="1:93" x14ac:dyDescent="0.2">
      <c r="A22" s="136" t="s">
        <v>29</v>
      </c>
      <c r="B22" s="192">
        <v>1367</v>
      </c>
      <c r="C22" s="176">
        <v>2992</v>
      </c>
      <c r="D22" s="177">
        <v>1016</v>
      </c>
      <c r="E22" s="178">
        <v>817</v>
      </c>
      <c r="F22" s="175">
        <v>1409</v>
      </c>
      <c r="G22" s="179">
        <v>2381</v>
      </c>
      <c r="H22" s="177">
        <v>2145</v>
      </c>
      <c r="I22" s="178">
        <v>3459</v>
      </c>
      <c r="J22" s="175">
        <v>650</v>
      </c>
      <c r="K22" s="176">
        <v>201</v>
      </c>
      <c r="L22" s="177">
        <v>2194</v>
      </c>
      <c r="M22" s="175">
        <v>735</v>
      </c>
      <c r="N22" s="180">
        <v>2761</v>
      </c>
      <c r="O22" s="193">
        <v>1741</v>
      </c>
      <c r="P22" s="175">
        <v>1517</v>
      </c>
      <c r="Q22" s="176">
        <v>910</v>
      </c>
      <c r="R22" s="177">
        <v>1944</v>
      </c>
      <c r="S22" s="178">
        <v>1802</v>
      </c>
      <c r="T22" s="175">
        <v>1186</v>
      </c>
      <c r="U22" s="179">
        <v>209</v>
      </c>
      <c r="V22" s="177">
        <v>2132</v>
      </c>
      <c r="W22" s="194">
        <v>1403</v>
      </c>
      <c r="X22" s="175">
        <v>1576</v>
      </c>
      <c r="Y22" s="179">
        <v>530</v>
      </c>
      <c r="Z22" s="177">
        <v>2611</v>
      </c>
      <c r="AA22" s="175">
        <v>3791</v>
      </c>
      <c r="AB22" s="158">
        <f t="shared" si="3"/>
        <v>22508</v>
      </c>
      <c r="AC22" s="159">
        <f t="shared" si="4"/>
        <v>20971</v>
      </c>
      <c r="BI22" s="136" t="s">
        <v>29</v>
      </c>
      <c r="BJ22" s="128">
        <f t="shared" ref="BJ22:CK22" si="21">B22/B33</f>
        <v>4.6370420624151969E-2</v>
      </c>
      <c r="BK22" s="129">
        <f t="shared" si="21"/>
        <v>9.4557866127299162E-2</v>
      </c>
      <c r="BL22" s="130">
        <f t="shared" si="21"/>
        <v>8.3217298714063401E-2</v>
      </c>
      <c r="BM22" s="131">
        <f t="shared" si="21"/>
        <v>6.4058334640112902E-2</v>
      </c>
      <c r="BN22" s="128">
        <f t="shared" si="21"/>
        <v>4.9952139539830541E-2</v>
      </c>
      <c r="BO22" s="129">
        <f t="shared" si="21"/>
        <v>9.0363960681619795E-2</v>
      </c>
      <c r="BP22" s="130">
        <f t="shared" si="21"/>
        <v>5.6576899744151081E-2</v>
      </c>
      <c r="BQ22" s="131">
        <f t="shared" si="21"/>
        <v>8.4883435582822089E-2</v>
      </c>
      <c r="BR22" s="128">
        <f t="shared" si="21"/>
        <v>9.8904443091905048E-2</v>
      </c>
      <c r="BS22" s="129">
        <f t="shared" si="21"/>
        <v>3.2576985413290113E-2</v>
      </c>
      <c r="BT22" s="130">
        <f t="shared" si="21"/>
        <v>9.6448039388078069E-2</v>
      </c>
      <c r="BU22" s="128">
        <f t="shared" si="21"/>
        <v>3.4071945114036717E-2</v>
      </c>
      <c r="BV22" s="132">
        <f t="shared" si="21"/>
        <v>7.3652199429135437E-2</v>
      </c>
      <c r="BW22" s="133">
        <f t="shared" si="21"/>
        <v>4.7915233246181368E-2</v>
      </c>
      <c r="BX22" s="128">
        <f t="shared" si="21"/>
        <v>7.5827251824452671E-2</v>
      </c>
      <c r="BY22" s="129">
        <f t="shared" si="21"/>
        <v>5.0240159001821896E-2</v>
      </c>
      <c r="BZ22" s="130">
        <f t="shared" si="21"/>
        <v>7.3253447886050191E-2</v>
      </c>
      <c r="CA22" s="131">
        <f t="shared" si="21"/>
        <v>7.3130148938760603E-2</v>
      </c>
      <c r="CB22" s="128">
        <f t="shared" si="21"/>
        <v>0.15041217501585288</v>
      </c>
      <c r="CC22" s="129">
        <f t="shared" si="21"/>
        <v>2.7748274030801913E-2</v>
      </c>
      <c r="CD22" s="130">
        <f t="shared" si="21"/>
        <v>9.061543692621557E-2</v>
      </c>
      <c r="CE22" s="131">
        <f t="shared" si="21"/>
        <v>5.4559595566789812E-2</v>
      </c>
      <c r="CF22" s="128">
        <f t="shared" si="21"/>
        <v>9.2271662763466045E-2</v>
      </c>
      <c r="CG22" s="129">
        <f t="shared" si="21"/>
        <v>5.0033040687246295E-2</v>
      </c>
      <c r="CH22" s="130">
        <f t="shared" si="21"/>
        <v>6.5980996664308095E-2</v>
      </c>
      <c r="CI22" s="128">
        <f t="shared" si="21"/>
        <v>8.3132318757949214E-2</v>
      </c>
      <c r="CJ22" s="134">
        <f t="shared" si="21"/>
        <v>7.2788422669577163E-2</v>
      </c>
      <c r="CK22" s="135">
        <f t="shared" si="21"/>
        <v>6.8138987808998991E-2</v>
      </c>
      <c r="CN22" s="199"/>
      <c r="CO22" s="199"/>
    </row>
    <row r="23" spans="1:93" x14ac:dyDescent="0.2">
      <c r="A23" s="145" t="s">
        <v>30</v>
      </c>
      <c r="B23" s="189">
        <v>1750</v>
      </c>
      <c r="C23" s="183">
        <v>2893</v>
      </c>
      <c r="D23" s="184">
        <v>1204</v>
      </c>
      <c r="E23" s="185">
        <v>1049</v>
      </c>
      <c r="F23" s="182">
        <v>1468</v>
      </c>
      <c r="G23" s="186">
        <v>2756</v>
      </c>
      <c r="H23" s="184">
        <v>2403</v>
      </c>
      <c r="I23" s="185">
        <v>4079</v>
      </c>
      <c r="J23" s="182">
        <v>934</v>
      </c>
      <c r="K23" s="183">
        <v>258</v>
      </c>
      <c r="L23" s="184">
        <v>2668</v>
      </c>
      <c r="M23" s="182">
        <v>799</v>
      </c>
      <c r="N23" s="187">
        <v>3778</v>
      </c>
      <c r="O23" s="190">
        <v>2128</v>
      </c>
      <c r="P23" s="182">
        <v>2006</v>
      </c>
      <c r="Q23" s="183">
        <v>1226</v>
      </c>
      <c r="R23" s="184">
        <v>2033</v>
      </c>
      <c r="S23" s="185">
        <v>2075</v>
      </c>
      <c r="T23" s="182">
        <v>1256</v>
      </c>
      <c r="U23" s="186">
        <v>253</v>
      </c>
      <c r="V23" s="184">
        <v>2579</v>
      </c>
      <c r="W23" s="191">
        <v>1564</v>
      </c>
      <c r="X23" s="182">
        <v>1816</v>
      </c>
      <c r="Y23" s="186">
        <v>655</v>
      </c>
      <c r="Z23" s="184">
        <v>2571</v>
      </c>
      <c r="AA23" s="182">
        <v>4448</v>
      </c>
      <c r="AB23" s="158">
        <f t="shared" si="3"/>
        <v>26466</v>
      </c>
      <c r="AC23" s="159">
        <f t="shared" si="4"/>
        <v>24183</v>
      </c>
      <c r="BI23" s="145" t="s">
        <v>30</v>
      </c>
      <c r="BJ23" s="128">
        <f t="shared" ref="BJ23:CK23" si="22">B23/B33</f>
        <v>5.9362279511533243E-2</v>
      </c>
      <c r="BK23" s="129">
        <f t="shared" si="22"/>
        <v>9.1429113203969403E-2</v>
      </c>
      <c r="BL23" s="130">
        <f t="shared" si="22"/>
        <v>9.8615775247768045E-2</v>
      </c>
      <c r="BM23" s="131">
        <f t="shared" si="22"/>
        <v>8.2248706288223297E-2</v>
      </c>
      <c r="BN23" s="128">
        <f t="shared" si="22"/>
        <v>5.2043818910199595E-2</v>
      </c>
      <c r="BO23" s="129">
        <f t="shared" si="22"/>
        <v>0.10459599984819158</v>
      </c>
      <c r="BP23" s="130">
        <f t="shared" si="22"/>
        <v>6.3381953419671358E-2</v>
      </c>
      <c r="BQ23" s="131">
        <f t="shared" si="22"/>
        <v>0.10009815950920245</v>
      </c>
      <c r="BR23" s="128">
        <f t="shared" si="22"/>
        <v>0.14211807668898357</v>
      </c>
      <c r="BS23" s="129">
        <f t="shared" si="22"/>
        <v>4.1815235008103725E-2</v>
      </c>
      <c r="BT23" s="130">
        <f t="shared" si="22"/>
        <v>0.11728503604712502</v>
      </c>
      <c r="BU23" s="128">
        <f t="shared" si="22"/>
        <v>3.7038753940292969E-2</v>
      </c>
      <c r="BV23" s="132">
        <f t="shared" si="22"/>
        <v>0.10078160428948703</v>
      </c>
      <c r="BW23" s="133">
        <f t="shared" si="22"/>
        <v>5.8566120820145867E-2</v>
      </c>
      <c r="BX23" s="128">
        <f t="shared" si="22"/>
        <v>0.10026991902429271</v>
      </c>
      <c r="BY23" s="129">
        <f t="shared" si="22"/>
        <v>6.7686192237619389E-2</v>
      </c>
      <c r="BZ23" s="130">
        <f t="shared" si="22"/>
        <v>7.6607129399351867E-2</v>
      </c>
      <c r="CA23" s="131">
        <f t="shared" si="22"/>
        <v>8.4209244754677171E-2</v>
      </c>
      <c r="CB23" s="128">
        <f t="shared" si="22"/>
        <v>0.15928979074191502</v>
      </c>
      <c r="CC23" s="129">
        <f t="shared" si="22"/>
        <v>3.3590015932023369E-2</v>
      </c>
      <c r="CD23" s="130">
        <f t="shared" si="22"/>
        <v>0.10961407684461068</v>
      </c>
      <c r="CE23" s="131">
        <f t="shared" si="22"/>
        <v>6.0820532762978809E-2</v>
      </c>
      <c r="CF23" s="128">
        <f t="shared" si="22"/>
        <v>0.10632318501170961</v>
      </c>
      <c r="CG23" s="129">
        <f t="shared" si="22"/>
        <v>6.1833286132351555E-2</v>
      </c>
      <c r="CH23" s="130">
        <f t="shared" si="22"/>
        <v>6.4970180936015365E-2</v>
      </c>
      <c r="CI23" s="128">
        <f t="shared" si="22"/>
        <v>9.7539581597298364E-2</v>
      </c>
      <c r="CJ23" s="134">
        <f t="shared" si="22"/>
        <v>8.5588163958282809E-2</v>
      </c>
      <c r="CK23" s="135">
        <f t="shared" si="22"/>
        <v>7.8575420446570149E-2</v>
      </c>
      <c r="CN23" s="199"/>
      <c r="CO23" s="199"/>
    </row>
    <row r="24" spans="1:93" x14ac:dyDescent="0.2">
      <c r="A24" s="136" t="s">
        <v>31</v>
      </c>
      <c r="B24" s="192">
        <v>1805</v>
      </c>
      <c r="C24" s="176">
        <v>3851</v>
      </c>
      <c r="D24" s="177">
        <v>837</v>
      </c>
      <c r="E24" s="178">
        <v>1160</v>
      </c>
      <c r="F24" s="175">
        <v>1322</v>
      </c>
      <c r="G24" s="179">
        <v>2860</v>
      </c>
      <c r="H24" s="177">
        <v>2441</v>
      </c>
      <c r="I24" s="178">
        <v>4388</v>
      </c>
      <c r="J24" s="175">
        <v>671</v>
      </c>
      <c r="K24" s="176">
        <v>234</v>
      </c>
      <c r="L24" s="177">
        <v>2788</v>
      </c>
      <c r="M24" s="175">
        <v>790</v>
      </c>
      <c r="N24" s="180">
        <v>3353</v>
      </c>
      <c r="O24" s="193">
        <v>2306</v>
      </c>
      <c r="P24" s="175">
        <v>1569</v>
      </c>
      <c r="Q24" s="176">
        <v>1507</v>
      </c>
      <c r="R24" s="177">
        <v>1733</v>
      </c>
      <c r="S24" s="178">
        <v>2268</v>
      </c>
      <c r="T24" s="175">
        <v>1025</v>
      </c>
      <c r="U24" s="179">
        <v>200</v>
      </c>
      <c r="V24" s="177">
        <v>2473</v>
      </c>
      <c r="W24" s="194">
        <v>1313</v>
      </c>
      <c r="X24" s="175">
        <v>1655</v>
      </c>
      <c r="Y24" s="179">
        <v>615</v>
      </c>
      <c r="Z24" s="177">
        <v>2440</v>
      </c>
      <c r="AA24" s="175">
        <v>4015</v>
      </c>
      <c r="AB24" s="158">
        <f t="shared" si="3"/>
        <v>24112</v>
      </c>
      <c r="AC24" s="159">
        <f t="shared" si="4"/>
        <v>25507</v>
      </c>
      <c r="BI24" s="136" t="s">
        <v>31</v>
      </c>
      <c r="BJ24" s="128">
        <f t="shared" ref="BJ24:CK24" si="23">B24/B33</f>
        <v>6.1227951153324287E-2</v>
      </c>
      <c r="BK24" s="129">
        <f t="shared" si="23"/>
        <v>0.12170532836103913</v>
      </c>
      <c r="BL24" s="130">
        <f t="shared" si="23"/>
        <v>6.8555983291014824E-2</v>
      </c>
      <c r="BM24" s="131">
        <f t="shared" si="23"/>
        <v>9.0951858240551978E-2</v>
      </c>
      <c r="BN24" s="128">
        <f t="shared" si="23"/>
        <v>4.6867798773354133E-2</v>
      </c>
      <c r="BO24" s="129">
        <f t="shared" si="23"/>
        <v>0.10854301871038749</v>
      </c>
      <c r="BP24" s="130">
        <f t="shared" si="23"/>
        <v>6.4384248147073567E-2</v>
      </c>
      <c r="BQ24" s="131">
        <f t="shared" si="23"/>
        <v>0.10768098159509203</v>
      </c>
      <c r="BR24" s="128">
        <f t="shared" si="23"/>
        <v>0.10209981740718198</v>
      </c>
      <c r="BS24" s="129">
        <f t="shared" si="23"/>
        <v>3.7925445705024312E-2</v>
      </c>
      <c r="BT24" s="130">
        <f t="shared" si="23"/>
        <v>0.12256022507473184</v>
      </c>
      <c r="BU24" s="128">
        <f t="shared" si="23"/>
        <v>3.6621546449100685E-2</v>
      </c>
      <c r="BV24" s="132">
        <f t="shared" si="23"/>
        <v>8.944434070477765E-2</v>
      </c>
      <c r="BW24" s="133">
        <f t="shared" si="23"/>
        <v>6.3464978670703179E-2</v>
      </c>
      <c r="BX24" s="128">
        <f t="shared" si="23"/>
        <v>7.842647205838249E-2</v>
      </c>
      <c r="BY24" s="129">
        <f t="shared" si="23"/>
        <v>8.3199911665654505E-2</v>
      </c>
      <c r="BZ24" s="130">
        <f t="shared" si="23"/>
        <v>6.5302584972492278E-2</v>
      </c>
      <c r="CA24" s="131">
        <f t="shared" si="23"/>
        <v>9.2041719086076057E-2</v>
      </c>
      <c r="CB24" s="128">
        <f t="shared" si="23"/>
        <v>0.12999365884590997</v>
      </c>
      <c r="CC24" s="129">
        <f t="shared" si="23"/>
        <v>2.6553372278279343E-2</v>
      </c>
      <c r="CD24" s="130">
        <f t="shared" si="23"/>
        <v>0.1051088065283917</v>
      </c>
      <c r="CE24" s="131">
        <f t="shared" si="23"/>
        <v>5.1059692786311492E-2</v>
      </c>
      <c r="CF24" s="128">
        <f t="shared" si="23"/>
        <v>9.6896955503512877E-2</v>
      </c>
      <c r="CG24" s="129">
        <f t="shared" si="23"/>
        <v>5.8057207589917871E-2</v>
      </c>
      <c r="CH24" s="130">
        <f t="shared" si="23"/>
        <v>6.1659759425856664E-2</v>
      </c>
      <c r="CI24" s="128">
        <f t="shared" si="23"/>
        <v>8.8044384018244812E-2</v>
      </c>
      <c r="CJ24" s="134">
        <f t="shared" si="23"/>
        <v>7.7975584121594305E-2</v>
      </c>
      <c r="CK24" s="135">
        <f t="shared" si="23"/>
        <v>8.2877362168906454E-2</v>
      </c>
      <c r="CN24" s="199"/>
      <c r="CO24" s="199"/>
    </row>
    <row r="25" spans="1:93" x14ac:dyDescent="0.2">
      <c r="A25" s="145" t="s">
        <v>32</v>
      </c>
      <c r="B25" s="189">
        <v>1802</v>
      </c>
      <c r="C25" s="183">
        <v>2906</v>
      </c>
      <c r="D25" s="184">
        <v>572</v>
      </c>
      <c r="E25" s="185">
        <v>1040</v>
      </c>
      <c r="F25" s="182">
        <v>1031</v>
      </c>
      <c r="G25" s="186">
        <v>2569</v>
      </c>
      <c r="H25" s="184">
        <v>2132</v>
      </c>
      <c r="I25" s="185">
        <v>3460</v>
      </c>
      <c r="J25" s="182">
        <v>468</v>
      </c>
      <c r="K25" s="183">
        <v>176</v>
      </c>
      <c r="L25" s="184">
        <v>1895</v>
      </c>
      <c r="M25" s="182">
        <v>774</v>
      </c>
      <c r="N25" s="187">
        <v>2831</v>
      </c>
      <c r="O25" s="190">
        <v>2136</v>
      </c>
      <c r="P25" s="182">
        <v>1230</v>
      </c>
      <c r="Q25" s="183">
        <v>1350</v>
      </c>
      <c r="R25" s="184">
        <v>1599</v>
      </c>
      <c r="S25" s="185">
        <v>1850</v>
      </c>
      <c r="T25" s="182">
        <v>543</v>
      </c>
      <c r="U25" s="186">
        <v>274</v>
      </c>
      <c r="V25" s="184">
        <v>2335</v>
      </c>
      <c r="W25" s="191">
        <v>1149</v>
      </c>
      <c r="X25" s="182">
        <v>1237</v>
      </c>
      <c r="Y25" s="186">
        <v>470</v>
      </c>
      <c r="Z25" s="184">
        <v>2489</v>
      </c>
      <c r="AA25" s="182">
        <v>3157</v>
      </c>
      <c r="AB25" s="158">
        <f t="shared" si="3"/>
        <v>20164</v>
      </c>
      <c r="AC25" s="159">
        <f t="shared" si="4"/>
        <v>21311</v>
      </c>
      <c r="BI25" s="145" t="s">
        <v>32</v>
      </c>
      <c r="BJ25" s="128">
        <f t="shared" ref="BJ25:CK25" si="24">B25/B33</f>
        <v>6.1126187245590227E-2</v>
      </c>
      <c r="BK25" s="129">
        <f t="shared" si="24"/>
        <v>9.1839959547436956E-2</v>
      </c>
      <c r="BL25" s="130">
        <f t="shared" si="24"/>
        <v>4.6850683921697112E-2</v>
      </c>
      <c r="BM25" s="131">
        <f t="shared" si="24"/>
        <v>8.1543045319115576E-2</v>
      </c>
      <c r="BN25" s="128">
        <f t="shared" si="24"/>
        <v>3.6551210692381327E-2</v>
      </c>
      <c r="BO25" s="129">
        <f t="shared" si="24"/>
        <v>9.749895631712778E-2</v>
      </c>
      <c r="BP25" s="130">
        <f t="shared" si="24"/>
        <v>5.623400944267138E-2</v>
      </c>
      <c r="BQ25" s="131">
        <f t="shared" si="24"/>
        <v>8.49079754601227E-2</v>
      </c>
      <c r="BR25" s="128">
        <f t="shared" si="24"/>
        <v>7.1211199026171637E-2</v>
      </c>
      <c r="BS25" s="129">
        <f t="shared" si="24"/>
        <v>2.852512155591572E-2</v>
      </c>
      <c r="BT25" s="130">
        <f t="shared" si="24"/>
        <v>8.3304026727624408E-2</v>
      </c>
      <c r="BU25" s="128">
        <f t="shared" si="24"/>
        <v>3.5879844242536624E-2</v>
      </c>
      <c r="BV25" s="132">
        <f t="shared" si="24"/>
        <v>7.5519513431322863E-2</v>
      </c>
      <c r="BW25" s="133">
        <f t="shared" si="24"/>
        <v>5.8786294206687767E-2</v>
      </c>
      <c r="BX25" s="128">
        <f t="shared" si="24"/>
        <v>6.1481555533339997E-2</v>
      </c>
      <c r="BY25" s="129">
        <f t="shared" si="24"/>
        <v>7.4532104013691827E-2</v>
      </c>
      <c r="BZ25" s="130">
        <f t="shared" si="24"/>
        <v>6.0253221795161654E-2</v>
      </c>
      <c r="CA25" s="131">
        <f t="shared" si="24"/>
        <v>7.5078121829471212E-2</v>
      </c>
      <c r="CB25" s="128">
        <f t="shared" si="24"/>
        <v>6.8864933417882052E-2</v>
      </c>
      <c r="CC25" s="129">
        <f t="shared" si="24"/>
        <v>3.6378120021242695E-2</v>
      </c>
      <c r="CD25" s="130">
        <f t="shared" si="24"/>
        <v>9.9243454607276432E-2</v>
      </c>
      <c r="CE25" s="131">
        <f t="shared" si="24"/>
        <v>4.4682092164106554E-2</v>
      </c>
      <c r="CF25" s="128">
        <f t="shared" si="24"/>
        <v>7.242388758782202E-2</v>
      </c>
      <c r="CG25" s="129">
        <f t="shared" si="24"/>
        <v>4.436892287359577E-2</v>
      </c>
      <c r="CH25" s="130">
        <f t="shared" si="24"/>
        <v>6.2898008693015262E-2</v>
      </c>
      <c r="CI25" s="128">
        <f t="shared" si="24"/>
        <v>6.9229419762291133E-2</v>
      </c>
      <c r="CJ25" s="134">
        <f t="shared" si="24"/>
        <v>6.520818174468429E-2</v>
      </c>
      <c r="CK25" s="135">
        <f t="shared" si="24"/>
        <v>6.9243716045852721E-2</v>
      </c>
      <c r="CN25" s="199"/>
      <c r="CO25" s="199"/>
    </row>
    <row r="26" spans="1:93" x14ac:dyDescent="0.2">
      <c r="A26" s="136" t="s">
        <v>33</v>
      </c>
      <c r="B26" s="192">
        <v>1456</v>
      </c>
      <c r="C26" s="176">
        <v>2307</v>
      </c>
      <c r="D26" s="177">
        <v>434</v>
      </c>
      <c r="E26" s="178">
        <v>913</v>
      </c>
      <c r="F26" s="175">
        <v>911</v>
      </c>
      <c r="G26" s="179">
        <v>2010</v>
      </c>
      <c r="H26" s="177">
        <v>1881</v>
      </c>
      <c r="I26" s="178">
        <v>2860</v>
      </c>
      <c r="J26" s="175">
        <v>373</v>
      </c>
      <c r="K26" s="176">
        <v>117</v>
      </c>
      <c r="L26" s="177">
        <v>1458</v>
      </c>
      <c r="M26" s="175">
        <v>741</v>
      </c>
      <c r="N26" s="180">
        <v>2039</v>
      </c>
      <c r="O26" s="193">
        <v>2024</v>
      </c>
      <c r="P26" s="175">
        <v>792</v>
      </c>
      <c r="Q26" s="176">
        <v>1213</v>
      </c>
      <c r="R26" s="177">
        <v>1216</v>
      </c>
      <c r="S26" s="178">
        <v>1543</v>
      </c>
      <c r="T26" s="175">
        <v>397</v>
      </c>
      <c r="U26" s="179">
        <v>286</v>
      </c>
      <c r="V26" s="177">
        <v>1970</v>
      </c>
      <c r="W26" s="194">
        <v>1229</v>
      </c>
      <c r="X26" s="175">
        <v>715</v>
      </c>
      <c r="Y26" s="179">
        <v>491</v>
      </c>
      <c r="Z26" s="177">
        <v>2054</v>
      </c>
      <c r="AA26" s="175">
        <v>2808</v>
      </c>
      <c r="AB26" s="158">
        <f t="shared" si="3"/>
        <v>15696</v>
      </c>
      <c r="AC26" s="159">
        <f t="shared" si="4"/>
        <v>18542</v>
      </c>
      <c r="BI26" s="136" t="s">
        <v>33</v>
      </c>
      <c r="BJ26" s="128">
        <f t="shared" ref="BJ26:CK26" si="25">B26/B33</f>
        <v>4.9389416553595661E-2</v>
      </c>
      <c r="BK26" s="129">
        <f t="shared" si="25"/>
        <v>7.2909424183047841E-2</v>
      </c>
      <c r="BL26" s="130">
        <f t="shared" si="25"/>
        <v>3.5547546891637319E-2</v>
      </c>
      <c r="BM26" s="131">
        <f t="shared" si="25"/>
        <v>7.1585384977262037E-2</v>
      </c>
      <c r="BN26" s="128">
        <f t="shared" si="25"/>
        <v>3.229694756620697E-2</v>
      </c>
      <c r="BO26" s="129">
        <f t="shared" si="25"/>
        <v>7.628372993282477E-2</v>
      </c>
      <c r="BP26" s="130">
        <f t="shared" si="25"/>
        <v>4.9613589006409414E-2</v>
      </c>
      <c r="BQ26" s="131">
        <f t="shared" si="25"/>
        <v>7.0184049079754604E-2</v>
      </c>
      <c r="BR26" s="128">
        <f t="shared" si="25"/>
        <v>5.6755934266585512E-2</v>
      </c>
      <c r="BS26" s="129">
        <f t="shared" si="25"/>
        <v>1.8962722852512156E-2</v>
      </c>
      <c r="BT26" s="130">
        <f t="shared" si="25"/>
        <v>6.40935466854229E-2</v>
      </c>
      <c r="BU26" s="128">
        <f t="shared" si="25"/>
        <v>3.4350083441498237E-2</v>
      </c>
      <c r="BV26" s="132">
        <f t="shared" si="25"/>
        <v>5.4392189292287993E-2</v>
      </c>
      <c r="BW26" s="133">
        <f t="shared" si="25"/>
        <v>5.5703866795101142E-2</v>
      </c>
      <c r="BX26" s="128">
        <f t="shared" si="25"/>
        <v>3.9588123562931121E-2</v>
      </c>
      <c r="BY26" s="129">
        <f t="shared" si="25"/>
        <v>6.6968475680450501E-2</v>
      </c>
      <c r="BZ26" s="130">
        <f t="shared" si="25"/>
        <v>4.5821086743537569E-2</v>
      </c>
      <c r="CA26" s="131">
        <f t="shared" si="25"/>
        <v>6.261921188263464E-2</v>
      </c>
      <c r="CB26" s="128">
        <f t="shared" si="25"/>
        <v>5.0348763474952443E-2</v>
      </c>
      <c r="CC26" s="129">
        <f t="shared" si="25"/>
        <v>3.7971322357939458E-2</v>
      </c>
      <c r="CD26" s="130">
        <f t="shared" si="25"/>
        <v>8.3730023801428091E-2</v>
      </c>
      <c r="CE26" s="131">
        <f t="shared" si="25"/>
        <v>4.779311685786506E-2</v>
      </c>
      <c r="CF26" s="128">
        <f t="shared" si="25"/>
        <v>4.186182669789227E-2</v>
      </c>
      <c r="CG26" s="129">
        <f t="shared" si="25"/>
        <v>4.6351364108373455E-2</v>
      </c>
      <c r="CH26" s="130">
        <f t="shared" si="25"/>
        <v>5.1905387647831799E-2</v>
      </c>
      <c r="CI26" s="128">
        <f t="shared" si="25"/>
        <v>6.1576246655848425E-2</v>
      </c>
      <c r="CJ26" s="134">
        <f t="shared" si="25"/>
        <v>5.0759155954402134E-2</v>
      </c>
      <c r="CK26" s="135">
        <f t="shared" si="25"/>
        <v>6.0246679316888048E-2</v>
      </c>
      <c r="CN26" s="199"/>
      <c r="CO26" s="199"/>
    </row>
    <row r="27" spans="1:93" x14ac:dyDescent="0.2">
      <c r="A27" s="145" t="s">
        <v>34</v>
      </c>
      <c r="B27" s="189">
        <v>599</v>
      </c>
      <c r="C27" s="183">
        <v>1428</v>
      </c>
      <c r="D27" s="184">
        <v>205</v>
      </c>
      <c r="E27" s="185">
        <v>711</v>
      </c>
      <c r="F27" s="182">
        <v>436</v>
      </c>
      <c r="G27" s="186">
        <v>1530</v>
      </c>
      <c r="H27" s="184">
        <v>928</v>
      </c>
      <c r="I27" s="185">
        <v>1889</v>
      </c>
      <c r="J27" s="182">
        <v>229</v>
      </c>
      <c r="K27" s="183">
        <v>114</v>
      </c>
      <c r="L27" s="184">
        <v>1201</v>
      </c>
      <c r="M27" s="182">
        <v>489</v>
      </c>
      <c r="N27" s="187">
        <v>1853</v>
      </c>
      <c r="O27" s="190">
        <v>1397</v>
      </c>
      <c r="P27" s="182">
        <v>587</v>
      </c>
      <c r="Q27" s="183">
        <v>883</v>
      </c>
      <c r="R27" s="184">
        <v>878</v>
      </c>
      <c r="S27" s="185">
        <v>1178</v>
      </c>
      <c r="T27" s="182">
        <v>241</v>
      </c>
      <c r="U27" s="186">
        <v>212</v>
      </c>
      <c r="V27" s="184">
        <v>1458</v>
      </c>
      <c r="W27" s="191">
        <v>827</v>
      </c>
      <c r="X27" s="182">
        <v>400</v>
      </c>
      <c r="Y27" s="186">
        <v>407</v>
      </c>
      <c r="Z27" s="184">
        <v>1257</v>
      </c>
      <c r="AA27" s="182">
        <v>1727</v>
      </c>
      <c r="AB27" s="158">
        <f t="shared" si="3"/>
        <v>10272</v>
      </c>
      <c r="AC27" s="159">
        <f t="shared" si="4"/>
        <v>12792</v>
      </c>
      <c r="BI27" s="145" t="s">
        <v>34</v>
      </c>
      <c r="BJ27" s="128">
        <f t="shared" ref="BJ27:CK27" si="26">B27/B33</f>
        <v>2.0318860244233378E-2</v>
      </c>
      <c r="BK27" s="129">
        <f t="shared" si="26"/>
        <v>4.5129890651665505E-2</v>
      </c>
      <c r="BL27" s="130">
        <f t="shared" si="26"/>
        <v>1.6790891964943894E-2</v>
      </c>
      <c r="BM27" s="131">
        <f t="shared" si="26"/>
        <v>5.5747216559510739E-2</v>
      </c>
      <c r="BN27" s="128">
        <f t="shared" si="26"/>
        <v>1.5457156025100153E-2</v>
      </c>
      <c r="BO27" s="129">
        <f t="shared" si="26"/>
        <v>5.8066719799612886E-2</v>
      </c>
      <c r="BP27" s="130">
        <f t="shared" si="26"/>
        <v>2.4477092290243453E-2</v>
      </c>
      <c r="BQ27" s="131">
        <f t="shared" si="26"/>
        <v>4.6355828220858895E-2</v>
      </c>
      <c r="BR27" s="128">
        <f t="shared" si="26"/>
        <v>3.4844796104686548E-2</v>
      </c>
      <c r="BS27" s="129">
        <f t="shared" si="26"/>
        <v>1.8476499189627228E-2</v>
      </c>
      <c r="BT27" s="130">
        <f t="shared" si="26"/>
        <v>5.2795850184631614E-2</v>
      </c>
      <c r="BU27" s="128">
        <f t="shared" si="26"/>
        <v>2.2668273688114221E-2</v>
      </c>
      <c r="BV27" s="132">
        <f t="shared" si="26"/>
        <v>4.9430469229332835E-2</v>
      </c>
      <c r="BW27" s="133">
        <f t="shared" si="26"/>
        <v>3.8447777624879595E-2</v>
      </c>
      <c r="BX27" s="128">
        <f t="shared" si="26"/>
        <v>2.9341197640707788E-2</v>
      </c>
      <c r="BY27" s="129">
        <f t="shared" si="26"/>
        <v>4.874951692154806E-2</v>
      </c>
      <c r="BZ27" s="130">
        <f t="shared" si="26"/>
        <v>3.3084633355942424E-2</v>
      </c>
      <c r="CA27" s="131">
        <f t="shared" si="26"/>
        <v>4.7806501359522746E-2</v>
      </c>
      <c r="CB27" s="128">
        <f t="shared" si="26"/>
        <v>3.056436271401395E-2</v>
      </c>
      <c r="CC27" s="129">
        <f t="shared" si="26"/>
        <v>2.8146574614976102E-2</v>
      </c>
      <c r="CD27" s="130">
        <f t="shared" si="26"/>
        <v>6.1968718123087387E-2</v>
      </c>
      <c r="CE27" s="131">
        <f t="shared" si="26"/>
        <v>3.2160217771728561E-2</v>
      </c>
      <c r="CF27" s="128">
        <f t="shared" si="26"/>
        <v>2.3419203747072601E-2</v>
      </c>
      <c r="CG27" s="129">
        <f t="shared" si="26"/>
        <v>3.8421599169262723E-2</v>
      </c>
      <c r="CH27" s="130">
        <f t="shared" si="26"/>
        <v>3.1764884261599111E-2</v>
      </c>
      <c r="CI27" s="128">
        <f t="shared" si="26"/>
        <v>3.7871146002368315E-2</v>
      </c>
      <c r="CJ27" s="134">
        <f t="shared" si="26"/>
        <v>3.3218530196458887E-2</v>
      </c>
      <c r="CK27" s="135">
        <f t="shared" si="26"/>
        <v>4.1563775311273428E-2</v>
      </c>
      <c r="CN27" s="199"/>
      <c r="CO27" s="199"/>
    </row>
    <row r="28" spans="1:93" x14ac:dyDescent="0.2">
      <c r="A28" s="136" t="s">
        <v>35</v>
      </c>
      <c r="B28" s="192">
        <v>0</v>
      </c>
      <c r="C28" s="176">
        <v>897</v>
      </c>
      <c r="D28" s="177">
        <v>16</v>
      </c>
      <c r="E28" s="178">
        <v>369</v>
      </c>
      <c r="F28" s="175">
        <v>18</v>
      </c>
      <c r="G28" s="179">
        <v>1050</v>
      </c>
      <c r="H28" s="177">
        <v>160</v>
      </c>
      <c r="I28" s="178">
        <v>868</v>
      </c>
      <c r="J28" s="175">
        <v>127</v>
      </c>
      <c r="K28" s="176">
        <v>36</v>
      </c>
      <c r="L28" s="177">
        <v>681</v>
      </c>
      <c r="M28" s="175">
        <v>145</v>
      </c>
      <c r="N28" s="180">
        <v>441</v>
      </c>
      <c r="O28" s="193">
        <v>311</v>
      </c>
      <c r="P28" s="175">
        <v>121</v>
      </c>
      <c r="Q28" s="176">
        <v>209</v>
      </c>
      <c r="R28" s="177">
        <v>275</v>
      </c>
      <c r="S28" s="178">
        <v>158</v>
      </c>
      <c r="T28" s="175">
        <v>36</v>
      </c>
      <c r="U28" s="179">
        <v>12</v>
      </c>
      <c r="V28" s="177">
        <v>457</v>
      </c>
      <c r="W28" s="194">
        <v>23</v>
      </c>
      <c r="X28" s="175">
        <v>73</v>
      </c>
      <c r="Y28" s="179">
        <v>37</v>
      </c>
      <c r="Z28" s="177">
        <v>98</v>
      </c>
      <c r="AA28" s="175">
        <v>240</v>
      </c>
      <c r="AB28" s="158">
        <f t="shared" si="3"/>
        <v>2503</v>
      </c>
      <c r="AC28" s="159">
        <f t="shared" si="4"/>
        <v>4355</v>
      </c>
      <c r="BI28" s="136" t="s">
        <v>35</v>
      </c>
      <c r="BJ28" s="128">
        <f t="shared" ref="BJ28:CK28" si="27">B28/B33</f>
        <v>0</v>
      </c>
      <c r="BK28" s="129">
        <f t="shared" si="27"/>
        <v>2.8348397699260477E-2</v>
      </c>
      <c r="BL28" s="130">
        <f t="shared" si="27"/>
        <v>1.3105086411663526E-3</v>
      </c>
      <c r="BM28" s="131">
        <f t="shared" si="27"/>
        <v>2.8932099733416969E-2</v>
      </c>
      <c r="BN28" s="128">
        <f t="shared" si="27"/>
        <v>6.3813946892615303E-4</v>
      </c>
      <c r="BO28" s="129">
        <f t="shared" si="27"/>
        <v>3.9849709666401001E-2</v>
      </c>
      <c r="BP28" s="130">
        <f t="shared" si="27"/>
        <v>4.2201883259040431E-3</v>
      </c>
      <c r="BQ28" s="131">
        <f t="shared" si="27"/>
        <v>2.1300613496932515E-2</v>
      </c>
      <c r="BR28" s="128">
        <f t="shared" si="27"/>
        <v>1.932440657334145E-2</v>
      </c>
      <c r="BS28" s="129">
        <f t="shared" si="27"/>
        <v>5.8346839546191244E-3</v>
      </c>
      <c r="BT28" s="130">
        <f t="shared" si="27"/>
        <v>2.9936697731668717E-2</v>
      </c>
      <c r="BU28" s="128">
        <f t="shared" si="27"/>
        <v>6.7216762469868348E-3</v>
      </c>
      <c r="BV28" s="132">
        <f t="shared" si="27"/>
        <v>1.1764078213780777E-2</v>
      </c>
      <c r="BW28" s="133">
        <f t="shared" si="27"/>
        <v>8.55924040181643E-3</v>
      </c>
      <c r="BX28" s="128">
        <f t="shared" si="27"/>
        <v>6.0481855443366992E-3</v>
      </c>
      <c r="BY28" s="129">
        <f t="shared" si="27"/>
        <v>1.1538673880638216E-2</v>
      </c>
      <c r="BZ28" s="130">
        <f t="shared" si="27"/>
        <v>1.0362499057954631E-2</v>
      </c>
      <c r="CA28" s="131">
        <f t="shared" si="27"/>
        <v>6.4120774319224054E-3</v>
      </c>
      <c r="CB28" s="128">
        <f t="shared" si="27"/>
        <v>4.5656309448319594E-3</v>
      </c>
      <c r="CC28" s="129">
        <f t="shared" si="27"/>
        <v>1.5932023366967605E-3</v>
      </c>
      <c r="CD28" s="130">
        <f t="shared" si="27"/>
        <v>1.9423665419925195E-2</v>
      </c>
      <c r="CE28" s="131">
        <f t="shared" si="27"/>
        <v>8.9441959945557072E-4</v>
      </c>
      <c r="CF28" s="128">
        <f t="shared" si="27"/>
        <v>4.2740046838407493E-3</v>
      </c>
      <c r="CG28" s="129">
        <f t="shared" si="27"/>
        <v>3.4928726517511562E-3</v>
      </c>
      <c r="CH28" s="130">
        <f t="shared" si="27"/>
        <v>2.4764985343171939E-3</v>
      </c>
      <c r="CI28" s="128">
        <f t="shared" si="27"/>
        <v>5.2629270646024299E-3</v>
      </c>
      <c r="CJ28" s="134">
        <f t="shared" si="27"/>
        <v>8.0944296224432048E-3</v>
      </c>
      <c r="CK28" s="135">
        <f t="shared" si="27"/>
        <v>1.4150269033817681E-2</v>
      </c>
      <c r="CN28" s="199"/>
      <c r="CO28" s="199"/>
    </row>
    <row r="29" spans="1:93" x14ac:dyDescent="0.2">
      <c r="A29" s="145" t="s">
        <v>36</v>
      </c>
      <c r="B29" s="189">
        <v>0</v>
      </c>
      <c r="C29" s="183">
        <v>0</v>
      </c>
      <c r="D29" s="184">
        <v>0</v>
      </c>
      <c r="E29" s="185">
        <v>0</v>
      </c>
      <c r="F29" s="182">
        <v>0</v>
      </c>
      <c r="G29" s="186">
        <v>0</v>
      </c>
      <c r="H29" s="184">
        <v>0</v>
      </c>
      <c r="I29" s="185">
        <v>1</v>
      </c>
      <c r="J29" s="182">
        <v>0</v>
      </c>
      <c r="K29" s="186">
        <v>0</v>
      </c>
      <c r="L29" s="184">
        <v>0</v>
      </c>
      <c r="M29" s="182">
        <v>0</v>
      </c>
      <c r="N29" s="187">
        <v>0</v>
      </c>
      <c r="O29" s="190">
        <v>0</v>
      </c>
      <c r="P29" s="182">
        <v>0</v>
      </c>
      <c r="Q29" s="186">
        <v>0</v>
      </c>
      <c r="R29" s="184">
        <v>0</v>
      </c>
      <c r="S29" s="185">
        <v>0</v>
      </c>
      <c r="T29" s="182">
        <v>0</v>
      </c>
      <c r="U29" s="186">
        <v>0</v>
      </c>
      <c r="V29" s="184">
        <v>0</v>
      </c>
      <c r="W29" s="185">
        <v>0</v>
      </c>
      <c r="X29" s="182">
        <v>0</v>
      </c>
      <c r="Y29" s="186">
        <v>0</v>
      </c>
      <c r="Z29" s="184">
        <v>0</v>
      </c>
      <c r="AA29" s="182">
        <v>0</v>
      </c>
      <c r="AB29" s="158">
        <f t="shared" si="3"/>
        <v>0</v>
      </c>
      <c r="AC29" s="159">
        <f t="shared" si="4"/>
        <v>1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2.4539877300613496E-5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3.2492006966286295E-6</v>
      </c>
      <c r="CN29" s="199"/>
      <c r="CO29" s="199"/>
    </row>
    <row r="30" spans="1:93" x14ac:dyDescent="0.2">
      <c r="A30" s="136" t="s">
        <v>37</v>
      </c>
      <c r="B30" s="58">
        <v>0</v>
      </c>
      <c r="C30" s="59">
        <v>0</v>
      </c>
      <c r="D30" s="138">
        <v>1</v>
      </c>
      <c r="E30" s="139">
        <v>1</v>
      </c>
      <c r="F30" s="137">
        <v>1</v>
      </c>
      <c r="G30" s="140">
        <v>0</v>
      </c>
      <c r="H30" s="138">
        <v>0</v>
      </c>
      <c r="I30" s="139">
        <v>0</v>
      </c>
      <c r="J30" s="137">
        <v>0</v>
      </c>
      <c r="K30" s="140">
        <v>0</v>
      </c>
      <c r="L30" s="138"/>
      <c r="M30" s="137">
        <v>0</v>
      </c>
      <c r="N30" s="141">
        <v>0</v>
      </c>
      <c r="O30" s="142">
        <v>0</v>
      </c>
      <c r="P30" s="137">
        <v>0</v>
      </c>
      <c r="Q30" s="140">
        <v>0</v>
      </c>
      <c r="R30" s="138"/>
      <c r="S30" s="139">
        <v>0</v>
      </c>
      <c r="T30" s="137">
        <v>0</v>
      </c>
      <c r="U30" s="140">
        <v>0</v>
      </c>
      <c r="V30" s="138">
        <v>0</v>
      </c>
      <c r="W30" s="139">
        <v>0</v>
      </c>
      <c r="X30" s="137">
        <v>0</v>
      </c>
      <c r="Y30" s="140">
        <v>0</v>
      </c>
      <c r="Z30" s="143">
        <v>0</v>
      </c>
      <c r="AA30" s="144">
        <v>0</v>
      </c>
      <c r="AB30" s="158">
        <f t="shared" si="3"/>
        <v>2</v>
      </c>
      <c r="AC30" s="159">
        <f t="shared" si="4"/>
        <v>1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8.1906790072897037E-5</v>
      </c>
      <c r="BM30" s="131">
        <f t="shared" si="29"/>
        <v>7.8406774345303435E-5</v>
      </c>
      <c r="BN30" s="128">
        <f t="shared" si="29"/>
        <v>3.5452192718119619E-5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6.4677823591236154E-6</v>
      </c>
      <c r="CK30" s="135">
        <f t="shared" si="29"/>
        <v>3.2492006966286295E-6</v>
      </c>
      <c r="CN30" s="199"/>
      <c r="CO30" s="199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58">
        <f t="shared" si="3"/>
        <v>0</v>
      </c>
      <c r="AC31" s="159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199"/>
      <c r="CO31" s="199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58">
        <f t="shared" si="3"/>
        <v>0</v>
      </c>
      <c r="AC32" s="159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199"/>
      <c r="CO32" s="199"/>
    </row>
    <row r="33" spans="1:93" ht="14.25" thickTop="1" thickBot="1" x14ac:dyDescent="0.25">
      <c r="A33" s="229" t="s">
        <v>13</v>
      </c>
      <c r="B33" s="20">
        <f>SUM(B10:B32)</f>
        <v>29480</v>
      </c>
      <c r="C33" s="21">
        <f t="shared" ref="C33:AA33" si="32">SUM(C10:C32)</f>
        <v>31642</v>
      </c>
      <c r="D33" s="20">
        <f t="shared" si="32"/>
        <v>12209</v>
      </c>
      <c r="E33" s="21">
        <f t="shared" si="32"/>
        <v>12754</v>
      </c>
      <c r="F33" s="20">
        <f t="shared" si="32"/>
        <v>28207</v>
      </c>
      <c r="G33" s="21">
        <f t="shared" si="32"/>
        <v>26349</v>
      </c>
      <c r="H33" s="20">
        <f t="shared" si="32"/>
        <v>37913</v>
      </c>
      <c r="I33" s="21">
        <f t="shared" si="32"/>
        <v>40750</v>
      </c>
      <c r="J33" s="20">
        <f t="shared" si="32"/>
        <v>6572</v>
      </c>
      <c r="K33" s="21">
        <f t="shared" si="32"/>
        <v>6170</v>
      </c>
      <c r="L33" s="20">
        <f t="shared" si="32"/>
        <v>22748</v>
      </c>
      <c r="M33" s="21">
        <f t="shared" si="32"/>
        <v>21572</v>
      </c>
      <c r="N33" s="20">
        <f t="shared" si="32"/>
        <v>37487</v>
      </c>
      <c r="O33" s="21">
        <f t="shared" si="32"/>
        <v>36335</v>
      </c>
      <c r="P33" s="20">
        <f t="shared" si="32"/>
        <v>20006</v>
      </c>
      <c r="Q33" s="21">
        <f t="shared" si="32"/>
        <v>18113</v>
      </c>
      <c r="R33" s="20">
        <f t="shared" si="32"/>
        <v>26538</v>
      </c>
      <c r="S33" s="21">
        <f t="shared" si="32"/>
        <v>24641</v>
      </c>
      <c r="T33" s="20">
        <f t="shared" si="32"/>
        <v>7885</v>
      </c>
      <c r="U33" s="21">
        <f t="shared" si="32"/>
        <v>7532</v>
      </c>
      <c r="V33" s="20">
        <f t="shared" si="32"/>
        <v>23528</v>
      </c>
      <c r="W33" s="21">
        <f t="shared" si="32"/>
        <v>25715</v>
      </c>
      <c r="X33" s="20">
        <f t="shared" si="32"/>
        <v>17080</v>
      </c>
      <c r="Y33" s="21">
        <f t="shared" si="32"/>
        <v>10593</v>
      </c>
      <c r="Z33" s="20">
        <f t="shared" si="32"/>
        <v>39572</v>
      </c>
      <c r="AA33" s="21">
        <f t="shared" si="32"/>
        <v>45602</v>
      </c>
      <c r="AB33" s="160">
        <f t="shared" ref="AB33:AC33" si="33">SUM(AB9:AB32)</f>
        <v>309225</v>
      </c>
      <c r="AC33" s="161">
        <f t="shared" si="33"/>
        <v>307768</v>
      </c>
      <c r="BI33" s="229" t="s">
        <v>13</v>
      </c>
      <c r="BJ33" s="154">
        <f>SUM(BJ9:BJ32)</f>
        <v>0.99999999999999989</v>
      </c>
      <c r="BK33" s="155">
        <f t="shared" ref="BK33:CK33" si="34">SUM(BK9:BK32)</f>
        <v>0.99999999999999989</v>
      </c>
      <c r="BL33" s="154">
        <f t="shared" si="34"/>
        <v>1</v>
      </c>
      <c r="BM33" s="155">
        <f t="shared" si="34"/>
        <v>1</v>
      </c>
      <c r="BN33" s="154">
        <f t="shared" si="34"/>
        <v>1</v>
      </c>
      <c r="BO33" s="155">
        <f t="shared" si="34"/>
        <v>1</v>
      </c>
      <c r="BP33" s="154">
        <f t="shared" si="34"/>
        <v>1</v>
      </c>
      <c r="BQ33" s="155">
        <f t="shared" si="34"/>
        <v>1</v>
      </c>
      <c r="BR33" s="154">
        <f t="shared" si="34"/>
        <v>1.0000000000000002</v>
      </c>
      <c r="BS33" s="155">
        <f t="shared" si="34"/>
        <v>0.99999999999999989</v>
      </c>
      <c r="BT33" s="154">
        <f t="shared" si="34"/>
        <v>1</v>
      </c>
      <c r="BU33" s="155">
        <f t="shared" si="34"/>
        <v>1.0000000000000002</v>
      </c>
      <c r="BV33" s="154">
        <f t="shared" si="34"/>
        <v>1</v>
      </c>
      <c r="BW33" s="155">
        <f t="shared" si="34"/>
        <v>1.0000000000000002</v>
      </c>
      <c r="BX33" s="154">
        <f t="shared" si="34"/>
        <v>1</v>
      </c>
      <c r="BY33" s="155">
        <f t="shared" si="34"/>
        <v>1</v>
      </c>
      <c r="BZ33" s="154">
        <f t="shared" si="34"/>
        <v>1.0000000000000002</v>
      </c>
      <c r="CA33" s="155">
        <f t="shared" si="34"/>
        <v>0.99999999999999989</v>
      </c>
      <c r="CB33" s="154">
        <f t="shared" si="34"/>
        <v>0.99999999999999989</v>
      </c>
      <c r="CC33" s="155">
        <f t="shared" si="34"/>
        <v>1</v>
      </c>
      <c r="CD33" s="154">
        <f t="shared" si="34"/>
        <v>1</v>
      </c>
      <c r="CE33" s="155">
        <f t="shared" si="34"/>
        <v>1</v>
      </c>
      <c r="CF33" s="154">
        <f t="shared" si="34"/>
        <v>1</v>
      </c>
      <c r="CG33" s="155">
        <f t="shared" si="34"/>
        <v>0.99999999999999989</v>
      </c>
      <c r="CH33" s="154">
        <f t="shared" si="34"/>
        <v>0.99999999999999989</v>
      </c>
      <c r="CI33" s="155">
        <f t="shared" si="34"/>
        <v>1</v>
      </c>
      <c r="CJ33" s="154">
        <f t="shared" si="34"/>
        <v>1.0000000000000002</v>
      </c>
      <c r="CK33" s="155">
        <f t="shared" si="34"/>
        <v>1.0000000000000002</v>
      </c>
      <c r="CM33" s="122"/>
      <c r="CN33" s="122"/>
      <c r="CO33" s="199"/>
    </row>
    <row r="34" spans="1:93" ht="13.5" thickTop="1" x14ac:dyDescent="0.2">
      <c r="A34" s="173"/>
    </row>
    <row r="35" spans="1:93" x14ac:dyDescent="0.2">
      <c r="A35" s="174"/>
    </row>
    <row r="36" spans="1:93" x14ac:dyDescent="0.2">
      <c r="A36" s="304">
        <f>+A5+1</f>
        <v>44653</v>
      </c>
      <c r="B36" s="304"/>
      <c r="C36" s="304"/>
      <c r="D36" s="304"/>
      <c r="BI36" s="309">
        <f>+BI5+1</f>
        <v>44653</v>
      </c>
      <c r="BJ36" s="309"/>
      <c r="BK36" s="309"/>
      <c r="BL36" s="309"/>
    </row>
    <row r="37" spans="1:93" ht="13.5" thickBot="1" x14ac:dyDescent="0.25">
      <c r="AE37" s="232" t="s">
        <v>84</v>
      </c>
    </row>
    <row r="38" spans="1:93" ht="14.25" thickTop="1" thickBot="1" x14ac:dyDescent="0.25">
      <c r="A38" s="300" t="s">
        <v>0</v>
      </c>
      <c r="B38" s="302" t="s">
        <v>1</v>
      </c>
      <c r="C38" s="303"/>
      <c r="D38" s="302" t="s">
        <v>2</v>
      </c>
      <c r="E38" s="303"/>
      <c r="F38" s="302" t="s">
        <v>3</v>
      </c>
      <c r="G38" s="303"/>
      <c r="H38" s="302" t="s">
        <v>4</v>
      </c>
      <c r="I38" s="303"/>
      <c r="J38" s="302" t="s">
        <v>5</v>
      </c>
      <c r="K38" s="303"/>
      <c r="L38" s="302" t="s">
        <v>6</v>
      </c>
      <c r="M38" s="303"/>
      <c r="N38" s="302" t="s">
        <v>7</v>
      </c>
      <c r="O38" s="303"/>
      <c r="P38" s="302" t="s">
        <v>8</v>
      </c>
      <c r="Q38" s="303"/>
      <c r="R38" s="302" t="s">
        <v>9</v>
      </c>
      <c r="S38" s="303"/>
      <c r="T38" s="302" t="s">
        <v>10</v>
      </c>
      <c r="U38" s="303"/>
      <c r="V38" s="302" t="s">
        <v>11</v>
      </c>
      <c r="W38" s="303"/>
      <c r="X38" s="302" t="s">
        <v>12</v>
      </c>
      <c r="Y38" s="303"/>
      <c r="Z38" s="305" t="s">
        <v>40</v>
      </c>
      <c r="AA38" s="306"/>
      <c r="AB38" s="307" t="s">
        <v>41</v>
      </c>
      <c r="AC38" s="308"/>
      <c r="AE38" s="300" t="s">
        <v>0</v>
      </c>
      <c r="AF38" s="302" t="s">
        <v>1</v>
      </c>
      <c r="AG38" s="303"/>
      <c r="AH38" s="302" t="s">
        <v>2</v>
      </c>
      <c r="AI38" s="303"/>
      <c r="AJ38" s="302" t="s">
        <v>3</v>
      </c>
      <c r="AK38" s="303"/>
      <c r="AL38" s="302" t="s">
        <v>4</v>
      </c>
      <c r="AM38" s="303"/>
      <c r="AN38" s="302" t="s">
        <v>5</v>
      </c>
      <c r="AO38" s="303"/>
      <c r="AP38" s="302" t="s">
        <v>6</v>
      </c>
      <c r="AQ38" s="303"/>
      <c r="AR38" s="302" t="s">
        <v>7</v>
      </c>
      <c r="AS38" s="303"/>
      <c r="AT38" s="302" t="s">
        <v>8</v>
      </c>
      <c r="AU38" s="303"/>
      <c r="AV38" s="302" t="s">
        <v>9</v>
      </c>
      <c r="AW38" s="303"/>
      <c r="AX38" s="302" t="s">
        <v>10</v>
      </c>
      <c r="AY38" s="303"/>
      <c r="AZ38" s="302" t="s">
        <v>11</v>
      </c>
      <c r="BA38" s="303"/>
      <c r="BB38" s="302" t="s">
        <v>12</v>
      </c>
      <c r="BC38" s="303"/>
      <c r="BD38" s="305" t="s">
        <v>40</v>
      </c>
      <c r="BE38" s="306"/>
      <c r="BF38" s="307" t="s">
        <v>41</v>
      </c>
      <c r="BG38" s="308"/>
      <c r="BI38" s="300" t="s">
        <v>0</v>
      </c>
      <c r="BJ38" s="302" t="s">
        <v>1</v>
      </c>
      <c r="BK38" s="303"/>
      <c r="BL38" s="302" t="s">
        <v>2</v>
      </c>
      <c r="BM38" s="303"/>
      <c r="BN38" s="302" t="s">
        <v>3</v>
      </c>
      <c r="BO38" s="303"/>
      <c r="BP38" s="302" t="s">
        <v>4</v>
      </c>
      <c r="BQ38" s="303"/>
      <c r="BR38" s="302" t="s">
        <v>5</v>
      </c>
      <c r="BS38" s="303"/>
      <c r="BT38" s="302" t="s">
        <v>6</v>
      </c>
      <c r="BU38" s="303"/>
      <c r="BV38" s="302" t="s">
        <v>7</v>
      </c>
      <c r="BW38" s="303"/>
      <c r="BX38" s="302" t="s">
        <v>8</v>
      </c>
      <c r="BY38" s="303"/>
      <c r="BZ38" s="302" t="s">
        <v>9</v>
      </c>
      <c r="CA38" s="303"/>
      <c r="CB38" s="302" t="s">
        <v>10</v>
      </c>
      <c r="CC38" s="303"/>
      <c r="CD38" s="302" t="s">
        <v>11</v>
      </c>
      <c r="CE38" s="303"/>
      <c r="CF38" s="302" t="s">
        <v>12</v>
      </c>
      <c r="CG38" s="303"/>
      <c r="CH38" s="305" t="s">
        <v>40</v>
      </c>
      <c r="CI38" s="306"/>
      <c r="CJ38" s="302" t="s">
        <v>41</v>
      </c>
      <c r="CK38" s="303"/>
    </row>
    <row r="39" spans="1:93" ht="15" thickTop="1" thickBot="1" x14ac:dyDescent="0.3">
      <c r="A39" s="301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62" t="s">
        <v>14</v>
      </c>
      <c r="AC39" s="163" t="s">
        <v>15</v>
      </c>
      <c r="AE39" s="301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62" t="s">
        <v>14</v>
      </c>
      <c r="BG39" s="163" t="s">
        <v>15</v>
      </c>
      <c r="BI39" s="301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72"/>
      <c r="D40" s="126"/>
      <c r="E40" s="166"/>
      <c r="F40" s="125"/>
      <c r="G40" s="127"/>
      <c r="H40" s="126"/>
      <c r="I40" s="166"/>
      <c r="J40" s="125"/>
      <c r="K40" s="127"/>
      <c r="L40" s="126"/>
      <c r="M40" s="125"/>
      <c r="N40" s="165"/>
      <c r="O40" s="167"/>
      <c r="P40" s="125"/>
      <c r="Q40" s="127"/>
      <c r="R40" s="126"/>
      <c r="S40" s="166"/>
      <c r="T40" s="125"/>
      <c r="U40" s="127"/>
      <c r="V40" s="126"/>
      <c r="W40" s="166"/>
      <c r="X40" s="125"/>
      <c r="Y40" s="127"/>
      <c r="Z40" s="170"/>
      <c r="AA40" s="171"/>
      <c r="AB40" s="156">
        <f>B40+D40+F40+H40+J40+L40+N40+P40+R40+T40+V40+X40+Z40</f>
        <v>0</v>
      </c>
      <c r="AC40" s="157">
        <f>C40+E40+G40+I40+K40+M40+O40+Q40+S40+U40+W40+Y40+AA40</f>
        <v>0</v>
      </c>
      <c r="AE40" s="235" t="str">
        <f>$AE$9</f>
        <v>07:00 - 07:59</v>
      </c>
      <c r="AF40" s="125">
        <f>SUMIF($A$9:$A$32,$AE40,B$40:B$63)</f>
        <v>1564</v>
      </c>
      <c r="AG40" s="172">
        <f t="shared" ref="AG40:AV41" si="35">SUMIF($A$9:$A$32,$AE40,C$40:C$63)</f>
        <v>1376</v>
      </c>
      <c r="AH40" s="126">
        <f t="shared" si="35"/>
        <v>606</v>
      </c>
      <c r="AI40" s="166">
        <f t="shared" si="35"/>
        <v>545</v>
      </c>
      <c r="AJ40" s="125">
        <f t="shared" si="35"/>
        <v>1791</v>
      </c>
      <c r="AK40" s="127">
        <f t="shared" si="35"/>
        <v>1235</v>
      </c>
      <c r="AL40" s="126">
        <f t="shared" si="35"/>
        <v>2056</v>
      </c>
      <c r="AM40" s="166">
        <f t="shared" si="35"/>
        <v>1789</v>
      </c>
      <c r="AN40" s="125">
        <f t="shared" si="35"/>
        <v>173</v>
      </c>
      <c r="AO40" s="127">
        <f t="shared" si="35"/>
        <v>430</v>
      </c>
      <c r="AP40" s="126">
        <f t="shared" si="35"/>
        <v>823</v>
      </c>
      <c r="AQ40" s="125">
        <f t="shared" si="35"/>
        <v>1268</v>
      </c>
      <c r="AR40" s="165">
        <f t="shared" si="35"/>
        <v>1966</v>
      </c>
      <c r="AS40" s="167">
        <f t="shared" si="35"/>
        <v>2288</v>
      </c>
      <c r="AT40" s="125">
        <f t="shared" si="35"/>
        <v>1086</v>
      </c>
      <c r="AU40" s="127">
        <f t="shared" si="35"/>
        <v>1028</v>
      </c>
      <c r="AV40" s="126">
        <f t="shared" si="35"/>
        <v>1706</v>
      </c>
      <c r="AW40" s="166">
        <f t="shared" ref="AW40:BE41" si="36">SUMIF($A$9:$A$32,$AE40,S$40:S$63)</f>
        <v>1260</v>
      </c>
      <c r="AX40" s="125">
        <f t="shared" si="36"/>
        <v>333</v>
      </c>
      <c r="AY40" s="127">
        <f t="shared" si="36"/>
        <v>489</v>
      </c>
      <c r="AZ40" s="126">
        <f t="shared" si="36"/>
        <v>853</v>
      </c>
      <c r="BA40" s="166">
        <f t="shared" si="36"/>
        <v>1525</v>
      </c>
      <c r="BB40" s="125">
        <f t="shared" si="36"/>
        <v>920</v>
      </c>
      <c r="BC40" s="127">
        <f t="shared" si="36"/>
        <v>746</v>
      </c>
      <c r="BD40" s="170">
        <f t="shared" si="36"/>
        <v>2000</v>
      </c>
      <c r="BE40" s="171">
        <f t="shared" si="36"/>
        <v>2224</v>
      </c>
      <c r="BF40" s="156">
        <f>AF40+AH40+AJ40+AL40+AN40+AP40+AR40+AT40+AV40+AX40+AZ40+BB40+BD40</f>
        <v>15877</v>
      </c>
      <c r="BG40" s="157">
        <f>AG40+AI40+AK40+AM40+AO40+AQ40+AS40+AU40+AW40+AY40+BA40+BC40+BE40</f>
        <v>16203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75">
        <v>242</v>
      </c>
      <c r="C41" s="176">
        <v>0</v>
      </c>
      <c r="D41" s="177">
        <v>134</v>
      </c>
      <c r="E41" s="178">
        <v>0</v>
      </c>
      <c r="F41" s="175">
        <v>429</v>
      </c>
      <c r="G41" s="179">
        <v>3</v>
      </c>
      <c r="H41" s="177">
        <v>329</v>
      </c>
      <c r="I41" s="178">
        <v>18</v>
      </c>
      <c r="J41" s="175">
        <v>16</v>
      </c>
      <c r="K41" s="179">
        <v>18</v>
      </c>
      <c r="L41" s="177">
        <v>29</v>
      </c>
      <c r="M41" s="175">
        <v>49</v>
      </c>
      <c r="N41" s="180">
        <v>138</v>
      </c>
      <c r="O41" s="181">
        <v>98</v>
      </c>
      <c r="P41" s="175">
        <v>63</v>
      </c>
      <c r="Q41" s="179">
        <v>25</v>
      </c>
      <c r="R41" s="177">
        <v>24</v>
      </c>
      <c r="S41" s="178">
        <v>0</v>
      </c>
      <c r="T41" s="175">
        <v>2</v>
      </c>
      <c r="U41" s="179">
        <v>0</v>
      </c>
      <c r="V41" s="177">
        <v>6</v>
      </c>
      <c r="W41" s="178">
        <v>0</v>
      </c>
      <c r="X41" s="175">
        <v>1</v>
      </c>
      <c r="Y41" s="179">
        <v>0</v>
      </c>
      <c r="Z41" s="177">
        <v>0</v>
      </c>
      <c r="AA41" s="175">
        <v>0</v>
      </c>
      <c r="AB41" s="158">
        <f t="shared" ref="AB41:AB63" si="64">SUM(B41,D41,F41,H41,J41,L41,N41,P41,R41,T41,V41,X41,Z41)</f>
        <v>1413</v>
      </c>
      <c r="AC41" s="159">
        <f t="shared" ref="AC41:AC63" si="65">SUM(C41,E41,G41,I41,K41,M41,O41,Q41,S41,U41,W41,Y41,AA41)</f>
        <v>211</v>
      </c>
      <c r="AE41" s="237" t="str">
        <f>$AE$10</f>
        <v>08:00 - 08:59</v>
      </c>
      <c r="AF41" s="125">
        <f>SUMIF($A$9:$A$32,$AE41,B$40:B$63)</f>
        <v>1699</v>
      </c>
      <c r="AG41" s="176">
        <f t="shared" si="35"/>
        <v>1256</v>
      </c>
      <c r="AH41" s="177">
        <f t="shared" si="35"/>
        <v>527</v>
      </c>
      <c r="AI41" s="178">
        <f t="shared" si="35"/>
        <v>524</v>
      </c>
      <c r="AJ41" s="238">
        <f t="shared" si="35"/>
        <v>1599</v>
      </c>
      <c r="AK41" s="179">
        <f t="shared" si="35"/>
        <v>894</v>
      </c>
      <c r="AL41" s="177">
        <f t="shared" si="35"/>
        <v>2054</v>
      </c>
      <c r="AM41" s="178">
        <f t="shared" si="35"/>
        <v>1756</v>
      </c>
      <c r="AN41" s="238">
        <f t="shared" si="35"/>
        <v>182</v>
      </c>
      <c r="AO41" s="179">
        <f t="shared" si="35"/>
        <v>421</v>
      </c>
      <c r="AP41" s="177">
        <f t="shared" si="35"/>
        <v>699</v>
      </c>
      <c r="AQ41" s="238">
        <f t="shared" si="35"/>
        <v>1300</v>
      </c>
      <c r="AR41" s="180">
        <f t="shared" si="35"/>
        <v>1639</v>
      </c>
      <c r="AS41" s="181">
        <f t="shared" si="35"/>
        <v>1953</v>
      </c>
      <c r="AT41" s="238">
        <f t="shared" si="35"/>
        <v>941</v>
      </c>
      <c r="AU41" s="179">
        <f t="shared" si="35"/>
        <v>759</v>
      </c>
      <c r="AV41" s="177">
        <f t="shared" si="35"/>
        <v>1482</v>
      </c>
      <c r="AW41" s="178">
        <f t="shared" si="36"/>
        <v>1093</v>
      </c>
      <c r="AX41" s="238">
        <f t="shared" si="36"/>
        <v>271</v>
      </c>
      <c r="AY41" s="179">
        <f t="shared" si="36"/>
        <v>379</v>
      </c>
      <c r="AZ41" s="177">
        <f t="shared" si="36"/>
        <v>698</v>
      </c>
      <c r="BA41" s="178">
        <f t="shared" si="36"/>
        <v>1347</v>
      </c>
      <c r="BB41" s="238">
        <f t="shared" si="36"/>
        <v>779</v>
      </c>
      <c r="BC41" s="179">
        <f t="shared" si="36"/>
        <v>608</v>
      </c>
      <c r="BD41" s="177">
        <f t="shared" si="36"/>
        <v>1969</v>
      </c>
      <c r="BE41" s="238">
        <f t="shared" si="36"/>
        <v>1970</v>
      </c>
      <c r="BF41" s="158">
        <f>SUM(AF41,AH41,AJ41,AL41,AN41,AP41,AR41,AT41,AV41,AX41,AZ41,BB41,BD41)</f>
        <v>14539</v>
      </c>
      <c r="BG41" s="159">
        <f>SUM(AG41,AI41,AK41,AM41,AO41,AQ41,AS41,AU41,AW41,AY41,BA41,BC41,BE41)</f>
        <v>14260</v>
      </c>
      <c r="BI41" s="136" t="s">
        <v>17</v>
      </c>
      <c r="BJ41" s="128">
        <f t="shared" ref="BJ41:CI41" si="66">B41/B64</f>
        <v>9.5099618815577477E-3</v>
      </c>
      <c r="BK41" s="129">
        <f t="shared" si="66"/>
        <v>0</v>
      </c>
      <c r="BL41" s="130">
        <f t="shared" si="66"/>
        <v>1.4391579851788208E-2</v>
      </c>
      <c r="BM41" s="131">
        <f t="shared" si="66"/>
        <v>0</v>
      </c>
      <c r="BN41" s="128">
        <f t="shared" si="66"/>
        <v>1.9520407698958003E-2</v>
      </c>
      <c r="BO41" s="129">
        <f t="shared" si="66"/>
        <v>1.1618450098756825E-4</v>
      </c>
      <c r="BP41" s="130">
        <f t="shared" si="66"/>
        <v>9.7113170789302795E-3</v>
      </c>
      <c r="BQ41" s="131">
        <f t="shared" si="66"/>
        <v>4.7457090880329033E-4</v>
      </c>
      <c r="BR41" s="128">
        <f t="shared" si="66"/>
        <v>3.3270950301517986E-3</v>
      </c>
      <c r="BS41" s="129">
        <f t="shared" si="66"/>
        <v>4.3383947939262474E-3</v>
      </c>
      <c r="BT41" s="130">
        <f t="shared" si="66"/>
        <v>1.7589616061139078E-3</v>
      </c>
      <c r="BU41" s="128">
        <f t="shared" si="66"/>
        <v>3.3170863796371515E-3</v>
      </c>
      <c r="BV41" s="132">
        <f t="shared" si="66"/>
        <v>4.0902219982809213E-3</v>
      </c>
      <c r="BW41" s="133">
        <f t="shared" si="66"/>
        <v>3.2316570486397361E-3</v>
      </c>
      <c r="BX41" s="128">
        <f t="shared" si="66"/>
        <v>3.6494236227770376E-3</v>
      </c>
      <c r="BY41" s="129">
        <f t="shared" si="66"/>
        <v>1.7801196240387353E-3</v>
      </c>
      <c r="BZ41" s="130">
        <f t="shared" si="66"/>
        <v>9.6474655304096149E-4</v>
      </c>
      <c r="CA41" s="131">
        <f t="shared" si="66"/>
        <v>0</v>
      </c>
      <c r="CB41" s="128">
        <f t="shared" si="66"/>
        <v>3.9146604032100216E-4</v>
      </c>
      <c r="CC41" s="129">
        <f t="shared" si="66"/>
        <v>0</v>
      </c>
      <c r="CD41" s="130">
        <f t="shared" si="66"/>
        <v>3.0388978930307944E-4</v>
      </c>
      <c r="CE41" s="131">
        <f t="shared" si="66"/>
        <v>0</v>
      </c>
      <c r="CF41" s="128">
        <f t="shared" si="66"/>
        <v>6.9242487190139873E-5</v>
      </c>
      <c r="CG41" s="129">
        <f t="shared" si="66"/>
        <v>0</v>
      </c>
      <c r="CH41" s="130">
        <f t="shared" si="66"/>
        <v>0</v>
      </c>
      <c r="CI41" s="128">
        <f t="shared" si="66"/>
        <v>0</v>
      </c>
      <c r="CJ41" s="134">
        <f t="shared" ref="CJ41" si="67">AB41/AB64</f>
        <v>5.3572241010631039E-3</v>
      </c>
      <c r="CK41" s="135">
        <f t="shared" ref="CK41" si="68">AC41/AC64</f>
        <v>8.0382177252224791E-4</v>
      </c>
    </row>
    <row r="42" spans="1:93" ht="13.5" thickBot="1" x14ac:dyDescent="0.25">
      <c r="A42" s="145" t="s">
        <v>18</v>
      </c>
      <c r="B42" s="182">
        <v>1259</v>
      </c>
      <c r="C42" s="183">
        <v>0</v>
      </c>
      <c r="D42" s="184">
        <v>499</v>
      </c>
      <c r="E42" s="185">
        <v>127</v>
      </c>
      <c r="F42" s="182">
        <v>1932</v>
      </c>
      <c r="G42" s="186">
        <v>350</v>
      </c>
      <c r="H42" s="184">
        <v>1438</v>
      </c>
      <c r="I42" s="185">
        <v>642</v>
      </c>
      <c r="J42" s="182">
        <v>63</v>
      </c>
      <c r="K42" s="186">
        <v>203</v>
      </c>
      <c r="L42" s="184">
        <v>389</v>
      </c>
      <c r="M42" s="182">
        <v>522</v>
      </c>
      <c r="N42" s="187">
        <v>1205</v>
      </c>
      <c r="O42" s="188">
        <v>1243</v>
      </c>
      <c r="P42" s="182">
        <v>607</v>
      </c>
      <c r="Q42" s="186">
        <v>651</v>
      </c>
      <c r="R42" s="184">
        <v>836</v>
      </c>
      <c r="S42" s="185">
        <v>823</v>
      </c>
      <c r="T42" s="182">
        <v>200</v>
      </c>
      <c r="U42" s="186">
        <v>431</v>
      </c>
      <c r="V42" s="184">
        <v>480</v>
      </c>
      <c r="W42" s="185">
        <v>883</v>
      </c>
      <c r="X42" s="182">
        <v>528</v>
      </c>
      <c r="Y42" s="186">
        <v>418</v>
      </c>
      <c r="Z42" s="184">
        <v>1416</v>
      </c>
      <c r="AA42" s="182">
        <v>1166</v>
      </c>
      <c r="AB42" s="158">
        <f t="shared" si="64"/>
        <v>10852</v>
      </c>
      <c r="AC42" s="159">
        <f t="shared" si="65"/>
        <v>7459</v>
      </c>
      <c r="AE42" s="235"/>
      <c r="AF42" s="125"/>
      <c r="AG42" s="183"/>
      <c r="AH42" s="184"/>
      <c r="AI42" s="185"/>
      <c r="AJ42" s="182"/>
      <c r="AK42" s="186"/>
      <c r="AL42" s="184"/>
      <c r="AM42" s="185"/>
      <c r="AN42" s="182"/>
      <c r="AO42" s="186"/>
      <c r="AP42" s="184"/>
      <c r="AQ42" s="182"/>
      <c r="AR42" s="187"/>
      <c r="AS42" s="188"/>
      <c r="AT42" s="182"/>
      <c r="AU42" s="186"/>
      <c r="AV42" s="184"/>
      <c r="AW42" s="185"/>
      <c r="AX42" s="182"/>
      <c r="AY42" s="186"/>
      <c r="AZ42" s="184"/>
      <c r="BA42" s="185"/>
      <c r="BB42" s="182"/>
      <c r="BC42" s="186"/>
      <c r="BD42" s="184"/>
      <c r="BE42" s="182"/>
      <c r="BF42" s="158"/>
      <c r="BG42" s="159"/>
      <c r="BI42" s="145" t="s">
        <v>18</v>
      </c>
      <c r="BJ42" s="128">
        <f t="shared" ref="BJ42:CI42" si="69">B42/B64</f>
        <v>4.9475380201988446E-2</v>
      </c>
      <c r="BK42" s="129">
        <f t="shared" si="69"/>
        <v>0</v>
      </c>
      <c r="BL42" s="130">
        <f t="shared" si="69"/>
        <v>5.3592524970465044E-2</v>
      </c>
      <c r="BM42" s="131">
        <f t="shared" si="69"/>
        <v>1.2364910914224515E-2</v>
      </c>
      <c r="BN42" s="128">
        <f t="shared" si="69"/>
        <v>8.791008781908359E-2</v>
      </c>
      <c r="BO42" s="129">
        <f t="shared" si="69"/>
        <v>1.3554858448549631E-2</v>
      </c>
      <c r="BP42" s="130">
        <f t="shared" si="69"/>
        <v>4.2446425408819884E-2</v>
      </c>
      <c r="BQ42" s="131">
        <f t="shared" si="69"/>
        <v>1.6926362413984024E-2</v>
      </c>
      <c r="BR42" s="128">
        <f t="shared" si="69"/>
        <v>1.3100436681222707E-2</v>
      </c>
      <c r="BS42" s="129">
        <f t="shared" si="69"/>
        <v>4.8927452398168231E-2</v>
      </c>
      <c r="BT42" s="130">
        <f t="shared" si="69"/>
        <v>2.359434706132104E-2</v>
      </c>
      <c r="BU42" s="128">
        <f t="shared" si="69"/>
        <v>3.5337124289195776E-2</v>
      </c>
      <c r="BV42" s="132">
        <f t="shared" si="69"/>
        <v>3.5715344260351521E-2</v>
      </c>
      <c r="BW42" s="133">
        <f t="shared" si="69"/>
        <v>4.0989282769991753E-2</v>
      </c>
      <c r="BX42" s="128">
        <f t="shared" si="69"/>
        <v>3.5161906968661297E-2</v>
      </c>
      <c r="BY42" s="129">
        <f t="shared" si="69"/>
        <v>4.6354315009968672E-2</v>
      </c>
      <c r="BZ42" s="130">
        <f t="shared" si="69"/>
        <v>3.3605338264260161E-2</v>
      </c>
      <c r="CA42" s="131">
        <f t="shared" si="69"/>
        <v>3.8956735775821261E-2</v>
      </c>
      <c r="CB42" s="128">
        <f t="shared" si="69"/>
        <v>3.9146604032100213E-2</v>
      </c>
      <c r="CC42" s="129">
        <f t="shared" si="69"/>
        <v>0.10296225513616818</v>
      </c>
      <c r="CD42" s="130">
        <f t="shared" si="69"/>
        <v>2.4311183144246355E-2</v>
      </c>
      <c r="CE42" s="131">
        <f t="shared" si="69"/>
        <v>4.1039226622048709E-2</v>
      </c>
      <c r="CF42" s="128">
        <f t="shared" si="69"/>
        <v>3.6560033236393855E-2</v>
      </c>
      <c r="CG42" s="129">
        <f t="shared" si="69"/>
        <v>5.8176757132915799E-2</v>
      </c>
      <c r="CH42" s="130">
        <f t="shared" si="69"/>
        <v>3.8611512556921988E-2</v>
      </c>
      <c r="CI42" s="128">
        <f t="shared" si="69"/>
        <v>2.7861409796893669E-2</v>
      </c>
      <c r="CJ42" s="134">
        <f t="shared" ref="CJ42" si="70">AB42/AB64</f>
        <v>4.1144087717435815E-2</v>
      </c>
      <c r="CK42" s="135">
        <f t="shared" ref="CK42" si="71">AC42/AC64</f>
        <v>2.8415671095940509E-2</v>
      </c>
    </row>
    <row r="43" spans="1:93" ht="14.25" thickTop="1" thickBot="1" x14ac:dyDescent="0.25">
      <c r="A43" s="136" t="s">
        <v>19</v>
      </c>
      <c r="B43" s="175">
        <v>1488</v>
      </c>
      <c r="C43" s="176">
        <v>1305</v>
      </c>
      <c r="D43" s="177">
        <v>710</v>
      </c>
      <c r="E43" s="178">
        <v>573</v>
      </c>
      <c r="F43" s="175">
        <v>2289</v>
      </c>
      <c r="G43" s="179">
        <v>1075</v>
      </c>
      <c r="H43" s="177">
        <v>2100</v>
      </c>
      <c r="I43" s="178">
        <v>1637</v>
      </c>
      <c r="J43" s="175">
        <v>154</v>
      </c>
      <c r="K43" s="179">
        <v>333</v>
      </c>
      <c r="L43" s="177">
        <v>806</v>
      </c>
      <c r="M43" s="175">
        <v>960</v>
      </c>
      <c r="N43" s="180">
        <v>2003</v>
      </c>
      <c r="O43" s="181">
        <v>2000</v>
      </c>
      <c r="P43" s="175">
        <v>1030</v>
      </c>
      <c r="Q43" s="179">
        <v>1174</v>
      </c>
      <c r="R43" s="177">
        <v>1536</v>
      </c>
      <c r="S43" s="178">
        <v>1358</v>
      </c>
      <c r="T43" s="175">
        <v>257</v>
      </c>
      <c r="U43" s="179">
        <v>733</v>
      </c>
      <c r="V43" s="177">
        <v>885</v>
      </c>
      <c r="W43" s="178">
        <v>1553</v>
      </c>
      <c r="X43" s="175">
        <v>821</v>
      </c>
      <c r="Y43" s="179">
        <v>604</v>
      </c>
      <c r="Z43" s="177">
        <v>1937</v>
      </c>
      <c r="AA43" s="175">
        <v>1878</v>
      </c>
      <c r="AB43" s="158">
        <f t="shared" si="64"/>
        <v>16016</v>
      </c>
      <c r="AC43" s="159">
        <f t="shared" si="65"/>
        <v>15183</v>
      </c>
      <c r="AE43" s="229" t="s">
        <v>13</v>
      </c>
      <c r="AF43" s="20">
        <f t="shared" ref="AF43:BG43" si="72">SUM(AF40:AF42)</f>
        <v>3263</v>
      </c>
      <c r="AG43" s="21">
        <f t="shared" si="72"/>
        <v>2632</v>
      </c>
      <c r="AH43" s="20">
        <f t="shared" si="72"/>
        <v>1133</v>
      </c>
      <c r="AI43" s="21">
        <f t="shared" si="72"/>
        <v>1069</v>
      </c>
      <c r="AJ43" s="20">
        <f t="shared" si="72"/>
        <v>3390</v>
      </c>
      <c r="AK43" s="21">
        <f t="shared" si="72"/>
        <v>2129</v>
      </c>
      <c r="AL43" s="20">
        <f t="shared" si="72"/>
        <v>4110</v>
      </c>
      <c r="AM43" s="21">
        <f t="shared" si="72"/>
        <v>3545</v>
      </c>
      <c r="AN43" s="20">
        <f t="shared" si="72"/>
        <v>355</v>
      </c>
      <c r="AO43" s="21">
        <f t="shared" si="72"/>
        <v>851</v>
      </c>
      <c r="AP43" s="20">
        <f t="shared" si="72"/>
        <v>1522</v>
      </c>
      <c r="AQ43" s="21">
        <f t="shared" si="72"/>
        <v>2568</v>
      </c>
      <c r="AR43" s="20">
        <f t="shared" si="72"/>
        <v>3605</v>
      </c>
      <c r="AS43" s="21">
        <f t="shared" si="72"/>
        <v>4241</v>
      </c>
      <c r="AT43" s="20">
        <f t="shared" si="72"/>
        <v>2027</v>
      </c>
      <c r="AU43" s="21">
        <f t="shared" si="72"/>
        <v>1787</v>
      </c>
      <c r="AV43" s="20">
        <f t="shared" si="72"/>
        <v>3188</v>
      </c>
      <c r="AW43" s="21">
        <f t="shared" si="72"/>
        <v>2353</v>
      </c>
      <c r="AX43" s="20">
        <f t="shared" si="72"/>
        <v>604</v>
      </c>
      <c r="AY43" s="21">
        <f t="shared" si="72"/>
        <v>868</v>
      </c>
      <c r="AZ43" s="20">
        <f t="shared" si="72"/>
        <v>1551</v>
      </c>
      <c r="BA43" s="21">
        <f t="shared" si="72"/>
        <v>2872</v>
      </c>
      <c r="BB43" s="20">
        <f t="shared" si="72"/>
        <v>1699</v>
      </c>
      <c r="BC43" s="21">
        <f t="shared" si="72"/>
        <v>1354</v>
      </c>
      <c r="BD43" s="20">
        <f t="shared" si="72"/>
        <v>3969</v>
      </c>
      <c r="BE43" s="21">
        <f t="shared" si="72"/>
        <v>4194</v>
      </c>
      <c r="BF43" s="160">
        <f t="shared" si="72"/>
        <v>30416</v>
      </c>
      <c r="BG43" s="161">
        <f t="shared" si="72"/>
        <v>30463</v>
      </c>
      <c r="BI43" s="136" t="s">
        <v>19</v>
      </c>
      <c r="BJ43" s="128">
        <f t="shared" ref="BJ43:CI43" si="73">B43/B64</f>
        <v>5.8474476362636064E-2</v>
      </c>
      <c r="BK43" s="129">
        <f t="shared" si="73"/>
        <v>4.4505831798649476E-2</v>
      </c>
      <c r="BL43" s="130">
        <f t="shared" si="73"/>
        <v>7.6253893244549453E-2</v>
      </c>
      <c r="BM43" s="131">
        <f t="shared" si="73"/>
        <v>5.5788141368902734E-2</v>
      </c>
      <c r="BN43" s="128">
        <f t="shared" si="73"/>
        <v>0.10415434317695772</v>
      </c>
      <c r="BO43" s="129">
        <f t="shared" si="73"/>
        <v>4.1632779520545289E-2</v>
      </c>
      <c r="BP43" s="130">
        <f t="shared" si="73"/>
        <v>6.1987130291044336E-2</v>
      </c>
      <c r="BQ43" s="131">
        <f t="shared" si="73"/>
        <v>4.315958765061035E-2</v>
      </c>
      <c r="BR43" s="128">
        <f t="shared" si="73"/>
        <v>3.2023289665211063E-2</v>
      </c>
      <c r="BS43" s="129">
        <f t="shared" si="73"/>
        <v>8.0260303687635579E-2</v>
      </c>
      <c r="BT43" s="130">
        <f t="shared" si="73"/>
        <v>4.8887001880269301E-2</v>
      </c>
      <c r="BU43" s="128">
        <f t="shared" si="73"/>
        <v>6.4987814784727857E-2</v>
      </c>
      <c r="BV43" s="132">
        <f t="shared" si="73"/>
        <v>5.9367497554758585E-2</v>
      </c>
      <c r="BW43" s="133">
        <f t="shared" si="73"/>
        <v>6.5952184666117061E-2</v>
      </c>
      <c r="BX43" s="128">
        <f t="shared" si="73"/>
        <v>5.9665179864449983E-2</v>
      </c>
      <c r="BY43" s="129">
        <f t="shared" si="73"/>
        <v>8.3594417544859009E-2</v>
      </c>
      <c r="BZ43" s="130">
        <f t="shared" si="73"/>
        <v>6.1743779394621535E-2</v>
      </c>
      <c r="CA43" s="131">
        <f t="shared" si="73"/>
        <v>6.428098078197482E-2</v>
      </c>
      <c r="CB43" s="128">
        <f t="shared" si="73"/>
        <v>5.0303386181248778E-2</v>
      </c>
      <c r="CC43" s="129">
        <f t="shared" si="73"/>
        <v>0.17510750119445773</v>
      </c>
      <c r="CD43" s="130">
        <f t="shared" si="73"/>
        <v>4.4823743922204215E-2</v>
      </c>
      <c r="CE43" s="131">
        <f t="shared" si="73"/>
        <v>7.2178843651236294E-2</v>
      </c>
      <c r="CF43" s="128">
        <f t="shared" si="73"/>
        <v>5.6848081983104835E-2</v>
      </c>
      <c r="CG43" s="129">
        <f t="shared" si="73"/>
        <v>8.4064022268615174E-2</v>
      </c>
      <c r="CH43" s="130">
        <f t="shared" si="73"/>
        <v>5.2818149592343142E-2</v>
      </c>
      <c r="CI43" s="128">
        <f t="shared" si="73"/>
        <v>4.4874551971326164E-2</v>
      </c>
      <c r="CJ43" s="134">
        <f t="shared" ref="CJ43" si="74">AB43/AB64</f>
        <v>6.0722789244604863E-2</v>
      </c>
      <c r="CK43" s="135">
        <f t="shared" ref="CK43" si="75">AC43/AC64</f>
        <v>5.7840881384859197E-2</v>
      </c>
    </row>
    <row r="44" spans="1:93" ht="13.5" thickTop="1" x14ac:dyDescent="0.2">
      <c r="A44" s="145" t="s">
        <v>20</v>
      </c>
      <c r="B44" s="182">
        <v>1564</v>
      </c>
      <c r="C44" s="183">
        <v>1376</v>
      </c>
      <c r="D44" s="184">
        <v>606</v>
      </c>
      <c r="E44" s="185">
        <v>545</v>
      </c>
      <c r="F44" s="182">
        <v>1791</v>
      </c>
      <c r="G44" s="186">
        <v>1235</v>
      </c>
      <c r="H44" s="184">
        <v>2056</v>
      </c>
      <c r="I44" s="185">
        <v>1789</v>
      </c>
      <c r="J44" s="182">
        <v>173</v>
      </c>
      <c r="K44" s="186">
        <v>430</v>
      </c>
      <c r="L44" s="184">
        <v>823</v>
      </c>
      <c r="M44" s="182">
        <v>1268</v>
      </c>
      <c r="N44" s="187">
        <v>1966</v>
      </c>
      <c r="O44" s="188">
        <v>2288</v>
      </c>
      <c r="P44" s="182">
        <v>1086</v>
      </c>
      <c r="Q44" s="186">
        <v>1028</v>
      </c>
      <c r="R44" s="184">
        <v>1706</v>
      </c>
      <c r="S44" s="185">
        <v>1260</v>
      </c>
      <c r="T44" s="182">
        <v>333</v>
      </c>
      <c r="U44" s="186">
        <v>489</v>
      </c>
      <c r="V44" s="184">
        <v>853</v>
      </c>
      <c r="W44" s="185">
        <v>1525</v>
      </c>
      <c r="X44" s="182">
        <v>920</v>
      </c>
      <c r="Y44" s="186">
        <v>746</v>
      </c>
      <c r="Z44" s="184">
        <v>2000</v>
      </c>
      <c r="AA44" s="182">
        <v>2224</v>
      </c>
      <c r="AB44" s="158">
        <f t="shared" si="64"/>
        <v>15877</v>
      </c>
      <c r="AC44" s="159">
        <f t="shared" si="65"/>
        <v>16203</v>
      </c>
      <c r="BI44" s="145" t="s">
        <v>20</v>
      </c>
      <c r="BJ44" s="128">
        <f t="shared" ref="BJ44:CI44" si="76">B44/B64</f>
        <v>6.1461075961802961E-2</v>
      </c>
      <c r="BK44" s="129">
        <f t="shared" si="76"/>
        <v>4.6927221881181362E-2</v>
      </c>
      <c r="BL44" s="130">
        <f t="shared" si="76"/>
        <v>6.5084308881967562E-2</v>
      </c>
      <c r="BM44" s="131">
        <f t="shared" si="76"/>
        <v>5.3062019277577643E-2</v>
      </c>
      <c r="BN44" s="128">
        <f t="shared" si="76"/>
        <v>8.1494289484461024E-2</v>
      </c>
      <c r="BO44" s="129">
        <f t="shared" si="76"/>
        <v>4.7829286239882265E-2</v>
      </c>
      <c r="BP44" s="130">
        <f t="shared" si="76"/>
        <v>6.0688352323041504E-2</v>
      </c>
      <c r="BQ44" s="131">
        <f t="shared" si="76"/>
        <v>4.7167075324949244E-2</v>
      </c>
      <c r="BR44" s="128">
        <f t="shared" si="76"/>
        <v>3.5974215013516324E-2</v>
      </c>
      <c r="BS44" s="129">
        <f t="shared" si="76"/>
        <v>0.10363943118823812</v>
      </c>
      <c r="BT44" s="130">
        <f t="shared" si="76"/>
        <v>4.9918117304542972E-2</v>
      </c>
      <c r="BU44" s="128">
        <f t="shared" si="76"/>
        <v>8.5838072028161391E-2</v>
      </c>
      <c r="BV44" s="132">
        <f t="shared" si="76"/>
        <v>5.8270843830581821E-2</v>
      </c>
      <c r="BW44" s="133">
        <f t="shared" si="76"/>
        <v>7.5449299258037922E-2</v>
      </c>
      <c r="BX44" s="128">
        <f t="shared" si="76"/>
        <v>6.2909111973585119E-2</v>
      </c>
      <c r="BY44" s="129">
        <f t="shared" si="76"/>
        <v>7.3198518940472801E-2</v>
      </c>
      <c r="BZ44" s="130">
        <f t="shared" si="76"/>
        <v>6.857740081199501E-2</v>
      </c>
      <c r="CA44" s="131">
        <f t="shared" si="76"/>
        <v>5.9642147117296221E-2</v>
      </c>
      <c r="CB44" s="128">
        <f t="shared" si="76"/>
        <v>6.5179095713446863E-2</v>
      </c>
      <c r="CC44" s="129">
        <f t="shared" si="76"/>
        <v>0.1168179646440516</v>
      </c>
      <c r="CD44" s="130">
        <f t="shared" si="76"/>
        <v>4.3202998379254454E-2</v>
      </c>
      <c r="CE44" s="131">
        <f t="shared" si="76"/>
        <v>7.0877486521658303E-2</v>
      </c>
      <c r="CF44" s="128">
        <f t="shared" si="76"/>
        <v>6.3703088214928677E-2</v>
      </c>
      <c r="CG44" s="129">
        <f t="shared" si="76"/>
        <v>0.10382741823242866</v>
      </c>
      <c r="CH44" s="130">
        <f t="shared" si="76"/>
        <v>5.4536034684918057E-2</v>
      </c>
      <c r="CI44" s="128">
        <f t="shared" si="76"/>
        <v>5.3142174432497011E-2</v>
      </c>
      <c r="CJ44" s="134">
        <f t="shared" ref="CJ44" si="77">AB44/AB64</f>
        <v>6.0195787015271687E-2</v>
      </c>
      <c r="CK44" s="135">
        <f t="shared" ref="CK44" si="78">AC44/AC64</f>
        <v>6.1726654882360114E-2</v>
      </c>
    </row>
    <row r="45" spans="1:93" ht="13.5" thickBot="1" x14ac:dyDescent="0.25">
      <c r="A45" s="136" t="s">
        <v>21</v>
      </c>
      <c r="B45" s="175">
        <v>1699</v>
      </c>
      <c r="C45" s="176">
        <v>1256</v>
      </c>
      <c r="D45" s="177">
        <v>527</v>
      </c>
      <c r="E45" s="178">
        <v>524</v>
      </c>
      <c r="F45" s="175">
        <v>1599</v>
      </c>
      <c r="G45" s="179">
        <v>894</v>
      </c>
      <c r="H45" s="177">
        <v>2054</v>
      </c>
      <c r="I45" s="178">
        <v>1756</v>
      </c>
      <c r="J45" s="175">
        <v>182</v>
      </c>
      <c r="K45" s="179">
        <v>421</v>
      </c>
      <c r="L45" s="177">
        <v>699</v>
      </c>
      <c r="M45" s="175">
        <v>1300</v>
      </c>
      <c r="N45" s="180">
        <v>1639</v>
      </c>
      <c r="O45" s="181">
        <v>1953</v>
      </c>
      <c r="P45" s="175">
        <v>941</v>
      </c>
      <c r="Q45" s="179">
        <v>759</v>
      </c>
      <c r="R45" s="177">
        <v>1482</v>
      </c>
      <c r="S45" s="178">
        <v>1093</v>
      </c>
      <c r="T45" s="175">
        <v>271</v>
      </c>
      <c r="U45" s="179">
        <v>379</v>
      </c>
      <c r="V45" s="177">
        <v>698</v>
      </c>
      <c r="W45" s="178">
        <v>1347</v>
      </c>
      <c r="X45" s="175">
        <v>779</v>
      </c>
      <c r="Y45" s="179">
        <v>608</v>
      </c>
      <c r="Z45" s="177">
        <v>1969</v>
      </c>
      <c r="AA45" s="175">
        <v>1970</v>
      </c>
      <c r="AB45" s="158">
        <f t="shared" si="64"/>
        <v>14539</v>
      </c>
      <c r="AC45" s="159">
        <f t="shared" si="65"/>
        <v>14260</v>
      </c>
      <c r="AE45" s="232" t="s">
        <v>85</v>
      </c>
      <c r="BI45" s="136" t="s">
        <v>21</v>
      </c>
      <c r="BJ45" s="128">
        <f t="shared" ref="BJ45:CI45" si="79">B45/B64</f>
        <v>6.6766219986638897E-2</v>
      </c>
      <c r="BK45" s="129">
        <f t="shared" si="79"/>
        <v>4.2834731600845784E-2</v>
      </c>
      <c r="BL45" s="130">
        <f t="shared" si="79"/>
        <v>5.6599720760390937E-2</v>
      </c>
      <c r="BM45" s="131">
        <f t="shared" si="79"/>
        <v>5.101742770908383E-2</v>
      </c>
      <c r="BN45" s="128">
        <f t="shared" si="79"/>
        <v>7.2757883241570731E-2</v>
      </c>
      <c r="BO45" s="129">
        <f t="shared" si="79"/>
        <v>3.4622981294295342E-2</v>
      </c>
      <c r="BP45" s="130">
        <f t="shared" si="79"/>
        <v>6.0629316960859554E-2</v>
      </c>
      <c r="BQ45" s="131">
        <f t="shared" si="79"/>
        <v>4.6297028658809879E-2</v>
      </c>
      <c r="BR45" s="128">
        <f t="shared" si="79"/>
        <v>3.7845705967976713E-2</v>
      </c>
      <c r="BS45" s="129">
        <f t="shared" si="79"/>
        <v>0.10147023379127501</v>
      </c>
      <c r="BT45" s="130">
        <f t="shared" si="79"/>
        <v>4.2397040092193847E-2</v>
      </c>
      <c r="BU45" s="128">
        <f t="shared" si="79"/>
        <v>8.8004332520985648E-2</v>
      </c>
      <c r="BV45" s="132">
        <f t="shared" si="79"/>
        <v>4.857879605204659E-2</v>
      </c>
      <c r="BW45" s="133">
        <f t="shared" si="79"/>
        <v>6.440230832646332E-2</v>
      </c>
      <c r="BX45" s="128">
        <f t="shared" si="79"/>
        <v>5.450964490528877E-2</v>
      </c>
      <c r="BY45" s="129">
        <f t="shared" si="79"/>
        <v>5.4044431785816006E-2</v>
      </c>
      <c r="BZ45" s="130">
        <f t="shared" si="79"/>
        <v>5.9573099650279376E-2</v>
      </c>
      <c r="CA45" s="131">
        <f t="shared" si="79"/>
        <v>5.1737195872384741E-2</v>
      </c>
      <c r="CB45" s="128">
        <f t="shared" si="79"/>
        <v>5.3043648463495789E-2</v>
      </c>
      <c r="CC45" s="129">
        <f t="shared" si="79"/>
        <v>9.0539894887720976E-2</v>
      </c>
      <c r="CD45" s="130">
        <f t="shared" si="79"/>
        <v>3.535251215559157E-2</v>
      </c>
      <c r="CE45" s="131">
        <f t="shared" si="79"/>
        <v>6.2604573340769659E-2</v>
      </c>
      <c r="CF45" s="128">
        <f t="shared" si="79"/>
        <v>5.3939897521118961E-2</v>
      </c>
      <c r="CG45" s="129">
        <f t="shared" si="79"/>
        <v>8.4620737647877517E-2</v>
      </c>
      <c r="CH45" s="130">
        <f t="shared" si="79"/>
        <v>5.3690726147301832E-2</v>
      </c>
      <c r="CI45" s="128">
        <f t="shared" si="79"/>
        <v>4.7072879330943847E-2</v>
      </c>
      <c r="CJ45" s="134">
        <f t="shared" ref="CJ45" si="80">AB45/AB64</f>
        <v>5.5122916635071809E-2</v>
      </c>
      <c r="CK45" s="135">
        <f t="shared" ref="CK45" si="81">AC45/AC64</f>
        <v>5.4324637327806902E-2</v>
      </c>
    </row>
    <row r="46" spans="1:93" ht="14.25" thickTop="1" thickBot="1" x14ac:dyDescent="0.25">
      <c r="A46" s="145" t="s">
        <v>22</v>
      </c>
      <c r="B46" s="182">
        <v>1570</v>
      </c>
      <c r="C46" s="183">
        <v>1621</v>
      </c>
      <c r="D46" s="184">
        <v>514</v>
      </c>
      <c r="E46" s="185">
        <v>507</v>
      </c>
      <c r="F46" s="182">
        <v>1459</v>
      </c>
      <c r="G46" s="186">
        <v>852</v>
      </c>
      <c r="H46" s="184">
        <v>2179</v>
      </c>
      <c r="I46" s="185">
        <v>1840</v>
      </c>
      <c r="J46" s="182">
        <v>200</v>
      </c>
      <c r="K46" s="186">
        <v>514</v>
      </c>
      <c r="L46" s="184">
        <v>524</v>
      </c>
      <c r="M46" s="182">
        <v>1351</v>
      </c>
      <c r="N46" s="187">
        <v>1525</v>
      </c>
      <c r="O46" s="188">
        <v>2224</v>
      </c>
      <c r="P46" s="182">
        <v>964</v>
      </c>
      <c r="Q46" s="186">
        <v>696</v>
      </c>
      <c r="R46" s="184">
        <v>1517</v>
      </c>
      <c r="S46" s="185">
        <v>1049</v>
      </c>
      <c r="T46" s="182">
        <v>174</v>
      </c>
      <c r="U46" s="186">
        <v>234</v>
      </c>
      <c r="V46" s="184">
        <v>661</v>
      </c>
      <c r="W46" s="185">
        <v>1601</v>
      </c>
      <c r="X46" s="182">
        <v>712</v>
      </c>
      <c r="Y46" s="186">
        <v>428</v>
      </c>
      <c r="Z46" s="184">
        <v>2009</v>
      </c>
      <c r="AA46" s="182">
        <v>1991</v>
      </c>
      <c r="AB46" s="158">
        <f t="shared" si="64"/>
        <v>14008</v>
      </c>
      <c r="AC46" s="159">
        <f t="shared" si="65"/>
        <v>14908</v>
      </c>
      <c r="AE46" s="300" t="s">
        <v>0</v>
      </c>
      <c r="AF46" s="302" t="s">
        <v>1</v>
      </c>
      <c r="AG46" s="303"/>
      <c r="AH46" s="302" t="s">
        <v>2</v>
      </c>
      <c r="AI46" s="303"/>
      <c r="AJ46" s="302" t="s">
        <v>3</v>
      </c>
      <c r="AK46" s="303"/>
      <c r="AL46" s="302" t="s">
        <v>4</v>
      </c>
      <c r="AM46" s="303"/>
      <c r="AN46" s="302" t="s">
        <v>5</v>
      </c>
      <c r="AO46" s="303"/>
      <c r="AP46" s="302" t="s">
        <v>6</v>
      </c>
      <c r="AQ46" s="303"/>
      <c r="AR46" s="302" t="s">
        <v>7</v>
      </c>
      <c r="AS46" s="303"/>
      <c r="AT46" s="302" t="s">
        <v>8</v>
      </c>
      <c r="AU46" s="303"/>
      <c r="AV46" s="302" t="s">
        <v>9</v>
      </c>
      <c r="AW46" s="303"/>
      <c r="AX46" s="302" t="s">
        <v>10</v>
      </c>
      <c r="AY46" s="303"/>
      <c r="AZ46" s="302" t="s">
        <v>11</v>
      </c>
      <c r="BA46" s="303"/>
      <c r="BB46" s="302" t="s">
        <v>12</v>
      </c>
      <c r="BC46" s="303"/>
      <c r="BD46" s="305" t="s">
        <v>40</v>
      </c>
      <c r="BE46" s="306"/>
      <c r="BF46" s="307" t="s">
        <v>41</v>
      </c>
      <c r="BG46" s="308"/>
      <c r="BI46" s="145" t="s">
        <v>22</v>
      </c>
      <c r="BJ46" s="128">
        <f t="shared" ref="BJ46:CI46" si="82">B46/B64</f>
        <v>6.169686014068456E-2</v>
      </c>
      <c r="BK46" s="129">
        <f t="shared" si="82"/>
        <v>5.5282722870199849E-2</v>
      </c>
      <c r="BL46" s="130">
        <f t="shared" si="82"/>
        <v>5.5203522715068197E-2</v>
      </c>
      <c r="BM46" s="131">
        <f t="shared" si="82"/>
        <v>4.9362282153636451E-2</v>
      </c>
      <c r="BN46" s="128">
        <f t="shared" si="82"/>
        <v>6.6387587022796554E-2</v>
      </c>
      <c r="BO46" s="129">
        <f t="shared" si="82"/>
        <v>3.2996398280469387E-2</v>
      </c>
      <c r="BP46" s="130">
        <f t="shared" si="82"/>
        <v>6.4319027097231238E-2</v>
      </c>
      <c r="BQ46" s="131">
        <f t="shared" si="82"/>
        <v>4.8511692899891906E-2</v>
      </c>
      <c r="BR46" s="128">
        <f t="shared" si="82"/>
        <v>4.1588687876897484E-2</v>
      </c>
      <c r="BS46" s="129">
        <f t="shared" si="82"/>
        <v>0.12388527355989395</v>
      </c>
      <c r="BT46" s="130">
        <f t="shared" si="82"/>
        <v>3.1782616607023716E-2</v>
      </c>
      <c r="BU46" s="128">
        <f t="shared" si="82"/>
        <v>9.145681018142432E-2</v>
      </c>
      <c r="BV46" s="132">
        <f t="shared" si="82"/>
        <v>4.519991700998844E-2</v>
      </c>
      <c r="BW46" s="133">
        <f t="shared" si="82"/>
        <v>7.333882934872217E-2</v>
      </c>
      <c r="BX46" s="128">
        <f t="shared" si="82"/>
        <v>5.5841974164397845E-2</v>
      </c>
      <c r="BY46" s="129">
        <f t="shared" si="82"/>
        <v>4.9558530333238392E-2</v>
      </c>
      <c r="BZ46" s="130">
        <f t="shared" si="82"/>
        <v>6.0980021706797442E-2</v>
      </c>
      <c r="CA46" s="131">
        <f t="shared" si="82"/>
        <v>4.9654454227018842E-2</v>
      </c>
      <c r="CB46" s="128">
        <f t="shared" si="82"/>
        <v>3.4057545507927188E-2</v>
      </c>
      <c r="CC46" s="129">
        <f t="shared" si="82"/>
        <v>5.5900621118012424E-2</v>
      </c>
      <c r="CD46" s="130">
        <f t="shared" si="82"/>
        <v>3.3478525121555913E-2</v>
      </c>
      <c r="CE46" s="131">
        <f t="shared" si="82"/>
        <v>7.4409741587655703E-2</v>
      </c>
      <c r="CF46" s="128">
        <f t="shared" si="82"/>
        <v>4.9300650879379584E-2</v>
      </c>
      <c r="CG46" s="129">
        <f t="shared" si="82"/>
        <v>5.9568545581071677E-2</v>
      </c>
      <c r="CH46" s="130">
        <f t="shared" si="82"/>
        <v>5.4781446841000191E-2</v>
      </c>
      <c r="CI46" s="128">
        <f t="shared" si="82"/>
        <v>4.7574671445639184E-2</v>
      </c>
      <c r="CJ46" s="134">
        <f t="shared" ref="CJ46" si="83">AB46/AB64</f>
        <v>5.31096922913602E-2</v>
      </c>
      <c r="CK46" s="135">
        <f t="shared" ref="CK46" si="84">AC46/AC64</f>
        <v>5.6793246373278067E-2</v>
      </c>
    </row>
    <row r="47" spans="1:93" ht="15" thickTop="1" thickBot="1" x14ac:dyDescent="0.3">
      <c r="A47" s="136" t="s">
        <v>23</v>
      </c>
      <c r="B47" s="175">
        <v>1446</v>
      </c>
      <c r="C47" s="176">
        <v>1372</v>
      </c>
      <c r="D47" s="177">
        <v>460</v>
      </c>
      <c r="E47" s="178">
        <v>398</v>
      </c>
      <c r="F47" s="175">
        <v>1315</v>
      </c>
      <c r="G47" s="179">
        <v>668</v>
      </c>
      <c r="H47" s="177">
        <v>1908</v>
      </c>
      <c r="I47" s="178">
        <v>1607</v>
      </c>
      <c r="J47" s="175">
        <v>174</v>
      </c>
      <c r="K47" s="179">
        <v>333</v>
      </c>
      <c r="L47" s="177">
        <v>403</v>
      </c>
      <c r="M47" s="175">
        <v>1098</v>
      </c>
      <c r="N47" s="180">
        <v>1419</v>
      </c>
      <c r="O47" s="181">
        <v>1727</v>
      </c>
      <c r="P47" s="175">
        <v>944</v>
      </c>
      <c r="Q47" s="179">
        <v>573</v>
      </c>
      <c r="R47" s="177">
        <v>1400</v>
      </c>
      <c r="S47" s="178">
        <v>873</v>
      </c>
      <c r="T47" s="175">
        <v>213</v>
      </c>
      <c r="U47" s="179">
        <v>197</v>
      </c>
      <c r="V47" s="177">
        <v>556</v>
      </c>
      <c r="W47" s="178">
        <v>1396</v>
      </c>
      <c r="X47" s="175">
        <v>746</v>
      </c>
      <c r="Y47" s="179">
        <v>319</v>
      </c>
      <c r="Z47" s="177">
        <v>1858</v>
      </c>
      <c r="AA47" s="175">
        <v>2052</v>
      </c>
      <c r="AB47" s="158">
        <f t="shared" si="64"/>
        <v>12842</v>
      </c>
      <c r="AC47" s="159">
        <f t="shared" si="65"/>
        <v>12613</v>
      </c>
      <c r="AE47" s="301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62" t="s">
        <v>14</v>
      </c>
      <c r="BG47" s="163" t="s">
        <v>15</v>
      </c>
      <c r="BI47" s="136" t="s">
        <v>23</v>
      </c>
      <c r="BJ47" s="128">
        <f t="shared" ref="BJ47:CI47" si="85">B47/B64</f>
        <v>5.6823987110464887E-2</v>
      </c>
      <c r="BK47" s="129">
        <f t="shared" si="85"/>
        <v>4.679080553850351E-2</v>
      </c>
      <c r="BL47" s="130">
        <f t="shared" si="85"/>
        <v>4.9403930834496831E-2</v>
      </c>
      <c r="BM47" s="131">
        <f t="shared" si="85"/>
        <v>3.8749878298120925E-2</v>
      </c>
      <c r="BN47" s="128">
        <f t="shared" si="85"/>
        <v>5.9835282340628841E-2</v>
      </c>
      <c r="BO47" s="129">
        <f t="shared" si="85"/>
        <v>2.5870415553231864E-2</v>
      </c>
      <c r="BP47" s="130">
        <f t="shared" si="85"/>
        <v>5.6319735521577423E-2</v>
      </c>
      <c r="BQ47" s="131">
        <f t="shared" si="85"/>
        <v>4.2368636135938199E-2</v>
      </c>
      <c r="BR47" s="128">
        <f t="shared" si="85"/>
        <v>3.6182158452900813E-2</v>
      </c>
      <c r="BS47" s="129">
        <f t="shared" si="85"/>
        <v>8.0260303687635579E-2</v>
      </c>
      <c r="BT47" s="130">
        <f t="shared" si="85"/>
        <v>2.4443500940134651E-2</v>
      </c>
      <c r="BU47" s="128">
        <f t="shared" si="85"/>
        <v>7.4329813160032496E-2</v>
      </c>
      <c r="BV47" s="132">
        <f t="shared" si="85"/>
        <v>4.2058152286671209E-2</v>
      </c>
      <c r="BW47" s="133">
        <f t="shared" si="85"/>
        <v>5.6949711459192087E-2</v>
      </c>
      <c r="BX47" s="128">
        <f t="shared" si="85"/>
        <v>5.4683426982563864E-2</v>
      </c>
      <c r="BY47" s="129">
        <f t="shared" si="85"/>
        <v>4.0800341782967812E-2</v>
      </c>
      <c r="BZ47" s="130">
        <f t="shared" si="85"/>
        <v>5.6276882260722756E-2</v>
      </c>
      <c r="CA47" s="131">
        <f t="shared" si="85"/>
        <v>4.132348764555524E-2</v>
      </c>
      <c r="CB47" s="128">
        <f t="shared" si="85"/>
        <v>4.1691133294186729E-2</v>
      </c>
      <c r="CC47" s="129">
        <f t="shared" si="85"/>
        <v>4.706163401815576E-2</v>
      </c>
      <c r="CD47" s="130">
        <f t="shared" si="85"/>
        <v>2.8160453808752026E-2</v>
      </c>
      <c r="CE47" s="131">
        <f t="shared" si="85"/>
        <v>6.4881948317531135E-2</v>
      </c>
      <c r="CF47" s="128">
        <f t="shared" si="85"/>
        <v>5.1654895443844343E-2</v>
      </c>
      <c r="CG47" s="129">
        <f t="shared" si="85"/>
        <v>4.4398051496172583E-2</v>
      </c>
      <c r="CH47" s="130">
        <f t="shared" si="85"/>
        <v>5.0663976222288874E-2</v>
      </c>
      <c r="CI47" s="128">
        <f t="shared" si="85"/>
        <v>4.9032258064516131E-2</v>
      </c>
      <c r="CJ47" s="134">
        <f t="shared" ref="CJ47" si="86">AB47/AB64</f>
        <v>4.8688939777673301E-2</v>
      </c>
      <c r="CK47" s="135">
        <f t="shared" ref="CK47" si="87">AC47/AC64</f>
        <v>4.8050256003901011E-2</v>
      </c>
    </row>
    <row r="48" spans="1:93" ht="13.5" thickTop="1" x14ac:dyDescent="0.2">
      <c r="A48" s="145" t="s">
        <v>24</v>
      </c>
      <c r="B48" s="189">
        <v>1544</v>
      </c>
      <c r="C48" s="183">
        <v>1423</v>
      </c>
      <c r="D48" s="184">
        <v>489</v>
      </c>
      <c r="E48" s="185">
        <v>362</v>
      </c>
      <c r="F48" s="182">
        <v>1313</v>
      </c>
      <c r="G48" s="186">
        <v>693</v>
      </c>
      <c r="H48" s="184">
        <v>2026</v>
      </c>
      <c r="I48" s="185">
        <v>1719</v>
      </c>
      <c r="J48" s="182">
        <v>175</v>
      </c>
      <c r="K48" s="186">
        <v>243</v>
      </c>
      <c r="L48" s="184">
        <v>503</v>
      </c>
      <c r="M48" s="182">
        <v>1151</v>
      </c>
      <c r="N48" s="187">
        <v>1473</v>
      </c>
      <c r="O48" s="190">
        <v>1686</v>
      </c>
      <c r="P48" s="182">
        <v>939</v>
      </c>
      <c r="Q48" s="186">
        <v>570</v>
      </c>
      <c r="R48" s="184">
        <v>1224</v>
      </c>
      <c r="S48" s="185">
        <v>857</v>
      </c>
      <c r="T48" s="182">
        <v>171</v>
      </c>
      <c r="U48" s="186">
        <v>177</v>
      </c>
      <c r="V48" s="184">
        <v>739</v>
      </c>
      <c r="W48" s="191">
        <v>1528</v>
      </c>
      <c r="X48" s="182">
        <v>619</v>
      </c>
      <c r="Y48" s="186">
        <v>316</v>
      </c>
      <c r="Z48" s="184">
        <v>1973</v>
      </c>
      <c r="AA48" s="182">
        <v>2226</v>
      </c>
      <c r="AB48" s="158">
        <f t="shared" si="64"/>
        <v>13188</v>
      </c>
      <c r="AC48" s="159">
        <f t="shared" si="65"/>
        <v>12951</v>
      </c>
      <c r="AE48" s="235" t="str">
        <f>$AE$17</f>
        <v>17:00 - 17:59</v>
      </c>
      <c r="AF48" s="125">
        <f t="shared" ref="AF48:AU49" si="88">SUMIF($A$9:$A$32,$AE48,B$40:B$63)</f>
        <v>1988</v>
      </c>
      <c r="AG48" s="172">
        <f t="shared" si="88"/>
        <v>2819</v>
      </c>
      <c r="AH48" s="126">
        <f t="shared" si="88"/>
        <v>753</v>
      </c>
      <c r="AI48" s="166">
        <f t="shared" si="88"/>
        <v>967</v>
      </c>
      <c r="AJ48" s="125">
        <f t="shared" si="88"/>
        <v>1315</v>
      </c>
      <c r="AK48" s="127">
        <f t="shared" si="88"/>
        <v>3508</v>
      </c>
      <c r="AL48" s="126">
        <f t="shared" si="88"/>
        <v>2697</v>
      </c>
      <c r="AM48" s="166">
        <f t="shared" si="88"/>
        <v>3907</v>
      </c>
      <c r="AN48" s="125">
        <f t="shared" si="88"/>
        <v>591</v>
      </c>
      <c r="AO48" s="127">
        <f t="shared" si="88"/>
        <v>213</v>
      </c>
      <c r="AP48" s="126">
        <f t="shared" si="88"/>
        <v>1630</v>
      </c>
      <c r="AQ48" s="125">
        <f t="shared" si="88"/>
        <v>824</v>
      </c>
      <c r="AR48" s="165">
        <f t="shared" si="88"/>
        <v>3267</v>
      </c>
      <c r="AS48" s="167">
        <f t="shared" si="88"/>
        <v>2112</v>
      </c>
      <c r="AT48" s="125">
        <f t="shared" si="88"/>
        <v>1658</v>
      </c>
      <c r="AU48" s="127">
        <f t="shared" si="88"/>
        <v>1070</v>
      </c>
      <c r="AV48" s="126">
        <f t="shared" ref="AP48:BE49" si="89">SUMIF($A$9:$A$32,$AE48,R$40:R$63)</f>
        <v>2074</v>
      </c>
      <c r="AW48" s="166">
        <f t="shared" si="89"/>
        <v>1888</v>
      </c>
      <c r="AX48" s="125">
        <f t="shared" si="89"/>
        <v>591</v>
      </c>
      <c r="AY48" s="127">
        <f t="shared" si="89"/>
        <v>213</v>
      </c>
      <c r="AZ48" s="126">
        <f t="shared" si="89"/>
        <v>1890</v>
      </c>
      <c r="BA48" s="166">
        <f t="shared" si="89"/>
        <v>1400</v>
      </c>
      <c r="BB48" s="125">
        <f t="shared" si="89"/>
        <v>1587</v>
      </c>
      <c r="BC48" s="127">
        <f t="shared" si="89"/>
        <v>491</v>
      </c>
      <c r="BD48" s="170">
        <f t="shared" si="89"/>
        <v>2905</v>
      </c>
      <c r="BE48" s="171">
        <f t="shared" si="89"/>
        <v>4074</v>
      </c>
      <c r="BF48" s="156">
        <f>AF48+AH48+AJ48+AL48+AN48+AP48+AR48+AT48+AV48+AX48+AZ48+BB48+BD48</f>
        <v>22946</v>
      </c>
      <c r="BG48" s="157">
        <f>AG48+AI48+AK48+AM48+AO48+AQ48+AS48+AU48+AW48+AY48+BA48+BC48+BE48</f>
        <v>23486</v>
      </c>
      <c r="BI48" s="145" t="s">
        <v>24</v>
      </c>
      <c r="BJ48" s="128">
        <f t="shared" ref="BJ48:CI48" si="90">B48/B64</f>
        <v>6.0675128698864308E-2</v>
      </c>
      <c r="BK48" s="129">
        <f t="shared" si="90"/>
        <v>4.8530113907646139E-2</v>
      </c>
      <c r="BL48" s="130">
        <f t="shared" si="90"/>
        <v>5.2518526474062938E-2</v>
      </c>
      <c r="BM48" s="131">
        <f t="shared" si="90"/>
        <v>3.5244864180702953E-2</v>
      </c>
      <c r="BN48" s="128">
        <f t="shared" si="90"/>
        <v>5.9744278108932063E-2</v>
      </c>
      <c r="BO48" s="129">
        <f t="shared" si="90"/>
        <v>2.6838619728128267E-2</v>
      </c>
      <c r="BP48" s="130">
        <f t="shared" si="90"/>
        <v>5.9802821890312295E-2</v>
      </c>
      <c r="BQ48" s="131">
        <f t="shared" si="90"/>
        <v>4.5321521790714227E-2</v>
      </c>
      <c r="BR48" s="128">
        <f t="shared" si="90"/>
        <v>3.6390101892285295E-2</v>
      </c>
      <c r="BS48" s="129">
        <f t="shared" si="90"/>
        <v>5.8568329718004339E-2</v>
      </c>
      <c r="BT48" s="130">
        <f t="shared" si="90"/>
        <v>3.05088857888033E-2</v>
      </c>
      <c r="BU48" s="128">
        <f t="shared" si="90"/>
        <v>7.7917682101272673E-2</v>
      </c>
      <c r="BV48" s="132">
        <f t="shared" si="90"/>
        <v>4.3658673938172445E-2</v>
      </c>
      <c r="BW48" s="133">
        <f t="shared" si="90"/>
        <v>5.5597691673536682E-2</v>
      </c>
      <c r="BX48" s="128">
        <f t="shared" si="90"/>
        <v>5.439379018710537E-2</v>
      </c>
      <c r="BY48" s="129">
        <f t="shared" si="90"/>
        <v>4.0586727428083169E-2</v>
      </c>
      <c r="BZ48" s="130">
        <f t="shared" si="90"/>
        <v>4.9202074205089041E-2</v>
      </c>
      <c r="CA48" s="131">
        <f t="shared" si="90"/>
        <v>4.0566127047240365E-2</v>
      </c>
      <c r="CB48" s="128">
        <f t="shared" si="90"/>
        <v>3.3470346447445683E-2</v>
      </c>
      <c r="CC48" s="129">
        <f t="shared" si="90"/>
        <v>4.2283803153368368E-2</v>
      </c>
      <c r="CD48" s="130">
        <f t="shared" si="90"/>
        <v>3.7429092382495949E-2</v>
      </c>
      <c r="CE48" s="131">
        <f t="shared" si="90"/>
        <v>7.1016917642684516E-2</v>
      </c>
      <c r="CF48" s="128">
        <f t="shared" si="90"/>
        <v>4.286109957069658E-2</v>
      </c>
      <c r="CG48" s="129">
        <f t="shared" si="90"/>
        <v>4.3980514961725815E-2</v>
      </c>
      <c r="CH48" s="130">
        <f t="shared" si="90"/>
        <v>5.3799798216671663E-2</v>
      </c>
      <c r="CI48" s="128">
        <f t="shared" si="90"/>
        <v>5.3189964157706091E-2</v>
      </c>
      <c r="CJ48" s="134">
        <f t="shared" ref="CJ48" si="91">AB48/AB64</f>
        <v>5.0000758276588966E-2</v>
      </c>
      <c r="CK48" s="135">
        <f t="shared" ref="CK48" si="92">AC48/AC64</f>
        <v>4.9337894672680724E-2</v>
      </c>
    </row>
    <row r="49" spans="1:89" x14ac:dyDescent="0.2">
      <c r="A49" s="136" t="s">
        <v>25</v>
      </c>
      <c r="B49" s="192">
        <v>1507</v>
      </c>
      <c r="C49" s="176">
        <v>1630</v>
      </c>
      <c r="D49" s="177">
        <v>522</v>
      </c>
      <c r="E49" s="178">
        <v>483</v>
      </c>
      <c r="F49" s="175">
        <v>1343</v>
      </c>
      <c r="G49" s="179">
        <v>847</v>
      </c>
      <c r="H49" s="177">
        <v>1965</v>
      </c>
      <c r="I49" s="178">
        <v>1862</v>
      </c>
      <c r="J49" s="175">
        <v>244</v>
      </c>
      <c r="K49" s="176">
        <v>181</v>
      </c>
      <c r="L49" s="177">
        <v>613</v>
      </c>
      <c r="M49" s="175">
        <v>1203</v>
      </c>
      <c r="N49" s="180">
        <v>1613</v>
      </c>
      <c r="O49" s="193">
        <v>1752</v>
      </c>
      <c r="P49" s="175">
        <v>937</v>
      </c>
      <c r="Q49" s="176">
        <v>649</v>
      </c>
      <c r="R49" s="177">
        <v>1439</v>
      </c>
      <c r="S49" s="178">
        <v>968</v>
      </c>
      <c r="T49" s="184">
        <v>197</v>
      </c>
      <c r="U49" s="175">
        <v>159</v>
      </c>
      <c r="V49" s="177">
        <v>827</v>
      </c>
      <c r="W49" s="194">
        <v>1450</v>
      </c>
      <c r="X49" s="175">
        <v>834</v>
      </c>
      <c r="Y49" s="179">
        <v>314</v>
      </c>
      <c r="Z49" s="177">
        <v>2217</v>
      </c>
      <c r="AA49" s="175">
        <v>2598</v>
      </c>
      <c r="AB49" s="158">
        <f t="shared" si="64"/>
        <v>14258</v>
      </c>
      <c r="AC49" s="159">
        <f t="shared" si="65"/>
        <v>14096</v>
      </c>
      <c r="AE49" s="237" t="str">
        <f>$AE$18</f>
        <v>18:00 - 18:59</v>
      </c>
      <c r="AF49" s="125">
        <f t="shared" si="88"/>
        <v>1742</v>
      </c>
      <c r="AG49" s="176">
        <f t="shared" si="88"/>
        <v>2547</v>
      </c>
      <c r="AH49" s="177">
        <f t="shared" si="88"/>
        <v>657</v>
      </c>
      <c r="AI49" s="178">
        <f t="shared" si="88"/>
        <v>868</v>
      </c>
      <c r="AJ49" s="238">
        <f t="shared" si="88"/>
        <v>1058</v>
      </c>
      <c r="AK49" s="179">
        <f t="shared" si="88"/>
        <v>2822</v>
      </c>
      <c r="AL49" s="177">
        <f t="shared" si="88"/>
        <v>2336</v>
      </c>
      <c r="AM49" s="178">
        <f t="shared" si="88"/>
        <v>3432</v>
      </c>
      <c r="AN49" s="238">
        <f t="shared" si="88"/>
        <v>499</v>
      </c>
      <c r="AO49" s="179">
        <f t="shared" si="88"/>
        <v>165</v>
      </c>
      <c r="AP49" s="177">
        <f t="shared" si="89"/>
        <v>1549</v>
      </c>
      <c r="AQ49" s="238">
        <f t="shared" si="89"/>
        <v>625</v>
      </c>
      <c r="AR49" s="180">
        <f t="shared" si="89"/>
        <v>2934</v>
      </c>
      <c r="AS49" s="181">
        <f t="shared" si="89"/>
        <v>1888</v>
      </c>
      <c r="AT49" s="238">
        <f t="shared" si="89"/>
        <v>1144</v>
      </c>
      <c r="AU49" s="179">
        <f t="shared" si="89"/>
        <v>1017</v>
      </c>
      <c r="AV49" s="177">
        <f t="shared" si="89"/>
        <v>1807</v>
      </c>
      <c r="AW49" s="178">
        <f t="shared" si="89"/>
        <v>1845</v>
      </c>
      <c r="AX49" s="238">
        <f t="shared" si="89"/>
        <v>503</v>
      </c>
      <c r="AY49" s="179">
        <f t="shared" si="89"/>
        <v>180</v>
      </c>
      <c r="AZ49" s="177">
        <f t="shared" si="89"/>
        <v>1775</v>
      </c>
      <c r="BA49" s="178">
        <f t="shared" si="89"/>
        <v>1319</v>
      </c>
      <c r="BB49" s="238">
        <f t="shared" si="89"/>
        <v>1300</v>
      </c>
      <c r="BC49" s="179">
        <f t="shared" si="89"/>
        <v>512</v>
      </c>
      <c r="BD49" s="177">
        <f t="shared" si="89"/>
        <v>2763</v>
      </c>
      <c r="BE49" s="238">
        <f t="shared" si="89"/>
        <v>3501</v>
      </c>
      <c r="BF49" s="158">
        <f>SUM(AF49,AH49,AJ49,AL49,AN49,AP49,AR49,AT49,AV49,AX49,AZ49,BB49,BD49)</f>
        <v>20067</v>
      </c>
      <c r="BG49" s="159">
        <f>SUM(AG49,AI49,AK49,AM49,AO49,AQ49,AS49,AU49,AW49,AY49,BA49,BC49,BE49)</f>
        <v>20721</v>
      </c>
      <c r="BI49" s="136" t="s">
        <v>25</v>
      </c>
      <c r="BJ49" s="128">
        <f t="shared" ref="BJ49:CI49" si="93">B49/B64</f>
        <v>5.9221126262427794E-2</v>
      </c>
      <c r="BK49" s="129">
        <f t="shared" si="93"/>
        <v>5.5589659641225017E-2</v>
      </c>
      <c r="BL49" s="130">
        <f t="shared" si="93"/>
        <v>5.6062721512189884E-2</v>
      </c>
      <c r="BM49" s="131">
        <f t="shared" si="93"/>
        <v>4.7025606075357801E-2</v>
      </c>
      <c r="BN49" s="128">
        <f t="shared" si="93"/>
        <v>6.1109341584383671E-2</v>
      </c>
      <c r="BO49" s="129">
        <f t="shared" si="93"/>
        <v>3.2802757445490105E-2</v>
      </c>
      <c r="BP49" s="130">
        <f t="shared" si="93"/>
        <v>5.8002243343762916E-2</v>
      </c>
      <c r="BQ49" s="131">
        <f t="shared" si="93"/>
        <v>4.9091724010651483E-2</v>
      </c>
      <c r="BR49" s="128">
        <f t="shared" si="93"/>
        <v>5.0738199209814927E-2</v>
      </c>
      <c r="BS49" s="129">
        <f t="shared" si="93"/>
        <v>4.3624969872258376E-2</v>
      </c>
      <c r="BT49" s="130">
        <f t="shared" si="93"/>
        <v>3.7180809122338815E-2</v>
      </c>
      <c r="BU49" s="128">
        <f t="shared" si="93"/>
        <v>8.1437855402112097E-2</v>
      </c>
      <c r="BV49" s="132">
        <f t="shared" si="93"/>
        <v>4.7808174516138592E-2</v>
      </c>
      <c r="BW49" s="133">
        <f t="shared" si="93"/>
        <v>5.7774113767518551E-2</v>
      </c>
      <c r="BX49" s="128">
        <f t="shared" si="93"/>
        <v>5.427793546892197E-2</v>
      </c>
      <c r="BY49" s="129">
        <f t="shared" si="93"/>
        <v>4.6211905440045574E-2</v>
      </c>
      <c r="BZ49" s="130">
        <f t="shared" si="93"/>
        <v>5.7844595409414321E-2</v>
      </c>
      <c r="CA49" s="131">
        <f t="shared" si="93"/>
        <v>4.5820316198049799E-2</v>
      </c>
      <c r="CB49" s="128">
        <f t="shared" si="93"/>
        <v>3.8559404971618715E-2</v>
      </c>
      <c r="CC49" s="129">
        <f t="shared" si="93"/>
        <v>3.798375537505972E-2</v>
      </c>
      <c r="CD49" s="130">
        <f t="shared" si="93"/>
        <v>4.1886142625607782E-2</v>
      </c>
      <c r="CE49" s="131">
        <f t="shared" si="93"/>
        <v>6.7391708496002969E-2</v>
      </c>
      <c r="CF49" s="128">
        <f t="shared" si="93"/>
        <v>5.7748234316576649E-2</v>
      </c>
      <c r="CG49" s="129">
        <f t="shared" si="93"/>
        <v>4.3702157272094644E-2</v>
      </c>
      <c r="CH49" s="130">
        <f t="shared" si="93"/>
        <v>6.0453194448231669E-2</v>
      </c>
      <c r="CI49" s="128">
        <f t="shared" si="93"/>
        <v>6.2078853046594981E-2</v>
      </c>
      <c r="CJ49" s="134">
        <f t="shared" ref="CJ49" si="94">AB49/AB64</f>
        <v>5.4057538027570934E-2</v>
      </c>
      <c r="CK49" s="135">
        <f t="shared" ref="CK49" si="95">AC49/AC64</f>
        <v>5.3699865902718517E-2</v>
      </c>
    </row>
    <row r="50" spans="1:89" ht="13.5" thickBot="1" x14ac:dyDescent="0.25">
      <c r="A50" s="145" t="s">
        <v>26</v>
      </c>
      <c r="B50" s="189">
        <v>1322</v>
      </c>
      <c r="C50" s="183">
        <v>1582</v>
      </c>
      <c r="D50" s="184">
        <v>494</v>
      </c>
      <c r="E50" s="185">
        <v>431</v>
      </c>
      <c r="F50" s="182">
        <v>1081</v>
      </c>
      <c r="G50" s="186">
        <v>941</v>
      </c>
      <c r="H50" s="184">
        <v>2005</v>
      </c>
      <c r="I50" s="185">
        <v>1839</v>
      </c>
      <c r="J50" s="182">
        <v>213</v>
      </c>
      <c r="K50" s="183">
        <v>190</v>
      </c>
      <c r="L50" s="184">
        <v>703</v>
      </c>
      <c r="M50" s="182">
        <v>922</v>
      </c>
      <c r="N50" s="187">
        <v>1442</v>
      </c>
      <c r="O50" s="190">
        <v>1542</v>
      </c>
      <c r="P50" s="182">
        <v>892</v>
      </c>
      <c r="Q50" s="183">
        <v>648</v>
      </c>
      <c r="R50" s="184">
        <v>1316</v>
      </c>
      <c r="S50" s="185">
        <v>904</v>
      </c>
      <c r="T50" s="182">
        <v>198</v>
      </c>
      <c r="U50" s="186">
        <v>165</v>
      </c>
      <c r="V50" s="184">
        <v>845</v>
      </c>
      <c r="W50" s="191">
        <v>1221</v>
      </c>
      <c r="X50" s="182">
        <v>786</v>
      </c>
      <c r="Y50" s="186">
        <v>354</v>
      </c>
      <c r="Z50" s="184">
        <v>2069</v>
      </c>
      <c r="AA50" s="182">
        <v>2259</v>
      </c>
      <c r="AB50" s="158">
        <f t="shared" si="64"/>
        <v>13366</v>
      </c>
      <c r="AC50" s="159">
        <f t="shared" si="65"/>
        <v>12998</v>
      </c>
      <c r="AE50" s="235"/>
      <c r="AF50" s="125"/>
      <c r="AG50" s="183"/>
      <c r="AH50" s="184"/>
      <c r="AI50" s="185"/>
      <c r="AJ50" s="182"/>
      <c r="AK50" s="186"/>
      <c r="AL50" s="184"/>
      <c r="AM50" s="185"/>
      <c r="AN50" s="182"/>
      <c r="AO50" s="186"/>
      <c r="AP50" s="184"/>
      <c r="AQ50" s="182"/>
      <c r="AR50" s="187"/>
      <c r="AS50" s="188"/>
      <c r="AT50" s="182"/>
      <c r="AU50" s="186"/>
      <c r="AV50" s="184"/>
      <c r="AW50" s="185"/>
      <c r="AX50" s="182"/>
      <c r="AY50" s="186"/>
      <c r="AZ50" s="184"/>
      <c r="BA50" s="185"/>
      <c r="BB50" s="182"/>
      <c r="BC50" s="186"/>
      <c r="BD50" s="184"/>
      <c r="BE50" s="182"/>
      <c r="BF50" s="158"/>
      <c r="BG50" s="159"/>
      <c r="BI50" s="145" t="s">
        <v>26</v>
      </c>
      <c r="BJ50" s="128">
        <f t="shared" ref="BJ50:CI50" si="96">B50/B64</f>
        <v>5.1951114080245213E-2</v>
      </c>
      <c r="BK50" s="129">
        <f t="shared" si="96"/>
        <v>5.3952663529090783E-2</v>
      </c>
      <c r="BL50" s="130">
        <f t="shared" si="96"/>
        <v>5.3055525722263991E-2</v>
      </c>
      <c r="BM50" s="131">
        <f t="shared" si="96"/>
        <v>4.1962807905754067E-2</v>
      </c>
      <c r="BN50" s="128">
        <f t="shared" si="96"/>
        <v>4.9187787232106296E-2</v>
      </c>
      <c r="BO50" s="129">
        <f t="shared" si="96"/>
        <v>3.6443205143100579E-2</v>
      </c>
      <c r="BP50" s="130">
        <f t="shared" si="96"/>
        <v>5.9182950587401854E-2</v>
      </c>
      <c r="BQ50" s="131">
        <f t="shared" si="96"/>
        <v>4.8485327849402834E-2</v>
      </c>
      <c r="BR50" s="128">
        <f t="shared" si="96"/>
        <v>4.4291952588895823E-2</v>
      </c>
      <c r="BS50" s="129">
        <f t="shared" si="96"/>
        <v>4.5794167269221496E-2</v>
      </c>
      <c r="BT50" s="130">
        <f t="shared" si="96"/>
        <v>4.2639655486140599E-2</v>
      </c>
      <c r="BU50" s="128">
        <f t="shared" si="96"/>
        <v>6.2415380449499056E-2</v>
      </c>
      <c r="BV50" s="132">
        <f t="shared" si="96"/>
        <v>4.2739855953051367E-2</v>
      </c>
      <c r="BW50" s="133">
        <f t="shared" si="96"/>
        <v>5.0849134377576259E-2</v>
      </c>
      <c r="BX50" s="128">
        <f t="shared" si="96"/>
        <v>5.1671204309795514E-2</v>
      </c>
      <c r="BY50" s="129">
        <f t="shared" si="96"/>
        <v>4.6140700655084022E-2</v>
      </c>
      <c r="BZ50" s="130">
        <f t="shared" si="96"/>
        <v>5.2900269325079394E-2</v>
      </c>
      <c r="CA50" s="131">
        <f t="shared" si="96"/>
        <v>4.2790873804790304E-2</v>
      </c>
      <c r="CB50" s="128">
        <f t="shared" si="96"/>
        <v>3.8755137991779216E-2</v>
      </c>
      <c r="CC50" s="129">
        <f t="shared" si="96"/>
        <v>3.9417104634495936E-2</v>
      </c>
      <c r="CD50" s="130">
        <f t="shared" si="96"/>
        <v>4.2797811993517017E-2</v>
      </c>
      <c r="CE50" s="131">
        <f t="shared" si="96"/>
        <v>5.674846625766871E-2</v>
      </c>
      <c r="CF50" s="128">
        <f t="shared" si="96"/>
        <v>5.4424594931449938E-2</v>
      </c>
      <c r="CG50" s="129">
        <f t="shared" si="96"/>
        <v>4.9269311064718165E-2</v>
      </c>
      <c r="CH50" s="130">
        <f t="shared" si="96"/>
        <v>5.6417527881547733E-2</v>
      </c>
      <c r="CI50" s="128">
        <f t="shared" si="96"/>
        <v>5.3978494623655913E-2</v>
      </c>
      <c r="CJ50" s="134">
        <f t="shared" ref="CJ50" si="97">AB50/AB64</f>
        <v>5.0675624440771012E-2</v>
      </c>
      <c r="CK50" s="135">
        <f t="shared" ref="CK50" si="98">AC50/AC64</f>
        <v>4.951694502011459E-2</v>
      </c>
    </row>
    <row r="51" spans="1:89" ht="14.25" thickTop="1" thickBot="1" x14ac:dyDescent="0.25">
      <c r="A51" s="136" t="s">
        <v>27</v>
      </c>
      <c r="B51" s="192">
        <v>1325</v>
      </c>
      <c r="C51" s="176">
        <v>1913</v>
      </c>
      <c r="D51" s="177">
        <v>496</v>
      </c>
      <c r="E51" s="178">
        <v>573</v>
      </c>
      <c r="F51" s="175">
        <v>965</v>
      </c>
      <c r="G51" s="179">
        <v>1298</v>
      </c>
      <c r="H51" s="177">
        <v>1913</v>
      </c>
      <c r="I51" s="178">
        <v>2207</v>
      </c>
      <c r="J51" s="175">
        <v>247</v>
      </c>
      <c r="K51" s="176">
        <v>191</v>
      </c>
      <c r="L51" s="177">
        <v>795</v>
      </c>
      <c r="M51" s="175">
        <v>776</v>
      </c>
      <c r="N51" s="180">
        <v>1666</v>
      </c>
      <c r="O51" s="193">
        <v>1421</v>
      </c>
      <c r="P51" s="175">
        <v>1034</v>
      </c>
      <c r="Q51" s="176">
        <v>606</v>
      </c>
      <c r="R51" s="177">
        <v>1323</v>
      </c>
      <c r="S51" s="178">
        <v>925</v>
      </c>
      <c r="T51" s="175">
        <v>254</v>
      </c>
      <c r="U51" s="179">
        <v>81</v>
      </c>
      <c r="V51" s="177">
        <v>1050</v>
      </c>
      <c r="W51" s="194">
        <v>1120</v>
      </c>
      <c r="X51" s="175">
        <v>767</v>
      </c>
      <c r="Y51" s="179">
        <v>318</v>
      </c>
      <c r="Z51" s="177">
        <v>2011</v>
      </c>
      <c r="AA51" s="175">
        <v>2359</v>
      </c>
      <c r="AB51" s="158">
        <f t="shared" si="64"/>
        <v>13846</v>
      </c>
      <c r="AC51" s="159">
        <f t="shared" si="65"/>
        <v>13788</v>
      </c>
      <c r="AE51" s="229" t="s">
        <v>13</v>
      </c>
      <c r="AF51" s="20">
        <f t="shared" ref="AF51:BG51" si="99">SUM(AF48:AF50)</f>
        <v>3730</v>
      </c>
      <c r="AG51" s="21">
        <f t="shared" si="99"/>
        <v>5366</v>
      </c>
      <c r="AH51" s="20">
        <f t="shared" si="99"/>
        <v>1410</v>
      </c>
      <c r="AI51" s="21">
        <f t="shared" si="99"/>
        <v>1835</v>
      </c>
      <c r="AJ51" s="20">
        <f t="shared" si="99"/>
        <v>2373</v>
      </c>
      <c r="AK51" s="21">
        <f t="shared" si="99"/>
        <v>6330</v>
      </c>
      <c r="AL51" s="20">
        <f t="shared" si="99"/>
        <v>5033</v>
      </c>
      <c r="AM51" s="21">
        <f t="shared" si="99"/>
        <v>7339</v>
      </c>
      <c r="AN51" s="20">
        <f t="shared" si="99"/>
        <v>1090</v>
      </c>
      <c r="AO51" s="21">
        <f t="shared" si="99"/>
        <v>378</v>
      </c>
      <c r="AP51" s="20">
        <f t="shared" si="99"/>
        <v>3179</v>
      </c>
      <c r="AQ51" s="21">
        <f t="shared" si="99"/>
        <v>1449</v>
      </c>
      <c r="AR51" s="20">
        <f t="shared" si="99"/>
        <v>6201</v>
      </c>
      <c r="AS51" s="21">
        <f t="shared" si="99"/>
        <v>4000</v>
      </c>
      <c r="AT51" s="20">
        <f t="shared" si="99"/>
        <v>2802</v>
      </c>
      <c r="AU51" s="21">
        <f t="shared" si="99"/>
        <v>2087</v>
      </c>
      <c r="AV51" s="20">
        <f t="shared" si="99"/>
        <v>3881</v>
      </c>
      <c r="AW51" s="21">
        <f t="shared" si="99"/>
        <v>3733</v>
      </c>
      <c r="AX51" s="20">
        <f t="shared" si="99"/>
        <v>1094</v>
      </c>
      <c r="AY51" s="21">
        <f t="shared" si="99"/>
        <v>393</v>
      </c>
      <c r="AZ51" s="20">
        <f t="shared" si="99"/>
        <v>3665</v>
      </c>
      <c r="BA51" s="21">
        <f t="shared" si="99"/>
        <v>2719</v>
      </c>
      <c r="BB51" s="20">
        <f t="shared" si="99"/>
        <v>2887</v>
      </c>
      <c r="BC51" s="21">
        <f t="shared" si="99"/>
        <v>1003</v>
      </c>
      <c r="BD51" s="20">
        <f t="shared" si="99"/>
        <v>5668</v>
      </c>
      <c r="BE51" s="21">
        <f t="shared" si="99"/>
        <v>7575</v>
      </c>
      <c r="BF51" s="160">
        <f t="shared" si="99"/>
        <v>43013</v>
      </c>
      <c r="BG51" s="161">
        <f t="shared" si="99"/>
        <v>44207</v>
      </c>
      <c r="BI51" s="136" t="s">
        <v>27</v>
      </c>
      <c r="BJ51" s="128">
        <f t="shared" ref="BJ51:CI51" si="100">B51/B64</f>
        <v>5.2069006169686016E-2</v>
      </c>
      <c r="BK51" s="129">
        <f t="shared" si="100"/>
        <v>6.5241115885683099E-2</v>
      </c>
      <c r="BL51" s="130">
        <f t="shared" si="100"/>
        <v>5.3270325421544411E-2</v>
      </c>
      <c r="BM51" s="131">
        <f t="shared" si="100"/>
        <v>5.5788141368902734E-2</v>
      </c>
      <c r="BN51" s="128">
        <f t="shared" si="100"/>
        <v>4.3909541793693406E-2</v>
      </c>
      <c r="BO51" s="129">
        <f t="shared" si="100"/>
        <v>5.0269160760621198E-2</v>
      </c>
      <c r="BP51" s="130">
        <f t="shared" si="100"/>
        <v>5.6467323927032291E-2</v>
      </c>
      <c r="BQ51" s="131">
        <f t="shared" si="100"/>
        <v>5.818766642938121E-2</v>
      </c>
      <c r="BR51" s="128">
        <f t="shared" si="100"/>
        <v>5.1362029527968395E-2</v>
      </c>
      <c r="BS51" s="129">
        <f t="shared" si="100"/>
        <v>4.60351892022174E-2</v>
      </c>
      <c r="BT51" s="130">
        <f t="shared" si="100"/>
        <v>4.8219809546915751E-2</v>
      </c>
      <c r="BU51" s="128">
        <f t="shared" si="100"/>
        <v>5.253181695098836E-2</v>
      </c>
      <c r="BV51" s="132">
        <f t="shared" si="100"/>
        <v>4.9379056877797207E-2</v>
      </c>
      <c r="BW51" s="133">
        <f t="shared" si="100"/>
        <v>4.6859027205276176E-2</v>
      </c>
      <c r="BX51" s="128">
        <f t="shared" si="100"/>
        <v>5.9896889300816776E-2</v>
      </c>
      <c r="BY51" s="129">
        <f t="shared" si="100"/>
        <v>4.3150099686698945E-2</v>
      </c>
      <c r="BZ51" s="130">
        <f t="shared" si="100"/>
        <v>5.3181653736383006E-2</v>
      </c>
      <c r="CA51" s="131">
        <f t="shared" si="100"/>
        <v>4.3784909590078573E-2</v>
      </c>
      <c r="CB51" s="128">
        <f t="shared" si="100"/>
        <v>4.9716187120767273E-2</v>
      </c>
      <c r="CC51" s="129">
        <f t="shared" si="100"/>
        <v>1.9350215002388916E-2</v>
      </c>
      <c r="CD51" s="130">
        <f t="shared" si="100"/>
        <v>5.3180713128038896E-2</v>
      </c>
      <c r="CE51" s="131">
        <f t="shared" si="100"/>
        <v>5.2054285183119539E-2</v>
      </c>
      <c r="CF51" s="128">
        <f t="shared" si="100"/>
        <v>5.310898767483728E-2</v>
      </c>
      <c r="CG51" s="129">
        <f t="shared" si="100"/>
        <v>4.4258872651356994E-2</v>
      </c>
      <c r="CH51" s="130">
        <f t="shared" si="100"/>
        <v>5.4835982875685106E-2</v>
      </c>
      <c r="CI51" s="128">
        <f t="shared" si="100"/>
        <v>5.6367980884109915E-2</v>
      </c>
      <c r="CJ51" s="134">
        <f t="shared" ref="CJ51" si="101">AB51/AB64</f>
        <v>5.249548825429564E-2</v>
      </c>
      <c r="CK51" s="135">
        <f t="shared" ref="CK51" si="102">AC51/AC64</f>
        <v>5.2526514689747651E-2</v>
      </c>
    </row>
    <row r="52" spans="1:89" ht="13.5" thickTop="1" x14ac:dyDescent="0.2">
      <c r="A52" s="145" t="s">
        <v>28</v>
      </c>
      <c r="B52" s="189">
        <v>1366</v>
      </c>
      <c r="C52" s="183">
        <v>2130</v>
      </c>
      <c r="D52" s="184">
        <v>643</v>
      </c>
      <c r="E52" s="185">
        <v>603</v>
      </c>
      <c r="F52" s="182">
        <v>915</v>
      </c>
      <c r="G52" s="186">
        <v>1500</v>
      </c>
      <c r="H52" s="184">
        <v>2154</v>
      </c>
      <c r="I52" s="185">
        <v>2433</v>
      </c>
      <c r="J52" s="182">
        <v>323</v>
      </c>
      <c r="K52" s="183">
        <v>156</v>
      </c>
      <c r="L52" s="184">
        <v>1159</v>
      </c>
      <c r="M52" s="182">
        <v>615</v>
      </c>
      <c r="N52" s="187">
        <v>2219</v>
      </c>
      <c r="O52" s="190">
        <v>1565</v>
      </c>
      <c r="P52" s="182">
        <v>1215</v>
      </c>
      <c r="Q52" s="183">
        <v>672</v>
      </c>
      <c r="R52" s="184">
        <v>1536</v>
      </c>
      <c r="S52" s="185">
        <v>1249</v>
      </c>
      <c r="T52" s="182">
        <v>378</v>
      </c>
      <c r="U52" s="186">
        <v>114</v>
      </c>
      <c r="V52" s="184">
        <v>1418</v>
      </c>
      <c r="W52" s="191">
        <v>1147</v>
      </c>
      <c r="X52" s="182">
        <v>934</v>
      </c>
      <c r="Y52" s="186">
        <v>333</v>
      </c>
      <c r="Z52" s="184">
        <v>2348</v>
      </c>
      <c r="AA52" s="182">
        <v>2854</v>
      </c>
      <c r="AB52" s="158">
        <f t="shared" si="64"/>
        <v>16608</v>
      </c>
      <c r="AC52" s="159">
        <f t="shared" si="65"/>
        <v>15371</v>
      </c>
      <c r="BI52" s="145" t="s">
        <v>28</v>
      </c>
      <c r="BJ52" s="128">
        <f t="shared" ref="BJ52:CI52" si="103">B52/B64</f>
        <v>5.3680198058710257E-2</v>
      </c>
      <c r="BK52" s="129">
        <f t="shared" si="103"/>
        <v>7.2641702475956624E-2</v>
      </c>
      <c r="BL52" s="130">
        <f t="shared" si="103"/>
        <v>6.9058103318655348E-2</v>
      </c>
      <c r="BM52" s="131">
        <f t="shared" si="103"/>
        <v>5.8708986466751045E-2</v>
      </c>
      <c r="BN52" s="128">
        <f t="shared" si="103"/>
        <v>4.1634436001274061E-2</v>
      </c>
      <c r="BO52" s="129">
        <f t="shared" si="103"/>
        <v>5.809225049378413E-2</v>
      </c>
      <c r="BP52" s="130">
        <f t="shared" si="103"/>
        <v>6.3581085069956911E-2</v>
      </c>
      <c r="BQ52" s="131">
        <f t="shared" si="103"/>
        <v>6.4146167839911408E-2</v>
      </c>
      <c r="BR52" s="128">
        <f t="shared" si="103"/>
        <v>6.7165730921189437E-2</v>
      </c>
      <c r="BS52" s="129">
        <f t="shared" si="103"/>
        <v>3.759942154736081E-2</v>
      </c>
      <c r="BT52" s="130">
        <f t="shared" si="103"/>
        <v>7.0297810396069624E-2</v>
      </c>
      <c r="BU52" s="128">
        <f t="shared" si="103"/>
        <v>4.1632818846466288E-2</v>
      </c>
      <c r="BV52" s="132">
        <f t="shared" si="103"/>
        <v>6.5769584160763506E-2</v>
      </c>
      <c r="BW52" s="133">
        <f t="shared" si="103"/>
        <v>5.1607584501236606E-2</v>
      </c>
      <c r="BX52" s="128">
        <f t="shared" si="103"/>
        <v>7.0381741296414294E-2</v>
      </c>
      <c r="BY52" s="129">
        <f t="shared" si="103"/>
        <v>4.784961549416121E-2</v>
      </c>
      <c r="BZ52" s="130">
        <f t="shared" si="103"/>
        <v>6.1743779394621535E-2</v>
      </c>
      <c r="CA52" s="131">
        <f t="shared" si="103"/>
        <v>5.9121461705954746E-2</v>
      </c>
      <c r="CB52" s="128">
        <f t="shared" si="103"/>
        <v>7.3987081620669401E-2</v>
      </c>
      <c r="CC52" s="129">
        <f t="shared" si="103"/>
        <v>2.7233635929288104E-2</v>
      </c>
      <c r="CD52" s="130">
        <f t="shared" si="103"/>
        <v>7.1819286871961097E-2</v>
      </c>
      <c r="CE52" s="131">
        <f t="shared" si="103"/>
        <v>5.3309165272355456E-2</v>
      </c>
      <c r="CF52" s="128">
        <f t="shared" si="103"/>
        <v>6.4672483035590644E-2</v>
      </c>
      <c r="CG52" s="129">
        <f t="shared" si="103"/>
        <v>4.6346555323590811E-2</v>
      </c>
      <c r="CH52" s="130">
        <f t="shared" si="103"/>
        <v>6.4025304720093795E-2</v>
      </c>
      <c r="CI52" s="128">
        <f t="shared" si="103"/>
        <v>6.8195937873357232E-2</v>
      </c>
      <c r="CJ52" s="134">
        <f t="shared" ref="CJ52" si="104">AB52/AB64</f>
        <v>6.2967287947951894E-2</v>
      </c>
      <c r="CK52" s="135">
        <f t="shared" ref="CK52" si="105">AC52/AC64</f>
        <v>5.8557082774594663E-2</v>
      </c>
    </row>
    <row r="53" spans="1:89" x14ac:dyDescent="0.2">
      <c r="A53" s="136" t="s">
        <v>29</v>
      </c>
      <c r="B53" s="192">
        <v>1724</v>
      </c>
      <c r="C53" s="176">
        <v>2479</v>
      </c>
      <c r="D53" s="177">
        <v>750</v>
      </c>
      <c r="E53" s="178">
        <v>832</v>
      </c>
      <c r="F53" s="175">
        <v>1209</v>
      </c>
      <c r="G53" s="179">
        <v>2632</v>
      </c>
      <c r="H53" s="177">
        <v>2300</v>
      </c>
      <c r="I53" s="178">
        <v>3061</v>
      </c>
      <c r="J53" s="175">
        <v>590</v>
      </c>
      <c r="K53" s="176">
        <v>167</v>
      </c>
      <c r="L53" s="177">
        <v>1630</v>
      </c>
      <c r="M53" s="175">
        <v>722</v>
      </c>
      <c r="N53" s="180">
        <v>2864</v>
      </c>
      <c r="O53" s="193">
        <v>1859</v>
      </c>
      <c r="P53" s="175">
        <v>1745</v>
      </c>
      <c r="Q53" s="176">
        <v>855</v>
      </c>
      <c r="R53" s="177">
        <v>2106</v>
      </c>
      <c r="S53" s="178">
        <v>1665</v>
      </c>
      <c r="T53" s="175">
        <v>749</v>
      </c>
      <c r="U53" s="179">
        <v>112</v>
      </c>
      <c r="V53" s="177">
        <v>2122</v>
      </c>
      <c r="W53" s="194">
        <v>1359</v>
      </c>
      <c r="X53" s="175">
        <v>1427</v>
      </c>
      <c r="Y53" s="179">
        <v>395</v>
      </c>
      <c r="Z53" s="177">
        <v>2897</v>
      </c>
      <c r="AA53" s="175">
        <v>3354</v>
      </c>
      <c r="AB53" s="158">
        <f t="shared" si="64"/>
        <v>22113</v>
      </c>
      <c r="AC53" s="159">
        <f t="shared" si="65"/>
        <v>19492</v>
      </c>
      <c r="BI53" s="136" t="s">
        <v>29</v>
      </c>
      <c r="BJ53" s="128">
        <f t="shared" ref="BJ53:CI53" si="106">B53/B64</f>
        <v>6.7748654065312219E-2</v>
      </c>
      <c r="BK53" s="129">
        <f t="shared" si="106"/>
        <v>8.4544028374599275E-2</v>
      </c>
      <c r="BL53" s="130">
        <f t="shared" si="106"/>
        <v>8.0549887230157879E-2</v>
      </c>
      <c r="BM53" s="131">
        <f t="shared" si="106"/>
        <v>8.1004770713659816E-2</v>
      </c>
      <c r="BN53" s="128">
        <f t="shared" si="106"/>
        <v>5.5012058060699823E-2</v>
      </c>
      <c r="BO53" s="129">
        <f t="shared" si="106"/>
        <v>0.10193253553309321</v>
      </c>
      <c r="BP53" s="130">
        <f t="shared" si="106"/>
        <v>6.7890666509239028E-2</v>
      </c>
      <c r="BQ53" s="131">
        <f t="shared" si="106"/>
        <v>8.0703419547048433E-2</v>
      </c>
      <c r="BR53" s="128">
        <f t="shared" si="106"/>
        <v>0.12268662923684757</v>
      </c>
      <c r="BS53" s="129">
        <f t="shared" si="106"/>
        <v>4.0250662810315738E-2</v>
      </c>
      <c r="BT53" s="130">
        <f t="shared" si="106"/>
        <v>9.8865773033298965E-2</v>
      </c>
      <c r="BU53" s="128">
        <f t="shared" si="106"/>
        <v>4.8876252369347416E-2</v>
      </c>
      <c r="BV53" s="132">
        <f t="shared" si="106"/>
        <v>8.4886926109250416E-2</v>
      </c>
      <c r="BW53" s="133">
        <f t="shared" si="106"/>
        <v>6.130255564715581E-2</v>
      </c>
      <c r="BX53" s="128">
        <f t="shared" si="106"/>
        <v>0.10108324161501477</v>
      </c>
      <c r="BY53" s="129">
        <f t="shared" si="106"/>
        <v>6.0880091142124754E-2</v>
      </c>
      <c r="BZ53" s="130">
        <f t="shared" si="106"/>
        <v>8.4656510029344378E-2</v>
      </c>
      <c r="CA53" s="131">
        <f t="shared" si="106"/>
        <v>7.881283726214143E-2</v>
      </c>
      <c r="CB53" s="128">
        <f t="shared" si="106"/>
        <v>0.1466040321002153</v>
      </c>
      <c r="CC53" s="129">
        <f t="shared" si="106"/>
        <v>2.6755852842809364E-2</v>
      </c>
      <c r="CD53" s="130">
        <f t="shared" si="106"/>
        <v>0.10747568881685575</v>
      </c>
      <c r="CE53" s="131">
        <f t="shared" si="106"/>
        <v>6.3162297824874508E-2</v>
      </c>
      <c r="CF53" s="128">
        <f t="shared" si="106"/>
        <v>9.8809029220329594E-2</v>
      </c>
      <c r="CG53" s="129">
        <f t="shared" si="106"/>
        <v>5.4975643702157274E-2</v>
      </c>
      <c r="CH53" s="130">
        <f t="shared" si="106"/>
        <v>7.8995446241103814E-2</v>
      </c>
      <c r="CI53" s="128">
        <f t="shared" si="106"/>
        <v>8.0143369175627241E-2</v>
      </c>
      <c r="CJ53" s="134">
        <f t="shared" ref="CJ53" si="107">AB53/AB64</f>
        <v>8.3838851059312394E-2</v>
      </c>
      <c r="CK53" s="135">
        <f t="shared" ref="CK53" si="108">AC53/AC64</f>
        <v>7.4256369620870413E-2</v>
      </c>
    </row>
    <row r="54" spans="1:89" x14ac:dyDescent="0.2">
      <c r="A54" s="145" t="s">
        <v>30</v>
      </c>
      <c r="B54" s="189">
        <v>1988</v>
      </c>
      <c r="C54" s="183">
        <v>2819</v>
      </c>
      <c r="D54" s="184">
        <v>753</v>
      </c>
      <c r="E54" s="185">
        <v>967</v>
      </c>
      <c r="F54" s="182">
        <v>1315</v>
      </c>
      <c r="G54" s="186">
        <v>3508</v>
      </c>
      <c r="H54" s="184">
        <v>2697</v>
      </c>
      <c r="I54" s="185">
        <v>3907</v>
      </c>
      <c r="J54" s="182">
        <v>591</v>
      </c>
      <c r="K54" s="183">
        <v>213</v>
      </c>
      <c r="L54" s="184">
        <v>1630</v>
      </c>
      <c r="M54" s="182">
        <v>824</v>
      </c>
      <c r="N54" s="187">
        <v>3267</v>
      </c>
      <c r="O54" s="190">
        <v>2112</v>
      </c>
      <c r="P54" s="182">
        <v>1658</v>
      </c>
      <c r="Q54" s="183">
        <v>1070</v>
      </c>
      <c r="R54" s="184">
        <v>2074</v>
      </c>
      <c r="S54" s="185">
        <v>1888</v>
      </c>
      <c r="T54" s="182">
        <v>591</v>
      </c>
      <c r="U54" s="186">
        <v>213</v>
      </c>
      <c r="V54" s="184">
        <v>1890</v>
      </c>
      <c r="W54" s="191">
        <v>1400</v>
      </c>
      <c r="X54" s="182">
        <v>1587</v>
      </c>
      <c r="Y54" s="186">
        <v>491</v>
      </c>
      <c r="Z54" s="184">
        <v>2905</v>
      </c>
      <c r="AA54" s="182">
        <v>4074</v>
      </c>
      <c r="AB54" s="158">
        <f t="shared" si="64"/>
        <v>22946</v>
      </c>
      <c r="AC54" s="159">
        <f t="shared" si="65"/>
        <v>23486</v>
      </c>
      <c r="BI54" s="145" t="s">
        <v>30</v>
      </c>
      <c r="BJ54" s="128">
        <f t="shared" ref="BJ54:CI54" si="109">B54/B64</f>
        <v>7.8123157936102486E-2</v>
      </c>
      <c r="BK54" s="129">
        <f t="shared" si="109"/>
        <v>9.6139417502216759E-2</v>
      </c>
      <c r="BL54" s="130">
        <f t="shared" si="109"/>
        <v>8.0872086779078506E-2</v>
      </c>
      <c r="BM54" s="131">
        <f t="shared" si="109"/>
        <v>9.4148573653977219E-2</v>
      </c>
      <c r="BN54" s="128">
        <f t="shared" si="109"/>
        <v>5.9835282340628841E-2</v>
      </c>
      <c r="BO54" s="129">
        <f t="shared" si="109"/>
        <v>0.13585840982146316</v>
      </c>
      <c r="BP54" s="130">
        <f t="shared" si="109"/>
        <v>7.9609185902355509E-2</v>
      </c>
      <c r="BQ54" s="131">
        <f t="shared" si="109"/>
        <v>0.10300825226080308</v>
      </c>
      <c r="BR54" s="128">
        <f t="shared" si="109"/>
        <v>0.12289457267623206</v>
      </c>
      <c r="BS54" s="129">
        <f t="shared" si="109"/>
        <v>5.1337671728127261E-2</v>
      </c>
      <c r="BT54" s="130">
        <f t="shared" si="109"/>
        <v>9.8865773033298965E-2</v>
      </c>
      <c r="BU54" s="128">
        <f t="shared" si="109"/>
        <v>5.5781207690224752E-2</v>
      </c>
      <c r="BV54" s="132">
        <f t="shared" si="109"/>
        <v>9.6831559915824414E-2</v>
      </c>
      <c r="BW54" s="133">
        <f t="shared" si="109"/>
        <v>6.9645507007419616E-2</v>
      </c>
      <c r="BX54" s="128">
        <f t="shared" si="109"/>
        <v>9.6043561374036954E-2</v>
      </c>
      <c r="BY54" s="129">
        <f t="shared" si="109"/>
        <v>7.6189119908857877E-2</v>
      </c>
      <c r="BZ54" s="130">
        <f t="shared" si="109"/>
        <v>8.3370181291956419E-2</v>
      </c>
      <c r="CA54" s="131">
        <f t="shared" si="109"/>
        <v>8.9368550601154978E-2</v>
      </c>
      <c r="CB54" s="128">
        <f t="shared" si="109"/>
        <v>0.11567821491485614</v>
      </c>
      <c r="CC54" s="129">
        <f t="shared" si="109"/>
        <v>5.0883898709985664E-2</v>
      </c>
      <c r="CD54" s="130">
        <f t="shared" si="109"/>
        <v>9.5725283630470018E-2</v>
      </c>
      <c r="CE54" s="131">
        <f t="shared" si="109"/>
        <v>6.5067856478899427E-2</v>
      </c>
      <c r="CF54" s="128">
        <f t="shared" si="109"/>
        <v>0.10988782717075198</v>
      </c>
      <c r="CG54" s="129">
        <f t="shared" si="109"/>
        <v>6.8336812804453723E-2</v>
      </c>
      <c r="CH54" s="130">
        <f t="shared" si="109"/>
        <v>7.9213590379843477E-2</v>
      </c>
      <c r="CI54" s="128">
        <f t="shared" si="109"/>
        <v>9.7347670250896051E-2</v>
      </c>
      <c r="CJ54" s="134">
        <f t="shared" ref="CJ54" si="110">AB54/AB64</f>
        <v>8.6997073052366578E-2</v>
      </c>
      <c r="CK54" s="135">
        <f t="shared" ref="CK54" si="111">AC54/AC64</f>
        <v>8.9471839570888695E-2</v>
      </c>
    </row>
    <row r="55" spans="1:89" x14ac:dyDescent="0.2">
      <c r="A55" s="136" t="s">
        <v>31</v>
      </c>
      <c r="B55" s="192">
        <v>1742</v>
      </c>
      <c r="C55" s="176">
        <v>2547</v>
      </c>
      <c r="D55" s="177">
        <v>657</v>
      </c>
      <c r="E55" s="178">
        <v>868</v>
      </c>
      <c r="F55" s="175">
        <v>1058</v>
      </c>
      <c r="G55" s="179">
        <v>2822</v>
      </c>
      <c r="H55" s="177">
        <v>2336</v>
      </c>
      <c r="I55" s="178">
        <v>3432</v>
      </c>
      <c r="J55" s="175">
        <v>499</v>
      </c>
      <c r="K55" s="176">
        <v>165</v>
      </c>
      <c r="L55" s="177">
        <v>1549</v>
      </c>
      <c r="M55" s="175">
        <v>625</v>
      </c>
      <c r="N55" s="180">
        <v>2934</v>
      </c>
      <c r="O55" s="193">
        <v>1888</v>
      </c>
      <c r="P55" s="175">
        <v>1144</v>
      </c>
      <c r="Q55" s="176">
        <v>1017</v>
      </c>
      <c r="R55" s="177">
        <v>1807</v>
      </c>
      <c r="S55" s="178">
        <v>1845</v>
      </c>
      <c r="T55" s="175">
        <v>503</v>
      </c>
      <c r="U55" s="179">
        <v>180</v>
      </c>
      <c r="V55" s="177">
        <v>1775</v>
      </c>
      <c r="W55" s="194">
        <v>1319</v>
      </c>
      <c r="X55" s="175">
        <v>1300</v>
      </c>
      <c r="Y55" s="179">
        <v>512</v>
      </c>
      <c r="Z55" s="177">
        <v>2763</v>
      </c>
      <c r="AA55" s="175">
        <v>3501</v>
      </c>
      <c r="AB55" s="158">
        <f t="shared" si="64"/>
        <v>20067</v>
      </c>
      <c r="AC55" s="159">
        <f t="shared" si="65"/>
        <v>20721</v>
      </c>
      <c r="BI55" s="136" t="s">
        <v>31</v>
      </c>
      <c r="BJ55" s="128">
        <f t="shared" ref="BJ55:CI55" si="112">B55/B64</f>
        <v>6.8456006601957012E-2</v>
      </c>
      <c r="BK55" s="129">
        <f t="shared" si="112"/>
        <v>8.6863106200122775E-2</v>
      </c>
      <c r="BL55" s="130">
        <f t="shared" si="112"/>
        <v>7.0561701213618294E-2</v>
      </c>
      <c r="BM55" s="131">
        <f t="shared" si="112"/>
        <v>8.4509784831077794E-2</v>
      </c>
      <c r="BN55" s="128">
        <f t="shared" si="112"/>
        <v>4.8141238567593392E-2</v>
      </c>
      <c r="BO55" s="129">
        <f t="shared" si="112"/>
        <v>0.10929088726230587</v>
      </c>
      <c r="BP55" s="130">
        <f t="shared" si="112"/>
        <v>6.8953303028514074E-2</v>
      </c>
      <c r="BQ55" s="131">
        <f t="shared" si="112"/>
        <v>9.0484853278494023E-2</v>
      </c>
      <c r="BR55" s="128">
        <f t="shared" si="112"/>
        <v>0.10376377625285922</v>
      </c>
      <c r="BS55" s="129">
        <f t="shared" si="112"/>
        <v>3.976861894432393E-2</v>
      </c>
      <c r="BT55" s="130">
        <f t="shared" si="112"/>
        <v>9.3952811305877362E-2</v>
      </c>
      <c r="BU55" s="128">
        <f t="shared" si="112"/>
        <v>4.2309775250473872E-2</v>
      </c>
      <c r="BV55" s="132">
        <f t="shared" si="112"/>
        <v>8.6961676398233503E-2</v>
      </c>
      <c r="BW55" s="133">
        <f t="shared" si="112"/>
        <v>6.2258862324814507E-2</v>
      </c>
      <c r="BX55" s="128">
        <f t="shared" si="112"/>
        <v>6.6268898800903669E-2</v>
      </c>
      <c r="BY55" s="129">
        <f t="shared" si="112"/>
        <v>7.2415266305895759E-2</v>
      </c>
      <c r="BZ55" s="130">
        <f t="shared" si="112"/>
        <v>7.263737588937573E-2</v>
      </c>
      <c r="CA55" s="131">
        <f t="shared" si="112"/>
        <v>8.7333143993183759E-2</v>
      </c>
      <c r="CB55" s="128">
        <f t="shared" si="112"/>
        <v>9.8453709140732037E-2</v>
      </c>
      <c r="CC55" s="129">
        <f t="shared" si="112"/>
        <v>4.300047778308648E-2</v>
      </c>
      <c r="CD55" s="130">
        <f t="shared" si="112"/>
        <v>8.9900729335494325E-2</v>
      </c>
      <c r="CE55" s="131">
        <f t="shared" si="112"/>
        <v>6.1303216211191669E-2</v>
      </c>
      <c r="CF55" s="128">
        <f t="shared" si="112"/>
        <v>9.0015233347181825E-2</v>
      </c>
      <c r="CG55" s="129">
        <f t="shared" si="112"/>
        <v>7.1259568545581076E-2</v>
      </c>
      <c r="CH55" s="130">
        <f t="shared" si="112"/>
        <v>7.5341531917214294E-2</v>
      </c>
      <c r="CI55" s="128">
        <f t="shared" si="112"/>
        <v>8.3655913978494617E-2</v>
      </c>
      <c r="CJ55" s="134">
        <f t="shared" ref="CJ55" si="113">AB55/AB64</f>
        <v>7.6081681554163699E-2</v>
      </c>
      <c r="CK55" s="135">
        <f t="shared" ref="CK55" si="114">AC55/AC64</f>
        <v>7.8938345727172982E-2</v>
      </c>
    </row>
    <row r="56" spans="1:89" x14ac:dyDescent="0.2">
      <c r="A56" s="145" t="s">
        <v>32</v>
      </c>
      <c r="B56" s="189">
        <v>1641</v>
      </c>
      <c r="C56" s="183">
        <v>2144</v>
      </c>
      <c r="D56" s="184">
        <v>488</v>
      </c>
      <c r="E56" s="185">
        <v>784</v>
      </c>
      <c r="F56" s="182">
        <v>795</v>
      </c>
      <c r="G56" s="186">
        <v>2319</v>
      </c>
      <c r="H56" s="184">
        <v>1909</v>
      </c>
      <c r="I56" s="185">
        <v>2985</v>
      </c>
      <c r="J56" s="182">
        <v>367</v>
      </c>
      <c r="K56" s="183">
        <v>122</v>
      </c>
      <c r="L56" s="184">
        <v>1420</v>
      </c>
      <c r="M56" s="182">
        <v>548</v>
      </c>
      <c r="N56" s="187">
        <v>2497</v>
      </c>
      <c r="O56" s="190">
        <v>1780</v>
      </c>
      <c r="P56" s="182">
        <v>835</v>
      </c>
      <c r="Q56" s="183">
        <v>1000</v>
      </c>
      <c r="R56" s="184">
        <v>1530</v>
      </c>
      <c r="S56" s="185">
        <v>1575</v>
      </c>
      <c r="T56" s="182">
        <v>276</v>
      </c>
      <c r="U56" s="186">
        <v>186</v>
      </c>
      <c r="V56" s="184">
        <v>1723</v>
      </c>
      <c r="W56" s="191">
        <v>1090</v>
      </c>
      <c r="X56" s="182">
        <v>885</v>
      </c>
      <c r="Y56" s="186">
        <v>399</v>
      </c>
      <c r="Z56" s="184">
        <v>2502</v>
      </c>
      <c r="AA56" s="182">
        <v>3116</v>
      </c>
      <c r="AB56" s="158">
        <f t="shared" si="64"/>
        <v>16868</v>
      </c>
      <c r="AC56" s="159">
        <f t="shared" si="65"/>
        <v>18048</v>
      </c>
      <c r="BI56" s="145" t="s">
        <v>32</v>
      </c>
      <c r="BJ56" s="128">
        <f t="shared" ref="BJ56:CI56" si="115">B56/B64</f>
        <v>6.4486972924116787E-2</v>
      </c>
      <c r="BK56" s="129">
        <f t="shared" si="115"/>
        <v>7.3119159675329101E-2</v>
      </c>
      <c r="BL56" s="130">
        <f t="shared" si="115"/>
        <v>5.2411126624422724E-2</v>
      </c>
      <c r="BM56" s="131">
        <f t="shared" si="115"/>
        <v>7.6331418557102515E-2</v>
      </c>
      <c r="BN56" s="128">
        <f t="shared" si="115"/>
        <v>3.6174182099467628E-2</v>
      </c>
      <c r="BO56" s="129">
        <f t="shared" si="115"/>
        <v>8.9810619263390262E-2</v>
      </c>
      <c r="BP56" s="130">
        <f t="shared" si="115"/>
        <v>5.6349253202668398E-2</v>
      </c>
      <c r="BQ56" s="131">
        <f t="shared" si="115"/>
        <v>7.8699675709878986E-2</v>
      </c>
      <c r="BR56" s="128">
        <f t="shared" si="115"/>
        <v>7.631524225410688E-2</v>
      </c>
      <c r="BS56" s="129">
        <f t="shared" si="115"/>
        <v>2.9404675825500121E-2</v>
      </c>
      <c r="BT56" s="130">
        <f t="shared" si="115"/>
        <v>8.6128464851094808E-2</v>
      </c>
      <c r="BU56" s="128">
        <f t="shared" si="115"/>
        <v>3.7097210939615488E-2</v>
      </c>
      <c r="BV56" s="132">
        <f t="shared" si="115"/>
        <v>7.4009306737010574E-2</v>
      </c>
      <c r="BW56" s="133">
        <f t="shared" si="115"/>
        <v>5.8697444352844186E-2</v>
      </c>
      <c r="BX56" s="128">
        <f t="shared" si="115"/>
        <v>4.8369344841568671E-2</v>
      </c>
      <c r="BY56" s="129">
        <f t="shared" si="115"/>
        <v>7.1204784961549417E-2</v>
      </c>
      <c r="BZ56" s="130">
        <f t="shared" si="115"/>
        <v>6.1502592756361295E-2</v>
      </c>
      <c r="CA56" s="131">
        <f t="shared" si="115"/>
        <v>7.4552683896620273E-2</v>
      </c>
      <c r="CB56" s="128">
        <f t="shared" si="115"/>
        <v>5.4022313564298298E-2</v>
      </c>
      <c r="CC56" s="129">
        <f t="shared" si="115"/>
        <v>4.4433827042522696E-2</v>
      </c>
      <c r="CD56" s="130">
        <f t="shared" si="115"/>
        <v>8.7267017828200968E-2</v>
      </c>
      <c r="CE56" s="131">
        <f t="shared" si="115"/>
        <v>5.065997397285741E-2</v>
      </c>
      <c r="CF56" s="128">
        <f t="shared" si="115"/>
        <v>6.1279601163273786E-2</v>
      </c>
      <c r="CG56" s="129">
        <f t="shared" si="115"/>
        <v>5.5532359081419624E-2</v>
      </c>
      <c r="CH56" s="130">
        <f t="shared" si="115"/>
        <v>6.8224579390832499E-2</v>
      </c>
      <c r="CI56" s="128">
        <f t="shared" si="115"/>
        <v>7.4456391875746708E-2</v>
      </c>
      <c r="CJ56" s="134">
        <f t="shared" ref="CJ56" si="116">AB56/AB64</f>
        <v>6.3953047513611069E-2</v>
      </c>
      <c r="CK56" s="135">
        <f t="shared" ref="CK56" si="117">AC56/AC64</f>
        <v>6.8755333414604408E-2</v>
      </c>
    </row>
    <row r="57" spans="1:89" x14ac:dyDescent="0.2">
      <c r="A57" s="136" t="s">
        <v>33</v>
      </c>
      <c r="B57" s="192">
        <v>1425</v>
      </c>
      <c r="C57" s="176">
        <v>1630</v>
      </c>
      <c r="D57" s="177">
        <v>374</v>
      </c>
      <c r="E57" s="178">
        <v>714</v>
      </c>
      <c r="F57" s="175">
        <v>829</v>
      </c>
      <c r="G57" s="179">
        <v>1816</v>
      </c>
      <c r="H57" s="177">
        <v>1519</v>
      </c>
      <c r="I57" s="178">
        <v>2353</v>
      </c>
      <c r="J57" s="175">
        <v>278</v>
      </c>
      <c r="K57" s="176">
        <v>107</v>
      </c>
      <c r="L57" s="177">
        <v>1094</v>
      </c>
      <c r="M57" s="175">
        <v>493</v>
      </c>
      <c r="N57" s="180">
        <v>1719</v>
      </c>
      <c r="O57" s="193">
        <v>1681</v>
      </c>
      <c r="P57" s="175">
        <v>611</v>
      </c>
      <c r="Q57" s="176">
        <v>1045</v>
      </c>
      <c r="R57" s="177">
        <v>1035</v>
      </c>
      <c r="S57" s="178">
        <v>1470</v>
      </c>
      <c r="T57" s="175">
        <v>203</v>
      </c>
      <c r="U57" s="179">
        <v>204</v>
      </c>
      <c r="V57" s="177">
        <v>1473</v>
      </c>
      <c r="W57" s="194">
        <v>950</v>
      </c>
      <c r="X57" s="175">
        <v>483</v>
      </c>
      <c r="Y57" s="179">
        <v>302</v>
      </c>
      <c r="Z57" s="177">
        <v>2150</v>
      </c>
      <c r="AA57" s="175">
        <v>2230</v>
      </c>
      <c r="AB57" s="158">
        <f t="shared" si="64"/>
        <v>13193</v>
      </c>
      <c r="AC57" s="159">
        <f t="shared" si="65"/>
        <v>14995</v>
      </c>
      <c r="BI57" s="136" t="s">
        <v>33</v>
      </c>
      <c r="BJ57" s="128">
        <f t="shared" ref="BJ57:CI57" si="118">B57/B64</f>
        <v>5.5998742484379298E-2</v>
      </c>
      <c r="BK57" s="129">
        <f t="shared" si="118"/>
        <v>5.5589659641225017E-2</v>
      </c>
      <c r="BL57" s="130">
        <f t="shared" si="118"/>
        <v>4.0167543765438726E-2</v>
      </c>
      <c r="BM57" s="131">
        <f t="shared" si="118"/>
        <v>6.9516113328789791E-2</v>
      </c>
      <c r="BN57" s="128">
        <f t="shared" si="118"/>
        <v>3.7721254038312779E-2</v>
      </c>
      <c r="BO57" s="129">
        <f t="shared" si="118"/>
        <v>7.033035126447465E-2</v>
      </c>
      <c r="BP57" s="130">
        <f t="shared" si="118"/>
        <v>4.4837357577188736E-2</v>
      </c>
      <c r="BQ57" s="131">
        <f t="shared" si="118"/>
        <v>6.2036963800785681E-2</v>
      </c>
      <c r="BR57" s="128">
        <f t="shared" si="118"/>
        <v>5.7808276148887505E-2</v>
      </c>
      <c r="BS57" s="129">
        <f t="shared" si="118"/>
        <v>2.5789346830561583E-2</v>
      </c>
      <c r="BT57" s="130">
        <f t="shared" si="118"/>
        <v>6.6355310244435015E-2</v>
      </c>
      <c r="BU57" s="128">
        <f t="shared" si="118"/>
        <v>3.3373950717573792E-2</v>
      </c>
      <c r="BV57" s="132">
        <f t="shared" si="118"/>
        <v>5.0949939239455823E-2</v>
      </c>
      <c r="BW57" s="133">
        <f t="shared" si="118"/>
        <v>5.5432811211871394E-2</v>
      </c>
      <c r="BX57" s="128">
        <f t="shared" si="118"/>
        <v>3.5393616405028097E-2</v>
      </c>
      <c r="BY57" s="129">
        <f t="shared" si="118"/>
        <v>7.4409000284819143E-2</v>
      </c>
      <c r="BZ57" s="130">
        <f t="shared" si="118"/>
        <v>4.1604695099891467E-2</v>
      </c>
      <c r="CA57" s="131">
        <f t="shared" si="118"/>
        <v>6.9582504970178927E-2</v>
      </c>
      <c r="CB57" s="128">
        <f t="shared" si="118"/>
        <v>3.9733803092581718E-2</v>
      </c>
      <c r="CC57" s="129">
        <f t="shared" si="118"/>
        <v>4.8733874820831344E-2</v>
      </c>
      <c r="CD57" s="130">
        <f t="shared" si="118"/>
        <v>7.4604943273906002E-2</v>
      </c>
      <c r="CE57" s="131">
        <f t="shared" si="118"/>
        <v>4.4153188324967466E-2</v>
      </c>
      <c r="CF57" s="128">
        <f t="shared" si="118"/>
        <v>3.3444121312837555E-2</v>
      </c>
      <c r="CG57" s="129">
        <f t="shared" si="118"/>
        <v>4.2032011134307587E-2</v>
      </c>
      <c r="CH57" s="130">
        <f t="shared" si="118"/>
        <v>5.8626237286286915E-2</v>
      </c>
      <c r="CI57" s="128">
        <f t="shared" si="118"/>
        <v>5.328554360812425E-2</v>
      </c>
      <c r="CJ57" s="134">
        <f t="shared" ref="CJ57" si="119">AB57/AB64</f>
        <v>5.0019715191313187E-2</v>
      </c>
      <c r="CK57" s="135">
        <f t="shared" ref="CK57" si="120">AC57/AC64</f>
        <v>5.7124679995123738E-2</v>
      </c>
    </row>
    <row r="58" spans="1:89" x14ac:dyDescent="0.2">
      <c r="A58" s="145" t="s">
        <v>34</v>
      </c>
      <c r="B58" s="189">
        <v>595</v>
      </c>
      <c r="C58" s="183">
        <v>1345</v>
      </c>
      <c r="D58" s="184">
        <v>190</v>
      </c>
      <c r="E58" s="185">
        <v>607</v>
      </c>
      <c r="F58" s="182">
        <v>323</v>
      </c>
      <c r="G58" s="186">
        <v>1415</v>
      </c>
      <c r="H58" s="184">
        <v>847</v>
      </c>
      <c r="I58" s="185">
        <v>1944</v>
      </c>
      <c r="J58" s="182">
        <v>210</v>
      </c>
      <c r="K58" s="183">
        <v>109</v>
      </c>
      <c r="L58" s="184">
        <v>1035</v>
      </c>
      <c r="M58" s="182">
        <v>252</v>
      </c>
      <c r="N58" s="187">
        <v>1735</v>
      </c>
      <c r="O58" s="190">
        <v>1165</v>
      </c>
      <c r="P58" s="182">
        <v>515</v>
      </c>
      <c r="Q58" s="183">
        <v>797</v>
      </c>
      <c r="R58" s="184">
        <v>746</v>
      </c>
      <c r="S58" s="185">
        <v>1192</v>
      </c>
      <c r="T58" s="182">
        <v>119</v>
      </c>
      <c r="U58" s="186">
        <v>125</v>
      </c>
      <c r="V58" s="184">
        <v>1287</v>
      </c>
      <c r="W58" s="191">
        <v>609</v>
      </c>
      <c r="X58" s="182">
        <v>260</v>
      </c>
      <c r="Y58" s="186">
        <v>307</v>
      </c>
      <c r="Z58" s="184">
        <v>1501</v>
      </c>
      <c r="AA58" s="182">
        <v>1769</v>
      </c>
      <c r="AB58" s="158">
        <f t="shared" si="64"/>
        <v>9363</v>
      </c>
      <c r="AC58" s="159">
        <f t="shared" si="65"/>
        <v>11636</v>
      </c>
      <c r="BI58" s="145" t="s">
        <v>34</v>
      </c>
      <c r="BJ58" s="128">
        <f t="shared" ref="BJ58:CI58" si="121">B58/B64</f>
        <v>2.338193107242504E-2</v>
      </c>
      <c r="BK58" s="129">
        <f t="shared" si="121"/>
        <v>4.5869995225428006E-2</v>
      </c>
      <c r="BL58" s="130">
        <f t="shared" si="121"/>
        <v>2.0405971431639996E-2</v>
      </c>
      <c r="BM58" s="131">
        <f t="shared" si="121"/>
        <v>5.9098432479797486E-2</v>
      </c>
      <c r="BN58" s="128">
        <f t="shared" si="121"/>
        <v>1.4697183419028984E-2</v>
      </c>
      <c r="BO58" s="129">
        <f t="shared" si="121"/>
        <v>5.4800356299136363E-2</v>
      </c>
      <c r="BP58" s="130">
        <f t="shared" si="121"/>
        <v>2.5001475884054547E-2</v>
      </c>
      <c r="BQ58" s="131">
        <f t="shared" si="121"/>
        <v>5.125365815075536E-2</v>
      </c>
      <c r="BR58" s="128">
        <f t="shared" si="121"/>
        <v>4.3668122270742356E-2</v>
      </c>
      <c r="BS58" s="129">
        <f t="shared" si="121"/>
        <v>2.6271390696553387E-2</v>
      </c>
      <c r="BT58" s="130">
        <f t="shared" si="121"/>
        <v>6.2776733183720512E-2</v>
      </c>
      <c r="BU58" s="128">
        <f t="shared" si="121"/>
        <v>1.7059301380991064E-2</v>
      </c>
      <c r="BV58" s="132">
        <f t="shared" si="121"/>
        <v>5.1424167876937668E-2</v>
      </c>
      <c r="BW58" s="133">
        <f t="shared" si="121"/>
        <v>3.8417147568013191E-2</v>
      </c>
      <c r="BX58" s="128">
        <f t="shared" si="121"/>
        <v>2.9832589932224991E-2</v>
      </c>
      <c r="BY58" s="129">
        <f t="shared" si="121"/>
        <v>5.6750213614354887E-2</v>
      </c>
      <c r="BZ58" s="130">
        <f t="shared" si="121"/>
        <v>2.9987538690356554E-2</v>
      </c>
      <c r="CA58" s="131">
        <f t="shared" si="121"/>
        <v>5.6423364574458013E-2</v>
      </c>
      <c r="CB58" s="128">
        <f t="shared" si="121"/>
        <v>2.3292229399099629E-2</v>
      </c>
      <c r="CC58" s="129">
        <f t="shared" si="121"/>
        <v>2.9861442904921164E-2</v>
      </c>
      <c r="CD58" s="130">
        <f t="shared" si="121"/>
        <v>6.5184359805510531E-2</v>
      </c>
      <c r="CE58" s="131">
        <f t="shared" si="121"/>
        <v>2.8304517568321249E-2</v>
      </c>
      <c r="CF58" s="128">
        <f t="shared" si="121"/>
        <v>1.8003046669436366E-2</v>
      </c>
      <c r="CG58" s="129">
        <f t="shared" si="121"/>
        <v>4.2727905358385526E-2</v>
      </c>
      <c r="CH58" s="130">
        <f t="shared" si="121"/>
        <v>4.0929294031031002E-2</v>
      </c>
      <c r="CI58" s="128">
        <f t="shared" si="121"/>
        <v>4.2270011947431303E-2</v>
      </c>
      <c r="CJ58" s="134">
        <f t="shared" ref="CJ58" si="122">AB58/AB64</f>
        <v>3.5498718512564642E-2</v>
      </c>
      <c r="CK58" s="135">
        <f t="shared" ref="CK58" si="123">AC58/AC64</f>
        <v>4.4328294526392781E-2</v>
      </c>
    </row>
    <row r="59" spans="1:89" x14ac:dyDescent="0.2">
      <c r="A59" s="136" t="s">
        <v>35</v>
      </c>
      <c r="B59" s="192">
        <v>0</v>
      </c>
      <c r="C59" s="176">
        <v>750</v>
      </c>
      <c r="D59" s="177">
        <v>5</v>
      </c>
      <c r="E59" s="178">
        <v>373</v>
      </c>
      <c r="F59" s="175">
        <v>17</v>
      </c>
      <c r="G59" s="179">
        <v>953</v>
      </c>
      <c r="H59" s="177">
        <v>143</v>
      </c>
      <c r="I59" s="178">
        <v>898</v>
      </c>
      <c r="J59" s="175">
        <v>110</v>
      </c>
      <c r="K59" s="176">
        <v>53</v>
      </c>
      <c r="L59" s="177">
        <v>683</v>
      </c>
      <c r="M59" s="175">
        <v>93</v>
      </c>
      <c r="N59" s="180">
        <v>415</v>
      </c>
      <c r="O59" s="193">
        <v>341</v>
      </c>
      <c r="P59" s="175">
        <v>103</v>
      </c>
      <c r="Q59" s="176">
        <v>209</v>
      </c>
      <c r="R59" s="177">
        <v>240</v>
      </c>
      <c r="S59" s="178">
        <v>132</v>
      </c>
      <c r="T59" s="175">
        <v>20</v>
      </c>
      <c r="U59" s="179">
        <v>7</v>
      </c>
      <c r="V59" s="177">
        <v>456</v>
      </c>
      <c r="W59" s="194">
        <v>18</v>
      </c>
      <c r="X59" s="175">
        <v>53</v>
      </c>
      <c r="Y59" s="179">
        <v>21</v>
      </c>
      <c r="Z59" s="177">
        <v>148</v>
      </c>
      <c r="AA59" s="175">
        <v>229</v>
      </c>
      <c r="AB59" s="158">
        <f t="shared" si="64"/>
        <v>2393</v>
      </c>
      <c r="AC59" s="159">
        <f t="shared" si="65"/>
        <v>4077</v>
      </c>
      <c r="BI59" s="136" t="s">
        <v>35</v>
      </c>
      <c r="BJ59" s="128">
        <f t="shared" ref="BJ59:CI59" si="124">B59/B64</f>
        <v>0</v>
      </c>
      <c r="BK59" s="129">
        <f t="shared" si="124"/>
        <v>2.55780642520974E-2</v>
      </c>
      <c r="BL59" s="130">
        <f t="shared" si="124"/>
        <v>5.3699924820105251E-4</v>
      </c>
      <c r="BM59" s="131">
        <f t="shared" si="124"/>
        <v>3.6315840716580665E-2</v>
      </c>
      <c r="BN59" s="128">
        <f t="shared" si="124"/>
        <v>7.7353596942257813E-4</v>
      </c>
      <c r="BO59" s="129">
        <f t="shared" si="124"/>
        <v>3.6907943147050849E-2</v>
      </c>
      <c r="BP59" s="130">
        <f t="shared" si="124"/>
        <v>4.2210283960092097E-3</v>
      </c>
      <c r="BQ59" s="131">
        <f t="shared" si="124"/>
        <v>2.3675815339186376E-2</v>
      </c>
      <c r="BR59" s="128">
        <f t="shared" si="124"/>
        <v>2.2873778332293617E-2</v>
      </c>
      <c r="BS59" s="129">
        <f t="shared" si="124"/>
        <v>1.2774162448782839E-2</v>
      </c>
      <c r="BT59" s="130">
        <f t="shared" si="124"/>
        <v>4.1426578516406867E-2</v>
      </c>
      <c r="BU59" s="128">
        <f t="shared" si="124"/>
        <v>6.295694557270512E-3</v>
      </c>
      <c r="BV59" s="132">
        <f t="shared" si="124"/>
        <v>1.2300305284685379E-2</v>
      </c>
      <c r="BW59" s="133">
        <f t="shared" si="124"/>
        <v>1.1244847485572959E-2</v>
      </c>
      <c r="BX59" s="128">
        <f t="shared" si="124"/>
        <v>5.9665179864449979E-3</v>
      </c>
      <c r="BY59" s="129">
        <f t="shared" si="124"/>
        <v>1.4881800056963828E-2</v>
      </c>
      <c r="BZ59" s="130">
        <f t="shared" si="124"/>
        <v>9.6474655304096147E-3</v>
      </c>
      <c r="CA59" s="131">
        <f t="shared" si="124"/>
        <v>6.2482249360976995E-3</v>
      </c>
      <c r="CB59" s="128">
        <f t="shared" si="124"/>
        <v>3.9146604032100213E-3</v>
      </c>
      <c r="CC59" s="129">
        <f t="shared" si="124"/>
        <v>1.6722408026755853E-3</v>
      </c>
      <c r="CD59" s="130">
        <f t="shared" si="124"/>
        <v>2.3095623987034037E-2</v>
      </c>
      <c r="CE59" s="131">
        <f t="shared" si="124"/>
        <v>8.3658672615727835E-4</v>
      </c>
      <c r="CF59" s="128">
        <f t="shared" si="124"/>
        <v>3.6698518210774131E-3</v>
      </c>
      <c r="CG59" s="129">
        <f t="shared" si="124"/>
        <v>2.9227557411273487E-3</v>
      </c>
      <c r="CH59" s="130">
        <f t="shared" si="124"/>
        <v>4.0356665666839361E-3</v>
      </c>
      <c r="CI59" s="128">
        <f t="shared" si="124"/>
        <v>5.4719235364396653E-3</v>
      </c>
      <c r="CJ59" s="134">
        <f t="shared" ref="CJ59" si="125">AB59/AB64</f>
        <v>9.0727793870092055E-3</v>
      </c>
      <c r="CK59" s="135">
        <f t="shared" ref="CK59" si="126">AC59/AC64</f>
        <v>1.5531665244422772E-2</v>
      </c>
    </row>
    <row r="60" spans="1:89" x14ac:dyDescent="0.2">
      <c r="A60" s="145" t="s">
        <v>36</v>
      </c>
      <c r="B60" s="189">
        <v>0</v>
      </c>
      <c r="C60" s="183">
        <v>0</v>
      </c>
      <c r="D60" s="184">
        <v>0</v>
      </c>
      <c r="E60" s="185">
        <v>0</v>
      </c>
      <c r="F60" s="182">
        <v>0</v>
      </c>
      <c r="G60" s="186">
        <v>0</v>
      </c>
      <c r="H60" s="184">
        <v>0</v>
      </c>
      <c r="I60" s="185">
        <v>0</v>
      </c>
      <c r="J60" s="182">
        <v>0</v>
      </c>
      <c r="K60" s="186">
        <v>0</v>
      </c>
      <c r="L60" s="184">
        <v>0</v>
      </c>
      <c r="M60" s="182">
        <v>0</v>
      </c>
      <c r="N60" s="187">
        <v>0</v>
      </c>
      <c r="O60" s="190">
        <v>0</v>
      </c>
      <c r="P60" s="182">
        <v>0</v>
      </c>
      <c r="Q60" s="186">
        <v>0</v>
      </c>
      <c r="R60" s="184">
        <v>0</v>
      </c>
      <c r="S60" s="185">
        <v>0</v>
      </c>
      <c r="T60" s="182">
        <v>0</v>
      </c>
      <c r="U60" s="186">
        <v>0</v>
      </c>
      <c r="V60" s="184">
        <v>0</v>
      </c>
      <c r="W60" s="185">
        <v>0</v>
      </c>
      <c r="X60" s="182">
        <v>0</v>
      </c>
      <c r="Y60" s="186">
        <v>0</v>
      </c>
      <c r="Z60" s="184">
        <v>0</v>
      </c>
      <c r="AA60" s="182">
        <v>0</v>
      </c>
      <c r="AB60" s="158">
        <f t="shared" si="64"/>
        <v>0</v>
      </c>
      <c r="AC60" s="159">
        <f t="shared" si="65"/>
        <v>0</v>
      </c>
      <c r="BI60" s="145" t="s">
        <v>36</v>
      </c>
      <c r="BJ60" s="128">
        <f t="shared" ref="BJ60:CI60" si="127">B60/B64</f>
        <v>0</v>
      </c>
      <c r="BK60" s="129">
        <f t="shared" si="127"/>
        <v>0</v>
      </c>
      <c r="BL60" s="130">
        <f t="shared" si="127"/>
        <v>0</v>
      </c>
      <c r="BM60" s="131">
        <f t="shared" si="127"/>
        <v>0</v>
      </c>
      <c r="BN60" s="128">
        <f t="shared" si="127"/>
        <v>0</v>
      </c>
      <c r="BO60" s="129">
        <f t="shared" si="127"/>
        <v>0</v>
      </c>
      <c r="BP60" s="130">
        <f t="shared" si="127"/>
        <v>0</v>
      </c>
      <c r="BQ60" s="131">
        <f t="shared" si="127"/>
        <v>0</v>
      </c>
      <c r="BR60" s="128">
        <f t="shared" si="127"/>
        <v>0</v>
      </c>
      <c r="BS60" s="129">
        <f t="shared" si="127"/>
        <v>0</v>
      </c>
      <c r="BT60" s="130">
        <f t="shared" si="127"/>
        <v>0</v>
      </c>
      <c r="BU60" s="128">
        <f t="shared" si="127"/>
        <v>0</v>
      </c>
      <c r="BV60" s="132">
        <f t="shared" si="127"/>
        <v>0</v>
      </c>
      <c r="BW60" s="133">
        <f t="shared" si="127"/>
        <v>0</v>
      </c>
      <c r="BX60" s="128">
        <f t="shared" si="127"/>
        <v>0</v>
      </c>
      <c r="BY60" s="129">
        <f t="shared" si="127"/>
        <v>0</v>
      </c>
      <c r="BZ60" s="130">
        <f t="shared" si="127"/>
        <v>0</v>
      </c>
      <c r="CA60" s="131">
        <f t="shared" si="127"/>
        <v>0</v>
      </c>
      <c r="CB60" s="128">
        <f t="shared" si="127"/>
        <v>0</v>
      </c>
      <c r="CC60" s="129">
        <f t="shared" si="127"/>
        <v>0</v>
      </c>
      <c r="CD60" s="130">
        <f t="shared" si="127"/>
        <v>0</v>
      </c>
      <c r="CE60" s="131">
        <f t="shared" si="127"/>
        <v>0</v>
      </c>
      <c r="CF60" s="128">
        <f t="shared" si="127"/>
        <v>0</v>
      </c>
      <c r="CG60" s="129">
        <f t="shared" si="127"/>
        <v>0</v>
      </c>
      <c r="CH60" s="130">
        <f t="shared" si="127"/>
        <v>0</v>
      </c>
      <c r="CI60" s="128">
        <f t="shared" si="127"/>
        <v>0</v>
      </c>
      <c r="CJ60" s="134">
        <f t="shared" ref="CJ60" si="128">AB60/AB64</f>
        <v>0</v>
      </c>
      <c r="CK60" s="135">
        <f t="shared" ref="CK60" si="129">AC60/AC64</f>
        <v>0</v>
      </c>
    </row>
    <row r="61" spans="1:89" x14ac:dyDescent="0.2">
      <c r="A61" s="136" t="s">
        <v>37</v>
      </c>
      <c r="B61" s="58">
        <v>0</v>
      </c>
      <c r="C61" s="59">
        <v>0</v>
      </c>
      <c r="D61" s="138">
        <v>0</v>
      </c>
      <c r="E61" s="139">
        <v>0</v>
      </c>
      <c r="F61" s="137">
        <v>0</v>
      </c>
      <c r="G61" s="140">
        <v>0</v>
      </c>
      <c r="H61" s="138">
        <v>0</v>
      </c>
      <c r="I61" s="139">
        <v>0</v>
      </c>
      <c r="J61" s="137">
        <v>0</v>
      </c>
      <c r="K61" s="140">
        <v>0</v>
      </c>
      <c r="L61" s="138"/>
      <c r="M61" s="137">
        <v>0</v>
      </c>
      <c r="N61" s="141">
        <v>0</v>
      </c>
      <c r="O61" s="142">
        <v>0</v>
      </c>
      <c r="P61" s="137">
        <v>0</v>
      </c>
      <c r="Q61" s="140">
        <v>0</v>
      </c>
      <c r="R61" s="138"/>
      <c r="S61" s="139">
        <v>0</v>
      </c>
      <c r="T61" s="137">
        <v>0</v>
      </c>
      <c r="U61" s="140">
        <v>0</v>
      </c>
      <c r="V61" s="138">
        <v>0</v>
      </c>
      <c r="W61" s="139">
        <v>0</v>
      </c>
      <c r="X61" s="137">
        <v>0</v>
      </c>
      <c r="Y61" s="140">
        <v>0</v>
      </c>
      <c r="Z61" s="143">
        <v>0</v>
      </c>
      <c r="AA61" s="144">
        <v>0</v>
      </c>
      <c r="AB61" s="158">
        <f t="shared" si="64"/>
        <v>0</v>
      </c>
      <c r="AC61" s="159">
        <f t="shared" si="65"/>
        <v>0</v>
      </c>
      <c r="BI61" s="136" t="s">
        <v>37</v>
      </c>
      <c r="BJ61" s="128">
        <f t="shared" ref="BJ61:CI61" si="130">B61/B64</f>
        <v>0</v>
      </c>
      <c r="BK61" s="129">
        <f t="shared" si="130"/>
        <v>0</v>
      </c>
      <c r="BL61" s="130">
        <f t="shared" si="130"/>
        <v>0</v>
      </c>
      <c r="BM61" s="131">
        <f t="shared" si="130"/>
        <v>0</v>
      </c>
      <c r="BN61" s="128">
        <f t="shared" si="130"/>
        <v>0</v>
      </c>
      <c r="BO61" s="129">
        <f t="shared" si="130"/>
        <v>0</v>
      </c>
      <c r="BP61" s="130">
        <f t="shared" si="130"/>
        <v>0</v>
      </c>
      <c r="BQ61" s="131">
        <f t="shared" si="130"/>
        <v>0</v>
      </c>
      <c r="BR61" s="128">
        <f t="shared" si="130"/>
        <v>0</v>
      </c>
      <c r="BS61" s="129">
        <f t="shared" si="130"/>
        <v>0</v>
      </c>
      <c r="BT61" s="130">
        <f t="shared" si="130"/>
        <v>0</v>
      </c>
      <c r="BU61" s="128">
        <f t="shared" si="130"/>
        <v>0</v>
      </c>
      <c r="BV61" s="132">
        <f t="shared" si="130"/>
        <v>0</v>
      </c>
      <c r="BW61" s="133">
        <f t="shared" si="130"/>
        <v>0</v>
      </c>
      <c r="BX61" s="128">
        <f t="shared" si="130"/>
        <v>0</v>
      </c>
      <c r="BY61" s="129">
        <f t="shared" si="130"/>
        <v>0</v>
      </c>
      <c r="BZ61" s="130">
        <f t="shared" si="130"/>
        <v>0</v>
      </c>
      <c r="CA61" s="131">
        <f t="shared" si="130"/>
        <v>0</v>
      </c>
      <c r="CB61" s="128">
        <f t="shared" si="130"/>
        <v>0</v>
      </c>
      <c r="CC61" s="129">
        <f t="shared" si="130"/>
        <v>0</v>
      </c>
      <c r="CD61" s="130">
        <f t="shared" si="130"/>
        <v>0</v>
      </c>
      <c r="CE61" s="131">
        <f t="shared" si="130"/>
        <v>0</v>
      </c>
      <c r="CF61" s="128">
        <f t="shared" si="130"/>
        <v>0</v>
      </c>
      <c r="CG61" s="129">
        <f t="shared" si="130"/>
        <v>0</v>
      </c>
      <c r="CH61" s="130">
        <f t="shared" si="130"/>
        <v>0</v>
      </c>
      <c r="CI61" s="128">
        <f t="shared" si="130"/>
        <v>0</v>
      </c>
      <c r="CJ61" s="134">
        <f t="shared" ref="CJ61" si="131">AB61/AB64</f>
        <v>0</v>
      </c>
      <c r="CK61" s="135">
        <f t="shared" ref="CK61" si="132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58">
        <f t="shared" si="64"/>
        <v>0</v>
      </c>
      <c r="AC62" s="159">
        <f t="shared" si="65"/>
        <v>0</v>
      </c>
      <c r="BI62" s="145" t="s">
        <v>38</v>
      </c>
      <c r="BJ62" s="128">
        <f>B62/B64</f>
        <v>0</v>
      </c>
      <c r="BK62" s="129">
        <f t="shared" ref="BK62" si="133">C62/C64</f>
        <v>0</v>
      </c>
      <c r="BL62" s="130">
        <f t="shared" ref="BL62" si="134">D62/D64</f>
        <v>0</v>
      </c>
      <c r="BM62" s="131">
        <f t="shared" ref="BM62" si="135">E62/E64</f>
        <v>0</v>
      </c>
      <c r="BN62" s="128">
        <f t="shared" ref="BN62" si="136">F62/F64</f>
        <v>0</v>
      </c>
      <c r="BO62" s="129">
        <f t="shared" ref="BO62" si="137">G62/G64</f>
        <v>0</v>
      </c>
      <c r="BP62" s="130">
        <f t="shared" ref="BP62" si="138">H62/H64</f>
        <v>0</v>
      </c>
      <c r="BQ62" s="131">
        <f t="shared" ref="BQ62" si="139">I62/I64</f>
        <v>0</v>
      </c>
      <c r="BR62" s="128">
        <f t="shared" ref="BR62" si="140">J62/J64</f>
        <v>0</v>
      </c>
      <c r="BS62" s="129">
        <f t="shared" ref="BS62" si="141">K62/K64</f>
        <v>0</v>
      </c>
      <c r="BT62" s="130">
        <f t="shared" ref="BT62" si="142">L62/L64</f>
        <v>0</v>
      </c>
      <c r="BU62" s="128">
        <f t="shared" ref="BU62" si="143">M62/M64</f>
        <v>0</v>
      </c>
      <c r="BV62" s="132">
        <f t="shared" ref="BV62" si="144">N62/N64</f>
        <v>0</v>
      </c>
      <c r="BW62" s="133">
        <f t="shared" ref="BW62" si="145">O62/O64</f>
        <v>0</v>
      </c>
      <c r="BX62" s="128">
        <f t="shared" ref="BX62" si="146">P62/P64</f>
        <v>0</v>
      </c>
      <c r="BY62" s="129">
        <f t="shared" ref="BY62" si="147">Q62/Q64</f>
        <v>0</v>
      </c>
      <c r="BZ62" s="130">
        <f t="shared" ref="BZ62" si="148">R62/R64</f>
        <v>0</v>
      </c>
      <c r="CA62" s="131">
        <f t="shared" ref="CA62" si="149">S62/S64</f>
        <v>0</v>
      </c>
      <c r="CB62" s="128">
        <f t="shared" ref="CB62" si="150">T62/T64</f>
        <v>0</v>
      </c>
      <c r="CC62" s="129">
        <f t="shared" ref="CC62" si="151">U62/U64</f>
        <v>0</v>
      </c>
      <c r="CD62" s="130">
        <f t="shared" ref="CD62" si="152">V62/V64</f>
        <v>0</v>
      </c>
      <c r="CE62" s="131">
        <f t="shared" ref="CE62" si="153">W62/W64</f>
        <v>0</v>
      </c>
      <c r="CF62" s="128">
        <f t="shared" ref="CF62" si="154">X62/X64</f>
        <v>0</v>
      </c>
      <c r="CG62" s="129">
        <f t="shared" ref="CG62" si="155">Y62/Y64</f>
        <v>0</v>
      </c>
      <c r="CH62" s="130">
        <f t="shared" ref="CH62" si="156">Z62/Z64</f>
        <v>0</v>
      </c>
      <c r="CI62" s="128">
        <f t="shared" ref="CI62" si="157">AA62/AA64</f>
        <v>0</v>
      </c>
      <c r="CJ62" s="134">
        <f t="shared" ref="CJ62" si="158">AB62/AB64</f>
        <v>0</v>
      </c>
      <c r="CK62" s="135">
        <f t="shared" ref="CK62" si="159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58">
        <f t="shared" si="64"/>
        <v>0</v>
      </c>
      <c r="AC63" s="159">
        <f t="shared" si="65"/>
        <v>0</v>
      </c>
      <c r="BI63" s="136" t="s">
        <v>39</v>
      </c>
      <c r="BJ63" s="128">
        <f>B63/B64</f>
        <v>0</v>
      </c>
      <c r="BK63" s="129">
        <f t="shared" ref="BK63" si="160">C63/C64</f>
        <v>0</v>
      </c>
      <c r="BL63" s="130">
        <f t="shared" ref="BL63" si="161">D63/D64</f>
        <v>0</v>
      </c>
      <c r="BM63" s="131">
        <f t="shared" ref="BM63" si="162">E63/E64</f>
        <v>0</v>
      </c>
      <c r="BN63" s="128">
        <f t="shared" ref="BN63" si="163">F63/F64</f>
        <v>0</v>
      </c>
      <c r="BO63" s="129">
        <f t="shared" ref="BO63" si="164">G63/G64</f>
        <v>0</v>
      </c>
      <c r="BP63" s="130">
        <f t="shared" ref="BP63" si="165">H63/H64</f>
        <v>0</v>
      </c>
      <c r="BQ63" s="131">
        <f t="shared" ref="BQ63" si="166">I63/I64</f>
        <v>0</v>
      </c>
      <c r="BR63" s="128">
        <f t="shared" ref="BR63" si="167">J63/J64</f>
        <v>0</v>
      </c>
      <c r="BS63" s="129">
        <f t="shared" ref="BS63" si="168">K63/K64</f>
        <v>0</v>
      </c>
      <c r="BT63" s="130">
        <f t="shared" ref="BT63" si="169">L63/L64</f>
        <v>0</v>
      </c>
      <c r="BU63" s="128">
        <f t="shared" ref="BU63" si="170">M63/M64</f>
        <v>0</v>
      </c>
      <c r="BV63" s="132">
        <f t="shared" ref="BV63" si="171">N63/N64</f>
        <v>0</v>
      </c>
      <c r="BW63" s="133">
        <f t="shared" ref="BW63" si="172">O63/O64</f>
        <v>0</v>
      </c>
      <c r="BX63" s="128">
        <f t="shared" ref="BX63" si="173">P63/P64</f>
        <v>0</v>
      </c>
      <c r="BY63" s="129">
        <f t="shared" ref="BY63" si="174">Q63/Q64</f>
        <v>0</v>
      </c>
      <c r="BZ63" s="130">
        <f t="shared" ref="BZ63" si="175">R63/R64</f>
        <v>0</v>
      </c>
      <c r="CA63" s="131">
        <f t="shared" ref="CA63" si="176">S63/S64</f>
        <v>0</v>
      </c>
      <c r="CB63" s="128">
        <f t="shared" ref="CB63" si="177">T63/T64</f>
        <v>0</v>
      </c>
      <c r="CC63" s="129">
        <f t="shared" ref="CC63" si="178">U63/U64</f>
        <v>0</v>
      </c>
      <c r="CD63" s="130">
        <f t="shared" ref="CD63" si="179">V63/V64</f>
        <v>0</v>
      </c>
      <c r="CE63" s="131">
        <f t="shared" ref="CE63" si="180">W63/W64</f>
        <v>0</v>
      </c>
      <c r="CF63" s="128">
        <f t="shared" ref="CF63" si="181">X63/X64</f>
        <v>0</v>
      </c>
      <c r="CG63" s="129">
        <f t="shared" ref="CG63" si="182">Y63/Y64</f>
        <v>0</v>
      </c>
      <c r="CH63" s="130">
        <f t="shared" ref="CH63" si="183">Z63/Z64</f>
        <v>0</v>
      </c>
      <c r="CI63" s="128">
        <f t="shared" ref="CI63" si="184">AA63/AA64</f>
        <v>0</v>
      </c>
      <c r="CJ63" s="134">
        <f t="shared" ref="CJ63" si="185">AB63/AB64</f>
        <v>0</v>
      </c>
      <c r="CK63" s="135">
        <f t="shared" ref="CK63" si="186">AC63/AC64</f>
        <v>0</v>
      </c>
    </row>
    <row r="64" spans="1:89" ht="14.25" thickTop="1" thickBot="1" x14ac:dyDescent="0.25">
      <c r="A64" s="229" t="s">
        <v>13</v>
      </c>
      <c r="B64" s="20">
        <f t="shared" ref="B64:AA64" si="187">SUM(B41:B63)</f>
        <v>25447</v>
      </c>
      <c r="C64" s="21">
        <f t="shared" si="187"/>
        <v>29322</v>
      </c>
      <c r="D64" s="20">
        <f t="shared" si="187"/>
        <v>9311</v>
      </c>
      <c r="E64" s="21">
        <f t="shared" si="187"/>
        <v>10271</v>
      </c>
      <c r="F64" s="20">
        <f t="shared" si="187"/>
        <v>21977</v>
      </c>
      <c r="G64" s="21">
        <f t="shared" si="187"/>
        <v>25821</v>
      </c>
      <c r="H64" s="20">
        <f t="shared" si="187"/>
        <v>33878</v>
      </c>
      <c r="I64" s="21">
        <f t="shared" si="187"/>
        <v>37929</v>
      </c>
      <c r="J64" s="20">
        <f t="shared" si="187"/>
        <v>4809</v>
      </c>
      <c r="K64" s="21">
        <f t="shared" si="187"/>
        <v>4149</v>
      </c>
      <c r="L64" s="20">
        <f t="shared" si="187"/>
        <v>16487</v>
      </c>
      <c r="M64" s="21">
        <f t="shared" si="187"/>
        <v>14772</v>
      </c>
      <c r="N64" s="20">
        <f t="shared" si="187"/>
        <v>33739</v>
      </c>
      <c r="O64" s="21">
        <f t="shared" si="187"/>
        <v>30325</v>
      </c>
      <c r="P64" s="20">
        <f t="shared" si="187"/>
        <v>17263</v>
      </c>
      <c r="Q64" s="21">
        <f t="shared" si="187"/>
        <v>14044</v>
      </c>
      <c r="R64" s="20">
        <f t="shared" si="187"/>
        <v>24877</v>
      </c>
      <c r="S64" s="21">
        <f t="shared" si="187"/>
        <v>21126</v>
      </c>
      <c r="T64" s="20">
        <f t="shared" si="187"/>
        <v>5109</v>
      </c>
      <c r="U64" s="21">
        <f t="shared" si="187"/>
        <v>4186</v>
      </c>
      <c r="V64" s="20">
        <f t="shared" si="187"/>
        <v>19744</v>
      </c>
      <c r="W64" s="21">
        <f t="shared" si="187"/>
        <v>21516</v>
      </c>
      <c r="X64" s="20">
        <f t="shared" si="187"/>
        <v>14442</v>
      </c>
      <c r="Y64" s="21">
        <f t="shared" si="187"/>
        <v>7185</v>
      </c>
      <c r="Z64" s="20">
        <f t="shared" si="187"/>
        <v>36673</v>
      </c>
      <c r="AA64" s="21">
        <f t="shared" si="187"/>
        <v>41850</v>
      </c>
      <c r="AB64" s="160">
        <f t="shared" ref="AB64:AC64" si="188">SUM(AB40:AB63)</f>
        <v>263756</v>
      </c>
      <c r="AC64" s="161">
        <f t="shared" si="188"/>
        <v>262496</v>
      </c>
      <c r="BI64" s="229" t="s">
        <v>13</v>
      </c>
      <c r="BJ64" s="154">
        <f>SUM(BJ40:BJ63)</f>
        <v>1</v>
      </c>
      <c r="BK64" s="155">
        <f t="shared" ref="BK64:CK64" si="189">SUM(BK40:BK63)</f>
        <v>1</v>
      </c>
      <c r="BL64" s="154">
        <f t="shared" si="189"/>
        <v>1</v>
      </c>
      <c r="BM64" s="155">
        <f t="shared" si="189"/>
        <v>0.99999999999999989</v>
      </c>
      <c r="BN64" s="154">
        <f t="shared" si="189"/>
        <v>1</v>
      </c>
      <c r="BO64" s="155">
        <f t="shared" si="189"/>
        <v>0.99999999999999989</v>
      </c>
      <c r="BP64" s="154">
        <f t="shared" si="189"/>
        <v>1</v>
      </c>
      <c r="BQ64" s="155">
        <f t="shared" si="189"/>
        <v>1</v>
      </c>
      <c r="BR64" s="154">
        <f t="shared" si="189"/>
        <v>1</v>
      </c>
      <c r="BS64" s="155">
        <f t="shared" si="189"/>
        <v>1</v>
      </c>
      <c r="BT64" s="154">
        <f t="shared" si="189"/>
        <v>0.99999999999999989</v>
      </c>
      <c r="BU64" s="155">
        <f t="shared" si="189"/>
        <v>1</v>
      </c>
      <c r="BV64" s="154">
        <f t="shared" si="189"/>
        <v>0.99999999999999989</v>
      </c>
      <c r="BW64" s="155">
        <f t="shared" si="189"/>
        <v>0.99999999999999978</v>
      </c>
      <c r="BX64" s="154">
        <f t="shared" si="189"/>
        <v>1</v>
      </c>
      <c r="BY64" s="155">
        <f t="shared" si="189"/>
        <v>1.0000000000000002</v>
      </c>
      <c r="BZ64" s="154">
        <f t="shared" si="189"/>
        <v>0.99999999999999978</v>
      </c>
      <c r="CA64" s="155">
        <f t="shared" si="189"/>
        <v>1.0000000000000002</v>
      </c>
      <c r="CB64" s="154">
        <f t="shared" si="189"/>
        <v>0.99999999999999978</v>
      </c>
      <c r="CC64" s="155">
        <f t="shared" si="189"/>
        <v>1</v>
      </c>
      <c r="CD64" s="154">
        <f t="shared" si="189"/>
        <v>1</v>
      </c>
      <c r="CE64" s="155">
        <f t="shared" si="189"/>
        <v>0.99999999999999989</v>
      </c>
      <c r="CF64" s="154">
        <f t="shared" si="189"/>
        <v>1.0000000000000002</v>
      </c>
      <c r="CG64" s="155">
        <f t="shared" si="189"/>
        <v>1</v>
      </c>
      <c r="CH64" s="154">
        <f t="shared" si="189"/>
        <v>0.99999999999999978</v>
      </c>
      <c r="CI64" s="155">
        <f t="shared" si="189"/>
        <v>1</v>
      </c>
      <c r="CJ64" s="154">
        <f t="shared" si="189"/>
        <v>1</v>
      </c>
      <c r="CK64" s="155">
        <f t="shared" si="189"/>
        <v>0.99999999999999989</v>
      </c>
    </row>
    <row r="65" spans="1:89" ht="13.5" thickTop="1" x14ac:dyDescent="0.2">
      <c r="A65" s="173"/>
    </row>
    <row r="67" spans="1:89" x14ac:dyDescent="0.2">
      <c r="A67" s="304">
        <f>+A36+1</f>
        <v>44654</v>
      </c>
      <c r="B67" s="304"/>
      <c r="C67" s="304"/>
      <c r="D67" s="304"/>
      <c r="BI67" s="309">
        <f>+BI36+1</f>
        <v>44654</v>
      </c>
      <c r="BJ67" s="309"/>
      <c r="BK67" s="309"/>
      <c r="BL67" s="309"/>
    </row>
    <row r="68" spans="1:89" ht="13.5" thickBot="1" x14ac:dyDescent="0.25">
      <c r="AE68" s="232" t="s">
        <v>84</v>
      </c>
    </row>
    <row r="69" spans="1:89" ht="14.25" thickTop="1" thickBot="1" x14ac:dyDescent="0.25">
      <c r="A69" s="300" t="s">
        <v>0</v>
      </c>
      <c r="B69" s="302" t="s">
        <v>1</v>
      </c>
      <c r="C69" s="303"/>
      <c r="D69" s="302" t="s">
        <v>2</v>
      </c>
      <c r="E69" s="303"/>
      <c r="F69" s="302" t="s">
        <v>3</v>
      </c>
      <c r="G69" s="303"/>
      <c r="H69" s="302" t="s">
        <v>4</v>
      </c>
      <c r="I69" s="303"/>
      <c r="J69" s="302" t="s">
        <v>5</v>
      </c>
      <c r="K69" s="303"/>
      <c r="L69" s="302" t="s">
        <v>6</v>
      </c>
      <c r="M69" s="303"/>
      <c r="N69" s="302" t="s">
        <v>7</v>
      </c>
      <c r="O69" s="303"/>
      <c r="P69" s="302" t="s">
        <v>8</v>
      </c>
      <c r="Q69" s="303"/>
      <c r="R69" s="302" t="s">
        <v>9</v>
      </c>
      <c r="S69" s="303"/>
      <c r="T69" s="302" t="s">
        <v>10</v>
      </c>
      <c r="U69" s="303"/>
      <c r="V69" s="302" t="s">
        <v>11</v>
      </c>
      <c r="W69" s="303"/>
      <c r="X69" s="302" t="s">
        <v>12</v>
      </c>
      <c r="Y69" s="303"/>
      <c r="Z69" s="305" t="s">
        <v>40</v>
      </c>
      <c r="AA69" s="306"/>
      <c r="AB69" s="307" t="s">
        <v>41</v>
      </c>
      <c r="AC69" s="308"/>
      <c r="AE69" s="300" t="s">
        <v>0</v>
      </c>
      <c r="AF69" s="302" t="s">
        <v>1</v>
      </c>
      <c r="AG69" s="303"/>
      <c r="AH69" s="302" t="s">
        <v>2</v>
      </c>
      <c r="AI69" s="303"/>
      <c r="AJ69" s="302" t="s">
        <v>3</v>
      </c>
      <c r="AK69" s="303"/>
      <c r="AL69" s="302" t="s">
        <v>4</v>
      </c>
      <c r="AM69" s="303"/>
      <c r="AN69" s="302" t="s">
        <v>5</v>
      </c>
      <c r="AO69" s="303"/>
      <c r="AP69" s="302" t="s">
        <v>6</v>
      </c>
      <c r="AQ69" s="303"/>
      <c r="AR69" s="302" t="s">
        <v>7</v>
      </c>
      <c r="AS69" s="303"/>
      <c r="AT69" s="302" t="s">
        <v>8</v>
      </c>
      <c r="AU69" s="303"/>
      <c r="AV69" s="302" t="s">
        <v>9</v>
      </c>
      <c r="AW69" s="303"/>
      <c r="AX69" s="302" t="s">
        <v>10</v>
      </c>
      <c r="AY69" s="303"/>
      <c r="AZ69" s="302" t="s">
        <v>11</v>
      </c>
      <c r="BA69" s="303"/>
      <c r="BB69" s="302" t="s">
        <v>12</v>
      </c>
      <c r="BC69" s="303"/>
      <c r="BD69" s="305" t="s">
        <v>40</v>
      </c>
      <c r="BE69" s="306"/>
      <c r="BF69" s="307" t="s">
        <v>41</v>
      </c>
      <c r="BG69" s="308"/>
      <c r="BI69" s="300" t="s">
        <v>0</v>
      </c>
      <c r="BJ69" s="302" t="s">
        <v>1</v>
      </c>
      <c r="BK69" s="303"/>
      <c r="BL69" s="302" t="s">
        <v>2</v>
      </c>
      <c r="BM69" s="303"/>
      <c r="BN69" s="302" t="s">
        <v>3</v>
      </c>
      <c r="BO69" s="303"/>
      <c r="BP69" s="302" t="s">
        <v>4</v>
      </c>
      <c r="BQ69" s="303"/>
      <c r="BR69" s="302" t="s">
        <v>5</v>
      </c>
      <c r="BS69" s="303"/>
      <c r="BT69" s="302" t="s">
        <v>6</v>
      </c>
      <c r="BU69" s="303"/>
      <c r="BV69" s="302" t="s">
        <v>7</v>
      </c>
      <c r="BW69" s="303"/>
      <c r="BX69" s="302" t="s">
        <v>8</v>
      </c>
      <c r="BY69" s="303"/>
      <c r="BZ69" s="302" t="s">
        <v>9</v>
      </c>
      <c r="CA69" s="303"/>
      <c r="CB69" s="302" t="s">
        <v>10</v>
      </c>
      <c r="CC69" s="303"/>
      <c r="CD69" s="302" t="s">
        <v>11</v>
      </c>
      <c r="CE69" s="303"/>
      <c r="CF69" s="302" t="s">
        <v>12</v>
      </c>
      <c r="CG69" s="303"/>
      <c r="CH69" s="305" t="s">
        <v>40</v>
      </c>
      <c r="CI69" s="306"/>
      <c r="CJ69" s="302" t="s">
        <v>41</v>
      </c>
      <c r="CK69" s="303"/>
    </row>
    <row r="70" spans="1:89" ht="15" thickTop="1" thickBot="1" x14ac:dyDescent="0.3">
      <c r="A70" s="301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62" t="s">
        <v>14</v>
      </c>
      <c r="AC70" s="163" t="s">
        <v>15</v>
      </c>
      <c r="AE70" s="301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62" t="s">
        <v>14</v>
      </c>
      <c r="BG70" s="163" t="s">
        <v>15</v>
      </c>
      <c r="BI70" s="301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72"/>
      <c r="D71" s="126"/>
      <c r="E71" s="166"/>
      <c r="F71" s="125"/>
      <c r="G71" s="127"/>
      <c r="H71" s="126"/>
      <c r="I71" s="166"/>
      <c r="J71" s="125"/>
      <c r="K71" s="127"/>
      <c r="L71" s="126"/>
      <c r="M71" s="125"/>
      <c r="N71" s="165"/>
      <c r="O71" s="167"/>
      <c r="P71" s="125"/>
      <c r="Q71" s="127"/>
      <c r="R71" s="126"/>
      <c r="S71" s="166"/>
      <c r="T71" s="125"/>
      <c r="U71" s="127"/>
      <c r="V71" s="126"/>
      <c r="W71" s="166"/>
      <c r="X71" s="125"/>
      <c r="Y71" s="127"/>
      <c r="Z71" s="170"/>
      <c r="AA71" s="171"/>
      <c r="AB71" s="156">
        <f>B71+D71+F71+H71+J71+L71+N71+P71+R71+T71+V71+X71+Z71</f>
        <v>0</v>
      </c>
      <c r="AC71" s="157">
        <f>C71+E71+G71+I71+K71+M71+O71+Q71+S71+U71+W71+Y71+AA71</f>
        <v>0</v>
      </c>
      <c r="AE71" s="235" t="str">
        <f>$AE$9</f>
        <v>07:00 - 07:59</v>
      </c>
      <c r="AF71" s="125">
        <f>SUMIF($A$9:$A$32,$AE71,B$71:B$94)</f>
        <v>911</v>
      </c>
      <c r="AG71" s="172">
        <f t="shared" ref="AG71:AV72" si="190">SUMIF($A$9:$A$32,$AE71,C$71:C$94)</f>
        <v>845</v>
      </c>
      <c r="AH71" s="126">
        <f t="shared" si="190"/>
        <v>329</v>
      </c>
      <c r="AI71" s="166">
        <f t="shared" si="190"/>
        <v>346</v>
      </c>
      <c r="AJ71" s="125">
        <f t="shared" si="190"/>
        <v>1010</v>
      </c>
      <c r="AK71" s="127">
        <f t="shared" si="190"/>
        <v>877</v>
      </c>
      <c r="AL71" s="126">
        <f t="shared" si="190"/>
        <v>1254</v>
      </c>
      <c r="AM71" s="166">
        <f t="shared" si="190"/>
        <v>1283</v>
      </c>
      <c r="AN71" s="125">
        <f t="shared" si="190"/>
        <v>122</v>
      </c>
      <c r="AO71" s="127">
        <f t="shared" si="190"/>
        <v>177</v>
      </c>
      <c r="AP71" s="126">
        <f t="shared" si="190"/>
        <v>373</v>
      </c>
      <c r="AQ71" s="125">
        <f t="shared" si="190"/>
        <v>620</v>
      </c>
      <c r="AR71" s="165">
        <f t="shared" si="190"/>
        <v>1171</v>
      </c>
      <c r="AS71" s="167">
        <f t="shared" si="190"/>
        <v>1145</v>
      </c>
      <c r="AT71" s="125">
        <f t="shared" si="190"/>
        <v>708</v>
      </c>
      <c r="AU71" s="127">
        <f t="shared" si="190"/>
        <v>489</v>
      </c>
      <c r="AV71" s="126">
        <f t="shared" si="190"/>
        <v>1001</v>
      </c>
      <c r="AW71" s="166">
        <f t="shared" ref="AW71:BE72" si="191">SUMIF($A$9:$A$32,$AE71,S$71:S$94)</f>
        <v>728</v>
      </c>
      <c r="AX71" s="125">
        <f t="shared" si="191"/>
        <v>223</v>
      </c>
      <c r="AY71" s="127">
        <f t="shared" si="191"/>
        <v>208</v>
      </c>
      <c r="AZ71" s="126">
        <f t="shared" si="191"/>
        <v>538</v>
      </c>
      <c r="BA71" s="166">
        <f t="shared" si="191"/>
        <v>824</v>
      </c>
      <c r="BB71" s="125">
        <f t="shared" si="191"/>
        <v>524</v>
      </c>
      <c r="BC71" s="127">
        <f t="shared" si="191"/>
        <v>274</v>
      </c>
      <c r="BD71" s="170">
        <f t="shared" si="191"/>
        <v>1428</v>
      </c>
      <c r="BE71" s="171">
        <f t="shared" si="191"/>
        <v>1836</v>
      </c>
      <c r="BF71" s="156">
        <f>AF71+AH71+AJ71+AL71+AN71+AP71+AR71+AT71+AV71+AX71+AZ71+BB71+BD71</f>
        <v>9592</v>
      </c>
      <c r="BG71" s="157">
        <f>AG71+AI71+AK71+AM71+AO71+AQ71+AS71+AU71+AW71+AY71+BA71+BC71+BE71</f>
        <v>9652</v>
      </c>
      <c r="BI71" s="124" t="s">
        <v>16</v>
      </c>
      <c r="BJ71" s="128">
        <f t="shared" ref="BJ71:CK71" si="192">B71/B95</f>
        <v>0</v>
      </c>
      <c r="BK71" s="129">
        <f t="shared" si="192"/>
        <v>0</v>
      </c>
      <c r="BL71" s="130">
        <f t="shared" si="192"/>
        <v>0</v>
      </c>
      <c r="BM71" s="131">
        <f t="shared" si="192"/>
        <v>0</v>
      </c>
      <c r="BN71" s="128">
        <f t="shared" si="192"/>
        <v>0</v>
      </c>
      <c r="BO71" s="129">
        <f t="shared" si="192"/>
        <v>0</v>
      </c>
      <c r="BP71" s="130">
        <f t="shared" si="192"/>
        <v>0</v>
      </c>
      <c r="BQ71" s="131">
        <f t="shared" si="192"/>
        <v>0</v>
      </c>
      <c r="BR71" s="128">
        <f t="shared" si="192"/>
        <v>0</v>
      </c>
      <c r="BS71" s="129">
        <f t="shared" si="192"/>
        <v>0</v>
      </c>
      <c r="BT71" s="130">
        <f t="shared" si="192"/>
        <v>0</v>
      </c>
      <c r="BU71" s="128">
        <f t="shared" si="192"/>
        <v>0</v>
      </c>
      <c r="BV71" s="132">
        <f t="shared" si="192"/>
        <v>0</v>
      </c>
      <c r="BW71" s="133">
        <f t="shared" si="192"/>
        <v>0</v>
      </c>
      <c r="BX71" s="128">
        <f t="shared" si="192"/>
        <v>0</v>
      </c>
      <c r="BY71" s="129">
        <f t="shared" si="192"/>
        <v>0</v>
      </c>
      <c r="BZ71" s="130">
        <f t="shared" si="192"/>
        <v>0</v>
      </c>
      <c r="CA71" s="131">
        <f t="shared" si="192"/>
        <v>0</v>
      </c>
      <c r="CB71" s="128">
        <f t="shared" si="192"/>
        <v>0</v>
      </c>
      <c r="CC71" s="129">
        <f t="shared" si="192"/>
        <v>0</v>
      </c>
      <c r="CD71" s="130">
        <f t="shared" si="192"/>
        <v>0</v>
      </c>
      <c r="CE71" s="131">
        <f t="shared" si="192"/>
        <v>0</v>
      </c>
      <c r="CF71" s="128">
        <f t="shared" si="192"/>
        <v>0</v>
      </c>
      <c r="CG71" s="129">
        <f t="shared" si="192"/>
        <v>0</v>
      </c>
      <c r="CH71" s="130">
        <f t="shared" si="192"/>
        <v>0</v>
      </c>
      <c r="CI71" s="128">
        <f t="shared" si="192"/>
        <v>0</v>
      </c>
      <c r="CJ71" s="134">
        <f t="shared" si="192"/>
        <v>0</v>
      </c>
      <c r="CK71" s="135">
        <f t="shared" si="192"/>
        <v>0</v>
      </c>
    </row>
    <row r="72" spans="1:89" x14ac:dyDescent="0.2">
      <c r="A72" s="136" t="s">
        <v>17</v>
      </c>
      <c r="B72" s="175">
        <v>196</v>
      </c>
      <c r="C72" s="176">
        <v>0</v>
      </c>
      <c r="D72" s="177">
        <v>75</v>
      </c>
      <c r="E72" s="178">
        <v>0</v>
      </c>
      <c r="F72" s="175">
        <v>304</v>
      </c>
      <c r="G72" s="179">
        <v>2</v>
      </c>
      <c r="H72" s="177">
        <v>267</v>
      </c>
      <c r="I72" s="178">
        <v>21</v>
      </c>
      <c r="J72" s="175">
        <v>4</v>
      </c>
      <c r="K72" s="179">
        <v>12</v>
      </c>
      <c r="L72" s="177">
        <v>22</v>
      </c>
      <c r="M72" s="175">
        <v>29</v>
      </c>
      <c r="N72" s="180">
        <v>117</v>
      </c>
      <c r="O72" s="181">
        <v>77</v>
      </c>
      <c r="P72" s="175">
        <v>37</v>
      </c>
      <c r="Q72" s="179">
        <v>29</v>
      </c>
      <c r="R72" s="177">
        <v>12</v>
      </c>
      <c r="S72" s="178">
        <v>39</v>
      </c>
      <c r="T72" s="175">
        <v>0</v>
      </c>
      <c r="U72" s="179">
        <v>0</v>
      </c>
      <c r="V72" s="177">
        <v>7</v>
      </c>
      <c r="W72" s="178">
        <v>0</v>
      </c>
      <c r="X72" s="175">
        <v>5</v>
      </c>
      <c r="Y72" s="179">
        <v>0</v>
      </c>
      <c r="Z72" s="177">
        <v>0</v>
      </c>
      <c r="AA72" s="175">
        <v>0</v>
      </c>
      <c r="AB72" s="158">
        <f t="shared" ref="AB72:AB91" si="193">SUM(B72,D72,F72,H72,J72,L72,N72,P72,R72,T72,V72,X72,Z72)</f>
        <v>1046</v>
      </c>
      <c r="AC72" s="159">
        <f t="shared" ref="AC72:AC94" si="194">SUM(C72,E72,G72,I72,K72,M72,O72,Q72,S72,U72,W72,Y72,AA72)</f>
        <v>209</v>
      </c>
      <c r="AE72" s="237" t="str">
        <f>$AE$10</f>
        <v>08:00 - 08:59</v>
      </c>
      <c r="AF72" s="125">
        <f>SUMIF($A$9:$A$32,$AE72,B$71:B$94)</f>
        <v>1184</v>
      </c>
      <c r="AG72" s="176">
        <f t="shared" si="190"/>
        <v>937</v>
      </c>
      <c r="AH72" s="177">
        <f t="shared" si="190"/>
        <v>372</v>
      </c>
      <c r="AI72" s="178">
        <f t="shared" si="190"/>
        <v>386</v>
      </c>
      <c r="AJ72" s="238">
        <f t="shared" si="190"/>
        <v>1303</v>
      </c>
      <c r="AK72" s="179">
        <f t="shared" si="190"/>
        <v>751</v>
      </c>
      <c r="AL72" s="177">
        <f t="shared" si="190"/>
        <v>1578</v>
      </c>
      <c r="AM72" s="178">
        <f t="shared" si="190"/>
        <v>1330</v>
      </c>
      <c r="AN72" s="238">
        <f t="shared" si="190"/>
        <v>119</v>
      </c>
      <c r="AO72" s="179">
        <f t="shared" si="190"/>
        <v>202</v>
      </c>
      <c r="AP72" s="177">
        <f t="shared" si="190"/>
        <v>287</v>
      </c>
      <c r="AQ72" s="238">
        <f t="shared" si="190"/>
        <v>779</v>
      </c>
      <c r="AR72" s="180">
        <f t="shared" si="190"/>
        <v>1181</v>
      </c>
      <c r="AS72" s="181">
        <f t="shared" si="190"/>
        <v>1286</v>
      </c>
      <c r="AT72" s="238">
        <f t="shared" si="190"/>
        <v>707</v>
      </c>
      <c r="AU72" s="179">
        <f t="shared" si="190"/>
        <v>451</v>
      </c>
      <c r="AV72" s="177">
        <f t="shared" si="190"/>
        <v>1216</v>
      </c>
      <c r="AW72" s="178">
        <f t="shared" si="191"/>
        <v>818</v>
      </c>
      <c r="AX72" s="238">
        <f t="shared" si="191"/>
        <v>110</v>
      </c>
      <c r="AY72" s="179">
        <f t="shared" si="191"/>
        <v>143</v>
      </c>
      <c r="AZ72" s="177">
        <f t="shared" si="191"/>
        <v>498</v>
      </c>
      <c r="BA72" s="178">
        <f t="shared" si="191"/>
        <v>880</v>
      </c>
      <c r="BB72" s="238">
        <f t="shared" si="191"/>
        <v>469</v>
      </c>
      <c r="BC72" s="179">
        <f t="shared" si="191"/>
        <v>278</v>
      </c>
      <c r="BD72" s="177">
        <f t="shared" si="191"/>
        <v>1739</v>
      </c>
      <c r="BE72" s="238">
        <f t="shared" si="191"/>
        <v>1886</v>
      </c>
      <c r="BF72" s="158">
        <f>SUM(AF72,AH72,AJ72,AL72,AN72,AP72,AR72,AT72,AV72,AX72,AZ72,BB72,BD72)</f>
        <v>10763</v>
      </c>
      <c r="BG72" s="159">
        <f>SUM(AG72,AI72,AK72,AM72,AO72,AQ72,AS72,AU72,AW72,AY72,BA72,BC72,BE72)</f>
        <v>10127</v>
      </c>
      <c r="BI72" s="136" t="s">
        <v>17</v>
      </c>
      <c r="BJ72" s="128">
        <f t="shared" ref="BJ72:CK72" si="195">B72/B95</f>
        <v>8.618036318867343E-3</v>
      </c>
      <c r="BK72" s="129">
        <f t="shared" si="195"/>
        <v>0</v>
      </c>
      <c r="BL72" s="130">
        <f t="shared" si="195"/>
        <v>1.0858549297813812E-2</v>
      </c>
      <c r="BM72" s="131">
        <f t="shared" si="195"/>
        <v>0</v>
      </c>
      <c r="BN72" s="128">
        <f t="shared" si="195"/>
        <v>1.6782599094622944E-2</v>
      </c>
      <c r="BO72" s="129">
        <f t="shared" si="195"/>
        <v>1.2686330478908975E-4</v>
      </c>
      <c r="BP72" s="130">
        <f t="shared" si="195"/>
        <v>8.8539594110624755E-3</v>
      </c>
      <c r="BQ72" s="131">
        <f t="shared" si="195"/>
        <v>7.2823109199986126E-4</v>
      </c>
      <c r="BR72" s="128">
        <f t="shared" si="195"/>
        <v>1.3373453694416582E-3</v>
      </c>
      <c r="BS72" s="129">
        <f t="shared" si="195"/>
        <v>4.0404040404040404E-3</v>
      </c>
      <c r="BT72" s="130">
        <f t="shared" si="195"/>
        <v>1.9782393669634025E-3</v>
      </c>
      <c r="BU72" s="128">
        <f t="shared" si="195"/>
        <v>2.5180168446644093E-3</v>
      </c>
      <c r="BV72" s="132">
        <f t="shared" si="195"/>
        <v>4.7817557626287392E-3</v>
      </c>
      <c r="BW72" s="133">
        <f t="shared" si="195"/>
        <v>3.210607513655506E-3</v>
      </c>
      <c r="BX72" s="128">
        <f t="shared" si="195"/>
        <v>3.0372681004761123E-3</v>
      </c>
      <c r="BY72" s="129">
        <f t="shared" si="195"/>
        <v>2.4668254508336167E-3</v>
      </c>
      <c r="BZ72" s="130">
        <f t="shared" si="195"/>
        <v>6.2695924764890286E-4</v>
      </c>
      <c r="CA72" s="131">
        <f t="shared" si="195"/>
        <v>2.0668821877153003E-3</v>
      </c>
      <c r="CB72" s="128">
        <f t="shared" si="195"/>
        <v>0</v>
      </c>
      <c r="CC72" s="129">
        <f t="shared" si="195"/>
        <v>0</v>
      </c>
      <c r="CD72" s="130">
        <f t="shared" si="195"/>
        <v>4.8339203093708999E-4</v>
      </c>
      <c r="CE72" s="131">
        <f t="shared" si="195"/>
        <v>0</v>
      </c>
      <c r="CF72" s="128">
        <f t="shared" si="195"/>
        <v>6.2648790878336053E-4</v>
      </c>
      <c r="CG72" s="129">
        <f t="shared" si="195"/>
        <v>0</v>
      </c>
      <c r="CH72" s="130">
        <f t="shared" si="195"/>
        <v>0</v>
      </c>
      <c r="CI72" s="128">
        <f t="shared" si="195"/>
        <v>0</v>
      </c>
      <c r="CJ72" s="134">
        <f t="shared" si="195"/>
        <v>5.0547517565987226E-3</v>
      </c>
      <c r="CK72" s="135">
        <f t="shared" si="195"/>
        <v>1.0158403040716241E-3</v>
      </c>
    </row>
    <row r="73" spans="1:89" ht="13.5" thickBot="1" x14ac:dyDescent="0.25">
      <c r="A73" s="145" t="s">
        <v>18</v>
      </c>
      <c r="B73" s="182">
        <v>618</v>
      </c>
      <c r="C73" s="183">
        <v>0</v>
      </c>
      <c r="D73" s="184">
        <v>244</v>
      </c>
      <c r="E73" s="185">
        <v>83</v>
      </c>
      <c r="F73" s="182">
        <v>1035</v>
      </c>
      <c r="G73" s="186">
        <v>222</v>
      </c>
      <c r="H73" s="184">
        <v>941</v>
      </c>
      <c r="I73" s="185">
        <v>517</v>
      </c>
      <c r="J73" s="182">
        <v>34</v>
      </c>
      <c r="K73" s="186">
        <v>80</v>
      </c>
      <c r="L73" s="184">
        <v>175</v>
      </c>
      <c r="M73" s="182">
        <v>356</v>
      </c>
      <c r="N73" s="187">
        <v>692</v>
      </c>
      <c r="O73" s="188">
        <v>792</v>
      </c>
      <c r="P73" s="182">
        <v>356</v>
      </c>
      <c r="Q73" s="186">
        <v>356</v>
      </c>
      <c r="R73" s="184">
        <v>558</v>
      </c>
      <c r="S73" s="185">
        <v>483</v>
      </c>
      <c r="T73" s="182">
        <v>119</v>
      </c>
      <c r="U73" s="186">
        <v>206</v>
      </c>
      <c r="V73" s="184">
        <v>302</v>
      </c>
      <c r="W73" s="185">
        <v>548</v>
      </c>
      <c r="X73" s="182">
        <v>305</v>
      </c>
      <c r="Y73" s="186">
        <v>214</v>
      </c>
      <c r="Z73" s="184">
        <v>859</v>
      </c>
      <c r="AA73" s="182">
        <v>683</v>
      </c>
      <c r="AB73" s="158">
        <f t="shared" si="193"/>
        <v>6238</v>
      </c>
      <c r="AC73" s="159">
        <f t="shared" si="194"/>
        <v>4540</v>
      </c>
      <c r="AE73" s="235"/>
      <c r="AF73" s="125"/>
      <c r="AG73" s="183"/>
      <c r="AH73" s="184"/>
      <c r="AI73" s="185"/>
      <c r="AJ73" s="182"/>
      <c r="AK73" s="186"/>
      <c r="AL73" s="184"/>
      <c r="AM73" s="185"/>
      <c r="AN73" s="182"/>
      <c r="AO73" s="186"/>
      <c r="AP73" s="184"/>
      <c r="AQ73" s="182"/>
      <c r="AR73" s="187"/>
      <c r="AS73" s="188"/>
      <c r="AT73" s="182"/>
      <c r="AU73" s="186"/>
      <c r="AV73" s="184"/>
      <c r="AW73" s="185"/>
      <c r="AX73" s="182"/>
      <c r="AY73" s="186"/>
      <c r="AZ73" s="184"/>
      <c r="BA73" s="185"/>
      <c r="BB73" s="182"/>
      <c r="BC73" s="186"/>
      <c r="BD73" s="184"/>
      <c r="BE73" s="182"/>
      <c r="BF73" s="158"/>
      <c r="BG73" s="159"/>
      <c r="BI73" s="145" t="s">
        <v>18</v>
      </c>
      <c r="BJ73" s="128">
        <f t="shared" ref="BJ73:CK73" si="196">B73/B95</f>
        <v>2.71731961482654E-2</v>
      </c>
      <c r="BK73" s="129">
        <f t="shared" si="196"/>
        <v>0</v>
      </c>
      <c r="BL73" s="130">
        <f t="shared" si="196"/>
        <v>3.5326480382220936E-2</v>
      </c>
      <c r="BM73" s="131">
        <f t="shared" si="196"/>
        <v>1.1146924523233952E-2</v>
      </c>
      <c r="BN73" s="128">
        <f t="shared" si="196"/>
        <v>5.7138125207022196E-2</v>
      </c>
      <c r="BO73" s="129">
        <f t="shared" si="196"/>
        <v>1.4081826831588963E-2</v>
      </c>
      <c r="BP73" s="130">
        <f t="shared" si="196"/>
        <v>3.1204403767077862E-2</v>
      </c>
      <c r="BQ73" s="131">
        <f t="shared" si="196"/>
        <v>1.7928355931615632E-2</v>
      </c>
      <c r="BR73" s="128">
        <f t="shared" si="196"/>
        <v>1.1367435640254095E-2</v>
      </c>
      <c r="BS73" s="129">
        <f t="shared" si="196"/>
        <v>2.6936026936026935E-2</v>
      </c>
      <c r="BT73" s="130">
        <f t="shared" si="196"/>
        <v>1.5735994964481612E-2</v>
      </c>
      <c r="BU73" s="128">
        <f t="shared" si="196"/>
        <v>3.0910827472432057E-2</v>
      </c>
      <c r="BV73" s="132">
        <f t="shared" si="196"/>
        <v>2.8281837502043484E-2</v>
      </c>
      <c r="BW73" s="133">
        <f t="shared" si="196"/>
        <v>3.302339156902806E-2</v>
      </c>
      <c r="BX73" s="128">
        <f t="shared" si="196"/>
        <v>2.9223444426202595E-2</v>
      </c>
      <c r="BY73" s="129">
        <f t="shared" si="196"/>
        <v>3.0282408982647158E-2</v>
      </c>
      <c r="BZ73" s="130">
        <f t="shared" si="196"/>
        <v>2.9153605015673982E-2</v>
      </c>
      <c r="CA73" s="131">
        <f t="shared" si="196"/>
        <v>2.5597540940166412E-2</v>
      </c>
      <c r="CB73" s="128">
        <f t="shared" si="196"/>
        <v>4.8830529339351662E-2</v>
      </c>
      <c r="CC73" s="129">
        <f t="shared" si="196"/>
        <v>8.2465972778222582E-2</v>
      </c>
      <c r="CD73" s="130">
        <f t="shared" si="196"/>
        <v>2.0854913334714453E-2</v>
      </c>
      <c r="CE73" s="131">
        <f t="shared" si="196"/>
        <v>3.242987335779382E-2</v>
      </c>
      <c r="CF73" s="128">
        <f t="shared" si="196"/>
        <v>3.8215762435784992E-2</v>
      </c>
      <c r="CG73" s="129">
        <f t="shared" si="196"/>
        <v>4.4260599793174767E-2</v>
      </c>
      <c r="CH73" s="130">
        <f t="shared" si="196"/>
        <v>2.5107415309969894E-2</v>
      </c>
      <c r="CI73" s="128">
        <f t="shared" si="196"/>
        <v>1.8169725990955041E-2</v>
      </c>
      <c r="CJ73" s="134">
        <f t="shared" si="196"/>
        <v>3.0144877110576319E-2</v>
      </c>
      <c r="CK73" s="135">
        <f t="shared" si="196"/>
        <v>2.2066578853996044E-2</v>
      </c>
    </row>
    <row r="74" spans="1:89" ht="14.25" thickTop="1" thickBot="1" x14ac:dyDescent="0.25">
      <c r="A74" s="136" t="s">
        <v>19</v>
      </c>
      <c r="B74" s="175">
        <v>770</v>
      </c>
      <c r="C74" s="176">
        <v>732</v>
      </c>
      <c r="D74" s="177">
        <v>319</v>
      </c>
      <c r="E74" s="178">
        <v>262</v>
      </c>
      <c r="F74" s="175">
        <v>1074</v>
      </c>
      <c r="G74" s="179">
        <v>756</v>
      </c>
      <c r="H74" s="177">
        <v>1209</v>
      </c>
      <c r="I74" s="178">
        <v>992</v>
      </c>
      <c r="J74" s="175">
        <v>88</v>
      </c>
      <c r="K74" s="179">
        <v>141</v>
      </c>
      <c r="L74" s="177">
        <v>413</v>
      </c>
      <c r="M74" s="175">
        <v>416</v>
      </c>
      <c r="N74" s="180">
        <v>1196</v>
      </c>
      <c r="O74" s="181">
        <v>906</v>
      </c>
      <c r="P74" s="175">
        <v>614</v>
      </c>
      <c r="Q74" s="179">
        <v>481</v>
      </c>
      <c r="R74" s="177">
        <v>898</v>
      </c>
      <c r="S74" s="178">
        <v>666</v>
      </c>
      <c r="T74" s="175">
        <v>152</v>
      </c>
      <c r="U74" s="179">
        <v>254</v>
      </c>
      <c r="V74" s="177">
        <v>522</v>
      </c>
      <c r="W74" s="178">
        <v>822</v>
      </c>
      <c r="X74" s="175">
        <v>456</v>
      </c>
      <c r="Y74" s="179">
        <v>275</v>
      </c>
      <c r="Z74" s="177">
        <v>1318</v>
      </c>
      <c r="AA74" s="175">
        <v>1506</v>
      </c>
      <c r="AB74" s="158">
        <f t="shared" si="193"/>
        <v>9029</v>
      </c>
      <c r="AC74" s="159">
        <f t="shared" si="194"/>
        <v>8209</v>
      </c>
      <c r="AE74" s="229" t="s">
        <v>13</v>
      </c>
      <c r="AF74" s="20">
        <f t="shared" ref="AF74:BG74" si="197">SUM(AF71:AF73)</f>
        <v>2095</v>
      </c>
      <c r="AG74" s="21">
        <f t="shared" si="197"/>
        <v>1782</v>
      </c>
      <c r="AH74" s="20">
        <f t="shared" si="197"/>
        <v>701</v>
      </c>
      <c r="AI74" s="21">
        <f t="shared" si="197"/>
        <v>732</v>
      </c>
      <c r="AJ74" s="20">
        <f t="shared" si="197"/>
        <v>2313</v>
      </c>
      <c r="AK74" s="21">
        <f t="shared" si="197"/>
        <v>1628</v>
      </c>
      <c r="AL74" s="20">
        <f t="shared" si="197"/>
        <v>2832</v>
      </c>
      <c r="AM74" s="21">
        <f t="shared" si="197"/>
        <v>2613</v>
      </c>
      <c r="AN74" s="20">
        <f t="shared" si="197"/>
        <v>241</v>
      </c>
      <c r="AO74" s="21">
        <f t="shared" si="197"/>
        <v>379</v>
      </c>
      <c r="AP74" s="20">
        <f t="shared" si="197"/>
        <v>660</v>
      </c>
      <c r="AQ74" s="21">
        <f t="shared" si="197"/>
        <v>1399</v>
      </c>
      <c r="AR74" s="20">
        <f t="shared" si="197"/>
        <v>2352</v>
      </c>
      <c r="AS74" s="21">
        <f t="shared" si="197"/>
        <v>2431</v>
      </c>
      <c r="AT74" s="20">
        <f t="shared" si="197"/>
        <v>1415</v>
      </c>
      <c r="AU74" s="21">
        <f t="shared" si="197"/>
        <v>940</v>
      </c>
      <c r="AV74" s="20">
        <f t="shared" si="197"/>
        <v>2217</v>
      </c>
      <c r="AW74" s="21">
        <f t="shared" si="197"/>
        <v>1546</v>
      </c>
      <c r="AX74" s="20">
        <f t="shared" si="197"/>
        <v>333</v>
      </c>
      <c r="AY74" s="21">
        <f t="shared" si="197"/>
        <v>351</v>
      </c>
      <c r="AZ74" s="20">
        <f t="shared" si="197"/>
        <v>1036</v>
      </c>
      <c r="BA74" s="21">
        <f t="shared" si="197"/>
        <v>1704</v>
      </c>
      <c r="BB74" s="20">
        <f t="shared" si="197"/>
        <v>993</v>
      </c>
      <c r="BC74" s="21">
        <f t="shared" si="197"/>
        <v>552</v>
      </c>
      <c r="BD74" s="20">
        <f t="shared" si="197"/>
        <v>3167</v>
      </c>
      <c r="BE74" s="21">
        <f t="shared" si="197"/>
        <v>3722</v>
      </c>
      <c r="BF74" s="160">
        <f t="shared" si="197"/>
        <v>20355</v>
      </c>
      <c r="BG74" s="161">
        <f t="shared" si="197"/>
        <v>19779</v>
      </c>
      <c r="BI74" s="136" t="s">
        <v>19</v>
      </c>
      <c r="BJ74" s="128">
        <f t="shared" ref="BJ74:CK74" si="198">B74/B95</f>
        <v>3.3856571252693139E-2</v>
      </c>
      <c r="BK74" s="129">
        <f t="shared" si="198"/>
        <v>3.2137682750142685E-2</v>
      </c>
      <c r="BL74" s="130">
        <f t="shared" si="198"/>
        <v>4.6185029680034746E-2</v>
      </c>
      <c r="BM74" s="131">
        <f t="shared" si="198"/>
        <v>3.5186677410690301E-2</v>
      </c>
      <c r="BN74" s="128">
        <f t="shared" si="198"/>
        <v>5.929115601192448E-2</v>
      </c>
      <c r="BO74" s="129">
        <f t="shared" si="198"/>
        <v>4.7954329210275926E-2</v>
      </c>
      <c r="BP74" s="130">
        <f t="shared" si="198"/>
        <v>4.009152407481098E-2</v>
      </c>
      <c r="BQ74" s="131">
        <f t="shared" si="198"/>
        <v>3.440024967923154E-2</v>
      </c>
      <c r="BR74" s="128">
        <f t="shared" si="198"/>
        <v>2.9421598127716483E-2</v>
      </c>
      <c r="BS74" s="129">
        <f t="shared" si="198"/>
        <v>4.7474747474747475E-2</v>
      </c>
      <c r="BT74" s="130">
        <f t="shared" si="198"/>
        <v>3.7136948116176606E-2</v>
      </c>
      <c r="BU74" s="128">
        <f t="shared" si="198"/>
        <v>3.6120517495875665E-2</v>
      </c>
      <c r="BV74" s="132">
        <f t="shared" si="198"/>
        <v>4.8880170017982671E-2</v>
      </c>
      <c r="BW74" s="133">
        <f t="shared" si="198"/>
        <v>3.7776758537297249E-2</v>
      </c>
      <c r="BX74" s="128">
        <f t="shared" si="198"/>
        <v>5.0402232802495485E-2</v>
      </c>
      <c r="BY74" s="129">
        <f t="shared" si="198"/>
        <v>4.0915277305205854E-2</v>
      </c>
      <c r="BZ74" s="130">
        <f t="shared" si="198"/>
        <v>4.6917450365726227E-2</v>
      </c>
      <c r="CA74" s="131">
        <f t="shared" si="198"/>
        <v>3.5295988128676667E-2</v>
      </c>
      <c r="CB74" s="128">
        <f t="shared" si="198"/>
        <v>6.2371768567911365E-2</v>
      </c>
      <c r="CC74" s="129">
        <f t="shared" si="198"/>
        <v>0.10168134507606084</v>
      </c>
      <c r="CD74" s="130">
        <f t="shared" si="198"/>
        <v>3.6047234307022995E-2</v>
      </c>
      <c r="CE74" s="131">
        <f t="shared" si="198"/>
        <v>4.864481003669073E-2</v>
      </c>
      <c r="CF74" s="128">
        <f t="shared" si="198"/>
        <v>5.7135697281042473E-2</v>
      </c>
      <c r="CG74" s="129">
        <f t="shared" si="198"/>
        <v>5.6876938986556359E-2</v>
      </c>
      <c r="CH74" s="130">
        <f t="shared" si="198"/>
        <v>3.8523368310291413E-2</v>
      </c>
      <c r="CI74" s="128">
        <f t="shared" si="198"/>
        <v>4.0063846767757386E-2</v>
      </c>
      <c r="CJ74" s="134">
        <f t="shared" si="198"/>
        <v>4.3632269225936771E-2</v>
      </c>
      <c r="CK74" s="135">
        <f t="shared" si="198"/>
        <v>3.9899679694373025E-2</v>
      </c>
    </row>
    <row r="75" spans="1:89" ht="13.5" thickTop="1" x14ac:dyDescent="0.2">
      <c r="A75" s="145" t="s">
        <v>20</v>
      </c>
      <c r="B75" s="182">
        <v>911</v>
      </c>
      <c r="C75" s="183">
        <v>845</v>
      </c>
      <c r="D75" s="184">
        <v>329</v>
      </c>
      <c r="E75" s="185">
        <v>346</v>
      </c>
      <c r="F75" s="182">
        <v>1010</v>
      </c>
      <c r="G75" s="186">
        <v>877</v>
      </c>
      <c r="H75" s="184">
        <v>1254</v>
      </c>
      <c r="I75" s="185">
        <v>1283</v>
      </c>
      <c r="J75" s="182">
        <v>122</v>
      </c>
      <c r="K75" s="186">
        <v>177</v>
      </c>
      <c r="L75" s="184">
        <v>373</v>
      </c>
      <c r="M75" s="182">
        <v>620</v>
      </c>
      <c r="N75" s="187">
        <v>1171</v>
      </c>
      <c r="O75" s="188">
        <v>1145</v>
      </c>
      <c r="P75" s="182">
        <v>708</v>
      </c>
      <c r="Q75" s="186">
        <v>489</v>
      </c>
      <c r="R75" s="184">
        <v>1001</v>
      </c>
      <c r="S75" s="185">
        <v>728</v>
      </c>
      <c r="T75" s="182">
        <v>223</v>
      </c>
      <c r="U75" s="186">
        <v>208</v>
      </c>
      <c r="V75" s="184">
        <v>538</v>
      </c>
      <c r="W75" s="185">
        <v>824</v>
      </c>
      <c r="X75" s="182">
        <v>524</v>
      </c>
      <c r="Y75" s="186">
        <v>274</v>
      </c>
      <c r="Z75" s="184">
        <v>1428</v>
      </c>
      <c r="AA75" s="182">
        <v>1836</v>
      </c>
      <c r="AB75" s="158">
        <f t="shared" si="193"/>
        <v>9592</v>
      </c>
      <c r="AC75" s="159">
        <f t="shared" si="194"/>
        <v>9652</v>
      </c>
      <c r="BI75" s="145" t="s">
        <v>20</v>
      </c>
      <c r="BJ75" s="128">
        <f t="shared" ref="BJ75:CK75" si="199">B75/B95</f>
        <v>4.0056281053510973E-2</v>
      </c>
      <c r="BK75" s="129">
        <f t="shared" si="199"/>
        <v>3.709882776485051E-2</v>
      </c>
      <c r="BL75" s="130">
        <f t="shared" si="199"/>
        <v>4.7632836253076592E-2</v>
      </c>
      <c r="BM75" s="131">
        <f t="shared" si="199"/>
        <v>4.6467902229384905E-2</v>
      </c>
      <c r="BN75" s="128">
        <f t="shared" si="199"/>
        <v>5.5757977255161753E-2</v>
      </c>
      <c r="BO75" s="129">
        <f t="shared" si="199"/>
        <v>5.5629559150015856E-2</v>
      </c>
      <c r="BP75" s="130">
        <f t="shared" si="199"/>
        <v>4.1583764424990052E-2</v>
      </c>
      <c r="BQ75" s="131">
        <f t="shared" si="199"/>
        <v>4.4491451954086762E-2</v>
      </c>
      <c r="BR75" s="128">
        <f t="shared" si="199"/>
        <v>4.0789033767970578E-2</v>
      </c>
      <c r="BS75" s="129">
        <f t="shared" si="199"/>
        <v>5.9595959595959598E-2</v>
      </c>
      <c r="BT75" s="130">
        <f t="shared" si="199"/>
        <v>3.3540149267152236E-2</v>
      </c>
      <c r="BU75" s="128">
        <f t="shared" si="199"/>
        <v>5.3833463575583919E-2</v>
      </c>
      <c r="BV75" s="132">
        <f t="shared" si="199"/>
        <v>4.7858427333660289E-2</v>
      </c>
      <c r="BW75" s="133">
        <f t="shared" si="199"/>
        <v>4.7742150690072135E-2</v>
      </c>
      <c r="BX75" s="128">
        <f t="shared" si="199"/>
        <v>5.8118535544245606E-2</v>
      </c>
      <c r="BY75" s="129">
        <f t="shared" si="199"/>
        <v>4.1595780877849611E-2</v>
      </c>
      <c r="BZ75" s="130">
        <f t="shared" si="199"/>
        <v>5.2298850574712646E-2</v>
      </c>
      <c r="CA75" s="131">
        <f t="shared" si="199"/>
        <v>3.858180083735227E-2</v>
      </c>
      <c r="CB75" s="128">
        <f t="shared" si="199"/>
        <v>9.1505949938448919E-2</v>
      </c>
      <c r="CC75" s="129">
        <f t="shared" si="199"/>
        <v>8.3266613290632507E-2</v>
      </c>
      <c r="CD75" s="130">
        <f t="shared" si="199"/>
        <v>3.7152130377736348E-2</v>
      </c>
      <c r="CE75" s="131">
        <f t="shared" si="199"/>
        <v>4.8763167238726479E-2</v>
      </c>
      <c r="CF75" s="128">
        <f t="shared" si="199"/>
        <v>6.5655932840496173E-2</v>
      </c>
      <c r="CG75" s="129">
        <f t="shared" si="199"/>
        <v>5.6670113753877975E-2</v>
      </c>
      <c r="CH75" s="130">
        <f t="shared" si="199"/>
        <v>4.1738520445444717E-2</v>
      </c>
      <c r="CI75" s="128">
        <f t="shared" si="199"/>
        <v>4.8842777334397444E-2</v>
      </c>
      <c r="CJ75" s="134">
        <f t="shared" si="199"/>
        <v>4.6352943450568777E-2</v>
      </c>
      <c r="CK75" s="135">
        <f t="shared" si="199"/>
        <v>4.6913352224398637E-2</v>
      </c>
    </row>
    <row r="76" spans="1:89" ht="13.5" thickBot="1" x14ac:dyDescent="0.25">
      <c r="A76" s="136" t="s">
        <v>21</v>
      </c>
      <c r="B76" s="175">
        <v>1184</v>
      </c>
      <c r="C76" s="176">
        <v>937</v>
      </c>
      <c r="D76" s="177">
        <v>372</v>
      </c>
      <c r="E76" s="178">
        <v>386</v>
      </c>
      <c r="F76" s="175">
        <v>1303</v>
      </c>
      <c r="G76" s="179">
        <v>751</v>
      </c>
      <c r="H76" s="177">
        <v>1578</v>
      </c>
      <c r="I76" s="178">
        <v>1330</v>
      </c>
      <c r="J76" s="175">
        <v>119</v>
      </c>
      <c r="K76" s="179">
        <v>202</v>
      </c>
      <c r="L76" s="177">
        <v>287</v>
      </c>
      <c r="M76" s="175">
        <v>779</v>
      </c>
      <c r="N76" s="180">
        <v>1181</v>
      </c>
      <c r="O76" s="181">
        <v>1286</v>
      </c>
      <c r="P76" s="175">
        <v>707</v>
      </c>
      <c r="Q76" s="179">
        <v>451</v>
      </c>
      <c r="R76" s="177">
        <v>1216</v>
      </c>
      <c r="S76" s="178">
        <v>818</v>
      </c>
      <c r="T76" s="175">
        <v>110</v>
      </c>
      <c r="U76" s="179">
        <v>143</v>
      </c>
      <c r="V76" s="177">
        <v>498</v>
      </c>
      <c r="W76" s="178">
        <v>880</v>
      </c>
      <c r="X76" s="175">
        <v>469</v>
      </c>
      <c r="Y76" s="179">
        <v>278</v>
      </c>
      <c r="Z76" s="177">
        <v>1739</v>
      </c>
      <c r="AA76" s="175">
        <v>1886</v>
      </c>
      <c r="AB76" s="158">
        <f t="shared" si="193"/>
        <v>10763</v>
      </c>
      <c r="AC76" s="159">
        <f t="shared" si="194"/>
        <v>10127</v>
      </c>
      <c r="AE76" s="232" t="s">
        <v>85</v>
      </c>
      <c r="BI76" s="136" t="s">
        <v>21</v>
      </c>
      <c r="BJ76" s="128">
        <f t="shared" ref="BJ76:CK76" si="200">B76/B95</f>
        <v>5.2059974497647626E-2</v>
      </c>
      <c r="BK76" s="129">
        <f t="shared" si="200"/>
        <v>4.113799007770997E-2</v>
      </c>
      <c r="BL76" s="130">
        <f t="shared" si="200"/>
        <v>5.3858404517156511E-2</v>
      </c>
      <c r="BM76" s="131">
        <f t="shared" si="200"/>
        <v>5.1839914047810902E-2</v>
      </c>
      <c r="BN76" s="128">
        <f t="shared" si="200"/>
        <v>7.1933311250966109E-2</v>
      </c>
      <c r="BO76" s="129">
        <f t="shared" si="200"/>
        <v>4.7637170948303206E-2</v>
      </c>
      <c r="BP76" s="130">
        <f t="shared" si="200"/>
        <v>5.2327894946279346E-2</v>
      </c>
      <c r="BQ76" s="131">
        <f t="shared" si="200"/>
        <v>4.6121302493324551E-2</v>
      </c>
      <c r="BR76" s="128">
        <f t="shared" si="200"/>
        <v>3.9786024740889332E-2</v>
      </c>
      <c r="BS76" s="129">
        <f t="shared" si="200"/>
        <v>6.8013468013468012E-2</v>
      </c>
      <c r="BT76" s="130">
        <f t="shared" si="200"/>
        <v>2.5807031741749843E-2</v>
      </c>
      <c r="BU76" s="128">
        <f t="shared" si="200"/>
        <v>6.7639142137709468E-2</v>
      </c>
      <c r="BV76" s="132">
        <f t="shared" si="200"/>
        <v>4.8267124407389242E-2</v>
      </c>
      <c r="BW76" s="133">
        <f t="shared" si="200"/>
        <v>5.3621315098194552E-2</v>
      </c>
      <c r="BX76" s="128">
        <f t="shared" si="200"/>
        <v>5.8036447217205717E-2</v>
      </c>
      <c r="BY76" s="129">
        <f t="shared" si="200"/>
        <v>3.8363388907791764E-2</v>
      </c>
      <c r="BZ76" s="130">
        <f t="shared" si="200"/>
        <v>6.3531870428422149E-2</v>
      </c>
      <c r="CA76" s="131">
        <f t="shared" si="200"/>
        <v>4.335152896284912E-2</v>
      </c>
      <c r="CB76" s="128">
        <f t="shared" si="200"/>
        <v>4.5137464095199017E-2</v>
      </c>
      <c r="CC76" s="129">
        <f t="shared" si="200"/>
        <v>5.7245796637309845E-2</v>
      </c>
      <c r="CD76" s="130">
        <f t="shared" si="200"/>
        <v>3.4389890200952976E-2</v>
      </c>
      <c r="CE76" s="131">
        <f t="shared" si="200"/>
        <v>5.2077168895727305E-2</v>
      </c>
      <c r="CF76" s="128">
        <f t="shared" si="200"/>
        <v>5.8764565843879214E-2</v>
      </c>
      <c r="CG76" s="129">
        <f t="shared" si="200"/>
        <v>5.7497414684591519E-2</v>
      </c>
      <c r="CH76" s="130">
        <f t="shared" si="200"/>
        <v>5.0828632391196331E-2</v>
      </c>
      <c r="CI76" s="128">
        <f t="shared" si="200"/>
        <v>5.0172918329342911E-2</v>
      </c>
      <c r="CJ76" s="134">
        <f t="shared" si="200"/>
        <v>5.2011752539457022E-2</v>
      </c>
      <c r="CK76" s="135">
        <f t="shared" si="200"/>
        <v>4.9222080188197785E-2</v>
      </c>
    </row>
    <row r="77" spans="1:89" ht="14.25" thickTop="1" thickBot="1" x14ac:dyDescent="0.25">
      <c r="A77" s="145" t="s">
        <v>22</v>
      </c>
      <c r="B77" s="182">
        <v>1493</v>
      </c>
      <c r="C77" s="183">
        <v>1219</v>
      </c>
      <c r="D77" s="184">
        <v>485</v>
      </c>
      <c r="E77" s="185">
        <v>371</v>
      </c>
      <c r="F77" s="182">
        <v>1428</v>
      </c>
      <c r="G77" s="186">
        <v>586</v>
      </c>
      <c r="H77" s="184">
        <v>1965</v>
      </c>
      <c r="I77" s="185">
        <v>1658</v>
      </c>
      <c r="J77" s="182">
        <v>163</v>
      </c>
      <c r="K77" s="186">
        <v>360</v>
      </c>
      <c r="L77" s="184">
        <v>293</v>
      </c>
      <c r="M77" s="182">
        <v>1213</v>
      </c>
      <c r="N77" s="187">
        <v>1397</v>
      </c>
      <c r="O77" s="188">
        <v>1697</v>
      </c>
      <c r="P77" s="182">
        <v>843</v>
      </c>
      <c r="Q77" s="186">
        <v>507</v>
      </c>
      <c r="R77" s="184">
        <v>1419</v>
      </c>
      <c r="S77" s="185">
        <v>946</v>
      </c>
      <c r="T77" s="182">
        <v>104</v>
      </c>
      <c r="U77" s="186">
        <v>145</v>
      </c>
      <c r="V77" s="184">
        <v>516</v>
      </c>
      <c r="W77" s="185">
        <v>1365</v>
      </c>
      <c r="X77" s="182">
        <v>599</v>
      </c>
      <c r="Y77" s="186">
        <v>253</v>
      </c>
      <c r="Z77" s="184">
        <v>1932</v>
      </c>
      <c r="AA77" s="182">
        <v>1983</v>
      </c>
      <c r="AB77" s="158">
        <f t="shared" si="193"/>
        <v>12637</v>
      </c>
      <c r="AC77" s="159">
        <f t="shared" si="194"/>
        <v>12303</v>
      </c>
      <c r="AE77" s="300" t="s">
        <v>0</v>
      </c>
      <c r="AF77" s="302" t="s">
        <v>1</v>
      </c>
      <c r="AG77" s="303"/>
      <c r="AH77" s="302" t="s">
        <v>2</v>
      </c>
      <c r="AI77" s="303"/>
      <c r="AJ77" s="302" t="s">
        <v>3</v>
      </c>
      <c r="AK77" s="303"/>
      <c r="AL77" s="302" t="s">
        <v>4</v>
      </c>
      <c r="AM77" s="303"/>
      <c r="AN77" s="302" t="s">
        <v>5</v>
      </c>
      <c r="AO77" s="303"/>
      <c r="AP77" s="302" t="s">
        <v>6</v>
      </c>
      <c r="AQ77" s="303"/>
      <c r="AR77" s="302" t="s">
        <v>7</v>
      </c>
      <c r="AS77" s="303"/>
      <c r="AT77" s="302" t="s">
        <v>8</v>
      </c>
      <c r="AU77" s="303"/>
      <c r="AV77" s="302" t="s">
        <v>9</v>
      </c>
      <c r="AW77" s="303"/>
      <c r="AX77" s="302" t="s">
        <v>10</v>
      </c>
      <c r="AY77" s="303"/>
      <c r="AZ77" s="302" t="s">
        <v>11</v>
      </c>
      <c r="BA77" s="303"/>
      <c r="BB77" s="302" t="s">
        <v>12</v>
      </c>
      <c r="BC77" s="303"/>
      <c r="BD77" s="305" t="s">
        <v>40</v>
      </c>
      <c r="BE77" s="306"/>
      <c r="BF77" s="307" t="s">
        <v>41</v>
      </c>
      <c r="BG77" s="308"/>
      <c r="BI77" s="145" t="s">
        <v>22</v>
      </c>
      <c r="BJ77" s="128">
        <f t="shared" ref="BJ77:CK77" si="201">B77/B95</f>
        <v>6.5646572571780332E-2</v>
      </c>
      <c r="BK77" s="129">
        <f t="shared" si="201"/>
        <v>5.351890064538789E-2</v>
      </c>
      <c r="BL77" s="130">
        <f t="shared" si="201"/>
        <v>7.0218618792529316E-2</v>
      </c>
      <c r="BM77" s="131">
        <f t="shared" si="201"/>
        <v>4.9825409615901158E-2</v>
      </c>
      <c r="BN77" s="128">
        <f t="shared" si="201"/>
        <v>7.8834051010268302E-2</v>
      </c>
      <c r="BO77" s="129">
        <f t="shared" si="201"/>
        <v>3.7170948303203298E-2</v>
      </c>
      <c r="BP77" s="130">
        <f t="shared" si="201"/>
        <v>6.5161161957819333E-2</v>
      </c>
      <c r="BQ77" s="131">
        <f t="shared" si="201"/>
        <v>5.7495578596941432E-2</v>
      </c>
      <c r="BR77" s="128">
        <f t="shared" si="201"/>
        <v>5.4496823804747574E-2</v>
      </c>
      <c r="BS77" s="129">
        <f t="shared" si="201"/>
        <v>0.12121212121212122</v>
      </c>
      <c r="BT77" s="130">
        <f t="shared" si="201"/>
        <v>2.6346551569103496E-2</v>
      </c>
      <c r="BU77" s="128">
        <f t="shared" si="201"/>
        <v>0.10532256664061822</v>
      </c>
      <c r="BV77" s="132">
        <f t="shared" si="201"/>
        <v>5.7094981199934607E-2</v>
      </c>
      <c r="BW77" s="133">
        <f t="shared" si="201"/>
        <v>7.0758453904849264E-2</v>
      </c>
      <c r="BX77" s="128">
        <f t="shared" si="201"/>
        <v>6.9200459694631428E-2</v>
      </c>
      <c r="BY77" s="129">
        <f t="shared" si="201"/>
        <v>4.3126913916298061E-2</v>
      </c>
      <c r="BZ77" s="130">
        <f t="shared" si="201"/>
        <v>7.4137931034482754E-2</v>
      </c>
      <c r="CA77" s="131">
        <f t="shared" si="201"/>
        <v>5.0135142296889076E-2</v>
      </c>
      <c r="CB77" s="128">
        <f t="shared" si="201"/>
        <v>4.267542059909725E-2</v>
      </c>
      <c r="CC77" s="129">
        <f t="shared" si="201"/>
        <v>5.8046437149719778E-2</v>
      </c>
      <c r="CD77" s="130">
        <f t="shared" si="201"/>
        <v>3.563289828050549E-2</v>
      </c>
      <c r="CE77" s="131">
        <f t="shared" si="201"/>
        <v>8.07787903893952E-2</v>
      </c>
      <c r="CF77" s="128">
        <f t="shared" si="201"/>
        <v>7.505325147224659E-2</v>
      </c>
      <c r="CG77" s="129">
        <f t="shared" si="201"/>
        <v>5.232678386763185E-2</v>
      </c>
      <c r="CH77" s="130">
        <f t="shared" si="201"/>
        <v>5.6469762955601674E-2</v>
      </c>
      <c r="CI77" s="128">
        <f t="shared" si="201"/>
        <v>5.2753391859537112E-2</v>
      </c>
      <c r="CJ77" s="134">
        <f t="shared" si="201"/>
        <v>6.106778006514154E-2</v>
      </c>
      <c r="CK77" s="135">
        <f t="shared" si="201"/>
        <v>5.9798484502359764E-2</v>
      </c>
    </row>
    <row r="78" spans="1:89" ht="15" thickTop="1" thickBot="1" x14ac:dyDescent="0.3">
      <c r="A78" s="136" t="s">
        <v>23</v>
      </c>
      <c r="B78" s="175">
        <v>1362</v>
      </c>
      <c r="C78" s="176">
        <v>1294</v>
      </c>
      <c r="D78" s="177">
        <v>470</v>
      </c>
      <c r="E78" s="178">
        <v>345</v>
      </c>
      <c r="F78" s="175">
        <v>1206</v>
      </c>
      <c r="G78" s="179">
        <v>629</v>
      </c>
      <c r="H78" s="177">
        <v>1893</v>
      </c>
      <c r="I78" s="178">
        <v>1624</v>
      </c>
      <c r="J78" s="175">
        <v>151</v>
      </c>
      <c r="K78" s="179">
        <v>275</v>
      </c>
      <c r="L78" s="177">
        <v>267</v>
      </c>
      <c r="M78" s="175">
        <v>893</v>
      </c>
      <c r="N78" s="180">
        <v>1302</v>
      </c>
      <c r="O78" s="181">
        <v>1431</v>
      </c>
      <c r="P78" s="175">
        <v>804</v>
      </c>
      <c r="Q78" s="179">
        <v>381</v>
      </c>
      <c r="R78" s="177">
        <v>1367</v>
      </c>
      <c r="S78" s="178">
        <v>828</v>
      </c>
      <c r="T78" s="175">
        <v>154</v>
      </c>
      <c r="U78" s="179">
        <v>121</v>
      </c>
      <c r="V78" s="177">
        <v>484</v>
      </c>
      <c r="W78" s="178">
        <v>1283</v>
      </c>
      <c r="X78" s="175">
        <v>507</v>
      </c>
      <c r="Y78" s="179">
        <v>245</v>
      </c>
      <c r="Z78" s="177">
        <v>2030</v>
      </c>
      <c r="AA78" s="175">
        <v>2256</v>
      </c>
      <c r="AB78" s="158">
        <f t="shared" si="193"/>
        <v>11997</v>
      </c>
      <c r="AC78" s="159">
        <f t="shared" si="194"/>
        <v>11605</v>
      </c>
      <c r="AE78" s="301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62" t="s">
        <v>14</v>
      </c>
      <c r="BG78" s="163" t="s">
        <v>15</v>
      </c>
      <c r="BI78" s="136" t="s">
        <v>23</v>
      </c>
      <c r="BJ78" s="128">
        <f t="shared" ref="BJ78:CK78" si="202">B78/B95</f>
        <v>5.9886558501516952E-2</v>
      </c>
      <c r="BK78" s="129">
        <f t="shared" si="202"/>
        <v>5.6811696009132016E-2</v>
      </c>
      <c r="BL78" s="130">
        <f t="shared" si="202"/>
        <v>6.8046908932966554E-2</v>
      </c>
      <c r="BM78" s="131">
        <f t="shared" si="202"/>
        <v>4.6333601933924252E-2</v>
      </c>
      <c r="BN78" s="128">
        <f t="shared" si="202"/>
        <v>6.6578337197747597E-2</v>
      </c>
      <c r="BO78" s="129">
        <f t="shared" si="202"/>
        <v>3.9898509356168725E-2</v>
      </c>
      <c r="BP78" s="130">
        <f t="shared" si="202"/>
        <v>6.2773577397532823E-2</v>
      </c>
      <c r="BQ78" s="131">
        <f t="shared" si="202"/>
        <v>5.6316537781322604E-2</v>
      </c>
      <c r="BR78" s="128">
        <f t="shared" si="202"/>
        <v>5.0484787696422603E-2</v>
      </c>
      <c r="BS78" s="129">
        <f t="shared" si="202"/>
        <v>9.2592592592592587E-2</v>
      </c>
      <c r="BT78" s="130">
        <f t="shared" si="202"/>
        <v>2.4008632317237658E-2</v>
      </c>
      <c r="BU78" s="128">
        <f t="shared" si="202"/>
        <v>7.753755318225232E-2</v>
      </c>
      <c r="BV78" s="132">
        <f t="shared" si="202"/>
        <v>5.3212358999509567E-2</v>
      </c>
      <c r="BW78" s="133">
        <f t="shared" si="202"/>
        <v>5.9667264312221156E-2</v>
      </c>
      <c r="BX78" s="128">
        <f t="shared" si="202"/>
        <v>6.5999014940075526E-2</v>
      </c>
      <c r="BY78" s="129">
        <f t="shared" si="202"/>
        <v>3.2408982647158899E-2</v>
      </c>
      <c r="BZ78" s="130">
        <f t="shared" si="202"/>
        <v>7.1421107628004174E-2</v>
      </c>
      <c r="CA78" s="131">
        <f t="shared" si="202"/>
        <v>4.3881498754570987E-2</v>
      </c>
      <c r="CB78" s="128">
        <f t="shared" si="202"/>
        <v>6.3192449733278616E-2</v>
      </c>
      <c r="CC78" s="129">
        <f t="shared" si="202"/>
        <v>4.8438751000800639E-2</v>
      </c>
      <c r="CD78" s="130">
        <f t="shared" si="202"/>
        <v>3.3423106139078791E-2</v>
      </c>
      <c r="CE78" s="131">
        <f t="shared" si="202"/>
        <v>7.5926145105929696E-2</v>
      </c>
      <c r="CF78" s="128">
        <f t="shared" si="202"/>
        <v>6.352587395063275E-2</v>
      </c>
      <c r="CG78" s="129">
        <f t="shared" si="202"/>
        <v>5.0672182006204755E-2</v>
      </c>
      <c r="CH78" s="130">
        <f t="shared" si="202"/>
        <v>5.9334171221465525E-2</v>
      </c>
      <c r="CI78" s="128">
        <f t="shared" si="202"/>
        <v>6.0015961691939346E-2</v>
      </c>
      <c r="CJ78" s="134">
        <f t="shared" si="202"/>
        <v>5.7975006523819192E-2</v>
      </c>
      <c r="CK78" s="135">
        <f t="shared" si="202"/>
        <v>5.6405869515555963E-2</v>
      </c>
    </row>
    <row r="79" spans="1:89" ht="13.5" thickTop="1" x14ac:dyDescent="0.2">
      <c r="A79" s="145" t="s">
        <v>24</v>
      </c>
      <c r="B79" s="189">
        <v>1438</v>
      </c>
      <c r="C79" s="183">
        <v>1313</v>
      </c>
      <c r="D79" s="184">
        <v>482</v>
      </c>
      <c r="E79" s="185">
        <v>321</v>
      </c>
      <c r="F79" s="182">
        <v>1199</v>
      </c>
      <c r="G79" s="186">
        <v>641</v>
      </c>
      <c r="H79" s="184">
        <v>1924</v>
      </c>
      <c r="I79" s="185">
        <v>1447</v>
      </c>
      <c r="J79" s="182">
        <v>131</v>
      </c>
      <c r="K79" s="186">
        <v>186</v>
      </c>
      <c r="L79" s="184">
        <v>313</v>
      </c>
      <c r="M79" s="182">
        <v>1031</v>
      </c>
      <c r="N79" s="187">
        <v>1316</v>
      </c>
      <c r="O79" s="190">
        <v>1517</v>
      </c>
      <c r="P79" s="182">
        <v>767</v>
      </c>
      <c r="Q79" s="186">
        <v>569</v>
      </c>
      <c r="R79" s="184">
        <v>1309</v>
      </c>
      <c r="S79" s="185">
        <v>970</v>
      </c>
      <c r="T79" s="182">
        <v>112</v>
      </c>
      <c r="U79" s="186">
        <v>120</v>
      </c>
      <c r="V79" s="184">
        <v>470</v>
      </c>
      <c r="W79" s="191">
        <v>1341</v>
      </c>
      <c r="X79" s="182">
        <v>524</v>
      </c>
      <c r="Y79" s="186">
        <v>206</v>
      </c>
      <c r="Z79" s="184">
        <v>2116</v>
      </c>
      <c r="AA79" s="182">
        <v>2583</v>
      </c>
      <c r="AB79" s="158">
        <f t="shared" si="193"/>
        <v>12101</v>
      </c>
      <c r="AC79" s="159">
        <f t="shared" si="194"/>
        <v>12245</v>
      </c>
      <c r="AE79" s="235" t="str">
        <f>$AE$17</f>
        <v>17:00 - 17:59</v>
      </c>
      <c r="AF79" s="125">
        <f t="shared" ref="AF79:AU80" si="203">SUMIF($A$9:$A$32,$AE79,B$71:B$94)</f>
        <v>1861</v>
      </c>
      <c r="AG79" s="172">
        <f t="shared" si="203"/>
        <v>2076</v>
      </c>
      <c r="AH79" s="126">
        <f t="shared" si="203"/>
        <v>433</v>
      </c>
      <c r="AI79" s="166">
        <f t="shared" si="203"/>
        <v>654</v>
      </c>
      <c r="AJ79" s="125">
        <f t="shared" si="203"/>
        <v>1162</v>
      </c>
      <c r="AK79" s="127">
        <f t="shared" si="203"/>
        <v>1430</v>
      </c>
      <c r="AL79" s="126">
        <f t="shared" si="203"/>
        <v>2170</v>
      </c>
      <c r="AM79" s="166">
        <f t="shared" si="203"/>
        <v>2284</v>
      </c>
      <c r="AN79" s="125">
        <f t="shared" si="203"/>
        <v>261</v>
      </c>
      <c r="AO79" s="127">
        <f t="shared" si="203"/>
        <v>176</v>
      </c>
      <c r="AP79" s="126">
        <f t="shared" si="203"/>
        <v>973</v>
      </c>
      <c r="AQ79" s="125">
        <f t="shared" si="203"/>
        <v>592</v>
      </c>
      <c r="AR79" s="165">
        <f t="shared" si="203"/>
        <v>1797</v>
      </c>
      <c r="AS79" s="167">
        <f t="shared" si="203"/>
        <v>1761</v>
      </c>
      <c r="AT79" s="125">
        <f t="shared" si="203"/>
        <v>748</v>
      </c>
      <c r="AU79" s="127">
        <f t="shared" si="203"/>
        <v>1068</v>
      </c>
      <c r="AV79" s="126">
        <f t="shared" ref="AP79:BE80" si="204">SUMIF($A$9:$A$32,$AE79,R$71:R$94)</f>
        <v>1152</v>
      </c>
      <c r="AW79" s="166">
        <f t="shared" si="204"/>
        <v>1606</v>
      </c>
      <c r="AX79" s="125">
        <f t="shared" si="204"/>
        <v>187</v>
      </c>
      <c r="AY79" s="127">
        <f t="shared" si="204"/>
        <v>193</v>
      </c>
      <c r="AZ79" s="126">
        <f t="shared" si="204"/>
        <v>1130</v>
      </c>
      <c r="BA79" s="166">
        <f t="shared" si="204"/>
        <v>1190</v>
      </c>
      <c r="BB79" s="125">
        <f t="shared" si="204"/>
        <v>550</v>
      </c>
      <c r="BC79" s="127">
        <f t="shared" si="204"/>
        <v>467</v>
      </c>
      <c r="BD79" s="170">
        <f t="shared" si="204"/>
        <v>2559</v>
      </c>
      <c r="BE79" s="171">
        <f t="shared" si="204"/>
        <v>3047</v>
      </c>
      <c r="BF79" s="156">
        <f>AF79+AH79+AJ79+AL79+AN79+AP79+AR79+AT79+AV79+AX79+AZ79+BB79+BD79</f>
        <v>14983</v>
      </c>
      <c r="BG79" s="157">
        <f>AG79+AI79+AK79+AM79+AO79+AQ79+AS79+AU79+AW79+AY79+BA79+BC79+BE79</f>
        <v>16544</v>
      </c>
      <c r="BI79" s="145" t="s">
        <v>24</v>
      </c>
      <c r="BJ79" s="128">
        <f t="shared" ref="BJ79:CK79" si="205">B79/B95</f>
        <v>6.3228246053730813E-2</v>
      </c>
      <c r="BK79" s="129">
        <f t="shared" si="205"/>
        <v>5.7645870834613866E-2</v>
      </c>
      <c r="BL79" s="130">
        <f t="shared" si="205"/>
        <v>6.9784276820616761E-2</v>
      </c>
      <c r="BM79" s="131">
        <f t="shared" si="205"/>
        <v>4.3110394842868653E-2</v>
      </c>
      <c r="BN79" s="128">
        <f t="shared" si="205"/>
        <v>6.619189577122668E-2</v>
      </c>
      <c r="BO79" s="129">
        <f t="shared" si="205"/>
        <v>4.0659689184903265E-2</v>
      </c>
      <c r="BP79" s="130">
        <f t="shared" si="205"/>
        <v>6.3801565194322854E-2</v>
      </c>
      <c r="BQ79" s="131">
        <f t="shared" si="205"/>
        <v>5.0178590005895203E-2</v>
      </c>
      <c r="BR79" s="128">
        <f t="shared" si="205"/>
        <v>4.379806084921431E-2</v>
      </c>
      <c r="BS79" s="129">
        <f t="shared" si="205"/>
        <v>6.2626262626262627E-2</v>
      </c>
      <c r="BT79" s="130">
        <f t="shared" si="205"/>
        <v>2.8144950993615681E-2</v>
      </c>
      <c r="BU79" s="128">
        <f t="shared" si="205"/>
        <v>8.9519840236172613E-2</v>
      </c>
      <c r="BV79" s="132">
        <f t="shared" si="205"/>
        <v>5.3784534902730094E-2</v>
      </c>
      <c r="BW79" s="133">
        <f t="shared" si="205"/>
        <v>6.3253137639161072E-2</v>
      </c>
      <c r="BX79" s="128">
        <f t="shared" si="205"/>
        <v>6.2961746839599403E-2</v>
      </c>
      <c r="BY79" s="129">
        <f t="shared" si="205"/>
        <v>4.8400816604287175E-2</v>
      </c>
      <c r="BZ79" s="130">
        <f t="shared" si="205"/>
        <v>6.8390804597701152E-2</v>
      </c>
      <c r="CA79" s="131">
        <f t="shared" si="205"/>
        <v>5.1407069797021566E-2</v>
      </c>
      <c r="CB79" s="128">
        <f t="shared" si="205"/>
        <v>4.5958145260566269E-2</v>
      </c>
      <c r="CC79" s="129">
        <f t="shared" si="205"/>
        <v>4.8038430744595677E-2</v>
      </c>
      <c r="CD79" s="130">
        <f t="shared" si="205"/>
        <v>3.2456322077204613E-2</v>
      </c>
      <c r="CE79" s="131">
        <f t="shared" si="205"/>
        <v>7.935850396496627E-2</v>
      </c>
      <c r="CF79" s="128">
        <f t="shared" si="205"/>
        <v>6.5655932840496173E-2</v>
      </c>
      <c r="CG79" s="129">
        <f t="shared" si="205"/>
        <v>4.2605997931747672E-2</v>
      </c>
      <c r="CH79" s="130">
        <f t="shared" si="205"/>
        <v>6.1847835618039929E-2</v>
      </c>
      <c r="CI79" s="128">
        <f t="shared" si="205"/>
        <v>6.8715083798882678E-2</v>
      </c>
      <c r="CJ79" s="134">
        <f t="shared" si="205"/>
        <v>5.8477582224284071E-2</v>
      </c>
      <c r="CK79" s="135">
        <f t="shared" si="205"/>
        <v>5.9516576666780077E-2</v>
      </c>
    </row>
    <row r="80" spans="1:89" x14ac:dyDescent="0.2">
      <c r="A80" s="136" t="s">
        <v>25</v>
      </c>
      <c r="B80" s="192">
        <v>1312</v>
      </c>
      <c r="C80" s="176">
        <v>1199</v>
      </c>
      <c r="D80" s="177">
        <v>434</v>
      </c>
      <c r="E80" s="178">
        <v>375</v>
      </c>
      <c r="F80" s="175">
        <v>1280</v>
      </c>
      <c r="G80" s="179">
        <v>535</v>
      </c>
      <c r="H80" s="177">
        <v>2098</v>
      </c>
      <c r="I80" s="178">
        <v>1503</v>
      </c>
      <c r="J80" s="175">
        <v>145</v>
      </c>
      <c r="K80" s="176">
        <v>187</v>
      </c>
      <c r="L80" s="177">
        <v>416</v>
      </c>
      <c r="M80" s="175">
        <v>1138</v>
      </c>
      <c r="N80" s="180">
        <v>1298</v>
      </c>
      <c r="O80" s="193">
        <v>1442</v>
      </c>
      <c r="P80" s="175">
        <v>851</v>
      </c>
      <c r="Q80" s="176">
        <v>491</v>
      </c>
      <c r="R80" s="177">
        <v>1330</v>
      </c>
      <c r="S80" s="178">
        <v>940</v>
      </c>
      <c r="T80" s="184">
        <v>135</v>
      </c>
      <c r="U80" s="175">
        <v>106</v>
      </c>
      <c r="V80" s="177">
        <v>601</v>
      </c>
      <c r="W80" s="194">
        <v>1179</v>
      </c>
      <c r="X80" s="175">
        <v>468</v>
      </c>
      <c r="Y80" s="179">
        <v>178</v>
      </c>
      <c r="Z80" s="177">
        <v>2090</v>
      </c>
      <c r="AA80" s="175">
        <v>2287</v>
      </c>
      <c r="AB80" s="158">
        <f t="shared" si="193"/>
        <v>12458</v>
      </c>
      <c r="AC80" s="159">
        <f t="shared" si="194"/>
        <v>11560</v>
      </c>
      <c r="AE80" s="237" t="str">
        <f>$AE$18</f>
        <v>18:00 - 18:59</v>
      </c>
      <c r="AF80" s="125">
        <f t="shared" si="203"/>
        <v>1612</v>
      </c>
      <c r="AG80" s="176">
        <f t="shared" si="203"/>
        <v>1670</v>
      </c>
      <c r="AH80" s="177">
        <f t="shared" si="203"/>
        <v>438</v>
      </c>
      <c r="AI80" s="178">
        <f t="shared" si="203"/>
        <v>523</v>
      </c>
      <c r="AJ80" s="238">
        <f t="shared" si="203"/>
        <v>1030</v>
      </c>
      <c r="AK80" s="179">
        <f t="shared" si="203"/>
        <v>1189</v>
      </c>
      <c r="AL80" s="177">
        <f t="shared" si="203"/>
        <v>2018</v>
      </c>
      <c r="AM80" s="178">
        <f t="shared" si="203"/>
        <v>2346</v>
      </c>
      <c r="AN80" s="238">
        <f t="shared" si="203"/>
        <v>265</v>
      </c>
      <c r="AO80" s="179">
        <f t="shared" si="203"/>
        <v>171</v>
      </c>
      <c r="AP80" s="177">
        <f t="shared" si="204"/>
        <v>1213</v>
      </c>
      <c r="AQ80" s="238">
        <f t="shared" si="204"/>
        <v>491</v>
      </c>
      <c r="AR80" s="180">
        <f t="shared" si="204"/>
        <v>1815</v>
      </c>
      <c r="AS80" s="181">
        <f t="shared" si="204"/>
        <v>1647</v>
      </c>
      <c r="AT80" s="238">
        <f t="shared" si="204"/>
        <v>651</v>
      </c>
      <c r="AU80" s="179">
        <f t="shared" si="204"/>
        <v>1007</v>
      </c>
      <c r="AV80" s="177">
        <f t="shared" si="204"/>
        <v>1051</v>
      </c>
      <c r="AW80" s="178">
        <f t="shared" si="204"/>
        <v>1760</v>
      </c>
      <c r="AX80" s="238">
        <f t="shared" si="204"/>
        <v>160</v>
      </c>
      <c r="AY80" s="179">
        <f t="shared" si="204"/>
        <v>143</v>
      </c>
      <c r="AZ80" s="177">
        <f t="shared" si="204"/>
        <v>1343</v>
      </c>
      <c r="BA80" s="178">
        <f t="shared" si="204"/>
        <v>983</v>
      </c>
      <c r="BB80" s="238">
        <f t="shared" si="204"/>
        <v>557</v>
      </c>
      <c r="BC80" s="179">
        <f t="shared" si="204"/>
        <v>371</v>
      </c>
      <c r="BD80" s="177">
        <f t="shared" si="204"/>
        <v>2562</v>
      </c>
      <c r="BE80" s="238">
        <f t="shared" si="204"/>
        <v>2781</v>
      </c>
      <c r="BF80" s="158">
        <f>SUM(AF80,AH80,AJ80,AL80,AN80,AP80,AR80,AT80,AV80,AX80,AZ80,BB80,BD80)</f>
        <v>14715</v>
      </c>
      <c r="BG80" s="159">
        <f>SUM(AG80,AI80,AK80,AM80,AO80,AQ80,AS80,AU80,AW80,AY80,BA80,BC80,BE80)</f>
        <v>15082</v>
      </c>
      <c r="BI80" s="136" t="s">
        <v>25</v>
      </c>
      <c r="BJ80" s="128">
        <f t="shared" ref="BJ80:CK80" si="206">B80/B95</f>
        <v>5.7688079848744668E-2</v>
      </c>
      <c r="BK80" s="129">
        <f t="shared" si="206"/>
        <v>5.2640821881722789E-2</v>
      </c>
      <c r="BL80" s="130">
        <f t="shared" si="206"/>
        <v>6.283480527001592E-2</v>
      </c>
      <c r="BM80" s="131">
        <f t="shared" si="206"/>
        <v>5.0362610797743755E-2</v>
      </c>
      <c r="BN80" s="128">
        <f t="shared" si="206"/>
        <v>7.0663575135254494E-2</v>
      </c>
      <c r="BO80" s="129">
        <f t="shared" si="206"/>
        <v>3.3935934031081506E-2</v>
      </c>
      <c r="BP80" s="130">
        <f t="shared" si="206"/>
        <v>6.957156121501526E-2</v>
      </c>
      <c r="BQ80" s="131">
        <f t="shared" si="206"/>
        <v>5.2120539584561504E-2</v>
      </c>
      <c r="BR80" s="128">
        <f t="shared" si="206"/>
        <v>4.8478769642260111E-2</v>
      </c>
      <c r="BS80" s="129">
        <f t="shared" si="206"/>
        <v>6.2962962962962957E-2</v>
      </c>
      <c r="BT80" s="130">
        <f t="shared" si="206"/>
        <v>3.7406708029853429E-2</v>
      </c>
      <c r="BU80" s="128">
        <f t="shared" si="206"/>
        <v>9.8810454111313714E-2</v>
      </c>
      <c r="BV80" s="132">
        <f t="shared" si="206"/>
        <v>5.3048880170017985E-2</v>
      </c>
      <c r="BW80" s="133">
        <f t="shared" si="206"/>
        <v>6.0125922528457658E-2</v>
      </c>
      <c r="BX80" s="128">
        <f t="shared" si="206"/>
        <v>6.9857166310950583E-2</v>
      </c>
      <c r="BY80" s="129">
        <f t="shared" si="206"/>
        <v>4.1765906771010546E-2</v>
      </c>
      <c r="BZ80" s="130">
        <f t="shared" si="206"/>
        <v>6.9487983281086727E-2</v>
      </c>
      <c r="CA80" s="131">
        <f t="shared" si="206"/>
        <v>4.9817160421855952E-2</v>
      </c>
      <c r="CB80" s="128">
        <f t="shared" si="206"/>
        <v>5.5395978662289701E-2</v>
      </c>
      <c r="CC80" s="129">
        <f t="shared" si="206"/>
        <v>4.2433947157726179E-2</v>
      </c>
      <c r="CD80" s="130">
        <f t="shared" si="206"/>
        <v>4.1502658656170151E-2</v>
      </c>
      <c r="CE80" s="131">
        <f t="shared" si="206"/>
        <v>6.9771570600071012E-2</v>
      </c>
      <c r="CF80" s="128">
        <f t="shared" si="206"/>
        <v>5.863926826212254E-2</v>
      </c>
      <c r="CG80" s="129">
        <f t="shared" si="206"/>
        <v>3.6814891416752843E-2</v>
      </c>
      <c r="CH80" s="130">
        <f t="shared" si="206"/>
        <v>6.1087890567912785E-2</v>
      </c>
      <c r="CI80" s="128">
        <f t="shared" si="206"/>
        <v>6.0840649108805531E-2</v>
      </c>
      <c r="CJ80" s="134">
        <f t="shared" si="206"/>
        <v>6.0202769965302945E-2</v>
      </c>
      <c r="CK80" s="135">
        <f t="shared" si="206"/>
        <v>5.6187147918985519E-2</v>
      </c>
    </row>
    <row r="81" spans="1:89" ht="13.5" thickBot="1" x14ac:dyDescent="0.25">
      <c r="A81" s="145" t="s">
        <v>26</v>
      </c>
      <c r="B81" s="189">
        <v>1404</v>
      </c>
      <c r="C81" s="183">
        <v>1589</v>
      </c>
      <c r="D81" s="184">
        <v>418</v>
      </c>
      <c r="E81" s="185">
        <v>440</v>
      </c>
      <c r="F81" s="182">
        <v>927</v>
      </c>
      <c r="G81" s="186">
        <v>729</v>
      </c>
      <c r="H81" s="184">
        <v>2021</v>
      </c>
      <c r="I81" s="185">
        <v>1768</v>
      </c>
      <c r="J81" s="182">
        <v>119</v>
      </c>
      <c r="K81" s="183">
        <v>182</v>
      </c>
      <c r="L81" s="184">
        <v>497</v>
      </c>
      <c r="M81" s="182">
        <v>804</v>
      </c>
      <c r="N81" s="187">
        <v>1300</v>
      </c>
      <c r="O81" s="190">
        <v>1262</v>
      </c>
      <c r="P81" s="182">
        <v>849</v>
      </c>
      <c r="Q81" s="183">
        <v>557</v>
      </c>
      <c r="R81" s="184">
        <v>1241</v>
      </c>
      <c r="S81" s="185">
        <v>957</v>
      </c>
      <c r="T81" s="182">
        <v>78</v>
      </c>
      <c r="U81" s="186">
        <v>130</v>
      </c>
      <c r="V81" s="184">
        <v>644</v>
      </c>
      <c r="W81" s="191">
        <v>1067</v>
      </c>
      <c r="X81" s="182">
        <v>448</v>
      </c>
      <c r="Y81" s="186">
        <v>271</v>
      </c>
      <c r="Z81" s="184">
        <v>2049</v>
      </c>
      <c r="AA81" s="182">
        <v>2672</v>
      </c>
      <c r="AB81" s="158">
        <f t="shared" si="193"/>
        <v>11995</v>
      </c>
      <c r="AC81" s="159">
        <f t="shared" si="194"/>
        <v>12428</v>
      </c>
      <c r="AE81" s="235"/>
      <c r="AF81" s="125"/>
      <c r="AG81" s="183"/>
      <c r="AH81" s="184"/>
      <c r="AI81" s="185"/>
      <c r="AJ81" s="182"/>
      <c r="AK81" s="186"/>
      <c r="AL81" s="184"/>
      <c r="AM81" s="185"/>
      <c r="AN81" s="182"/>
      <c r="AO81" s="186"/>
      <c r="AP81" s="184"/>
      <c r="AQ81" s="182"/>
      <c r="AR81" s="187"/>
      <c r="AS81" s="188"/>
      <c r="AT81" s="182"/>
      <c r="AU81" s="186"/>
      <c r="AV81" s="184"/>
      <c r="AW81" s="185"/>
      <c r="AX81" s="182"/>
      <c r="AY81" s="186"/>
      <c r="AZ81" s="184"/>
      <c r="BA81" s="185"/>
      <c r="BB81" s="182"/>
      <c r="BC81" s="186"/>
      <c r="BD81" s="184"/>
      <c r="BE81" s="182"/>
      <c r="BF81" s="158"/>
      <c r="BG81" s="159"/>
      <c r="BI81" s="145" t="s">
        <v>26</v>
      </c>
      <c r="BJ81" s="128">
        <f t="shared" ref="BJ81:CK81" si="207">B81/B95</f>
        <v>6.1733280569845665E-2</v>
      </c>
      <c r="BK81" s="129">
        <f t="shared" si="207"/>
        <v>6.9763357773192258E-2</v>
      </c>
      <c r="BL81" s="130">
        <f t="shared" si="207"/>
        <v>6.0518314753148977E-2</v>
      </c>
      <c r="BM81" s="131">
        <f t="shared" si="207"/>
        <v>5.9092130002686004E-2</v>
      </c>
      <c r="BN81" s="128">
        <f t="shared" si="207"/>
        <v>5.1175886054985097E-2</v>
      </c>
      <c r="BO81" s="129">
        <f t="shared" si="207"/>
        <v>4.6241674595623214E-2</v>
      </c>
      <c r="BP81" s="130">
        <f t="shared" si="207"/>
        <v>6.7018172171375512E-2</v>
      </c>
      <c r="BQ81" s="131">
        <f t="shared" si="207"/>
        <v>6.13101224121788E-2</v>
      </c>
      <c r="BR81" s="128">
        <f t="shared" si="207"/>
        <v>3.9786024740889332E-2</v>
      </c>
      <c r="BS81" s="129">
        <f t="shared" si="207"/>
        <v>6.1279461279461281E-2</v>
      </c>
      <c r="BT81" s="130">
        <f t="shared" si="207"/>
        <v>4.4690225699127777E-2</v>
      </c>
      <c r="BU81" s="128">
        <f t="shared" si="207"/>
        <v>6.9809846314144303E-2</v>
      </c>
      <c r="BV81" s="132">
        <f t="shared" si="207"/>
        <v>5.3130619584763776E-2</v>
      </c>
      <c r="BW81" s="133">
        <f t="shared" si="207"/>
        <v>5.2620606262769459E-2</v>
      </c>
      <c r="BX81" s="128">
        <f t="shared" si="207"/>
        <v>6.9692989656870791E-2</v>
      </c>
      <c r="BY81" s="129">
        <f t="shared" si="207"/>
        <v>4.7380061245321535E-2</v>
      </c>
      <c r="BZ81" s="130">
        <f t="shared" si="207"/>
        <v>6.4838035527690699E-2</v>
      </c>
      <c r="CA81" s="131">
        <f t="shared" si="207"/>
        <v>5.0718109067783138E-2</v>
      </c>
      <c r="CB81" s="128">
        <f t="shared" si="207"/>
        <v>3.2006565449322941E-2</v>
      </c>
      <c r="CC81" s="129">
        <f t="shared" si="207"/>
        <v>5.2041633306645317E-2</v>
      </c>
      <c r="CD81" s="130">
        <f t="shared" si="207"/>
        <v>4.4472066846212278E-2</v>
      </c>
      <c r="CE81" s="131">
        <f t="shared" si="207"/>
        <v>6.314356728606936E-2</v>
      </c>
      <c r="CF81" s="128">
        <f t="shared" si="207"/>
        <v>5.6133316626989102E-2</v>
      </c>
      <c r="CG81" s="129">
        <f t="shared" si="207"/>
        <v>5.6049638055842815E-2</v>
      </c>
      <c r="CH81" s="130">
        <f t="shared" si="207"/>
        <v>5.9889515681173823E-2</v>
      </c>
      <c r="CI81" s="128">
        <f t="shared" si="207"/>
        <v>7.1082734769885608E-2</v>
      </c>
      <c r="CJ81" s="134">
        <f t="shared" si="207"/>
        <v>5.7965341606502553E-2</v>
      </c>
      <c r="CK81" s="135">
        <f t="shared" si="207"/>
        <v>6.0406044492833225E-2</v>
      </c>
    </row>
    <row r="82" spans="1:89" ht="14.25" thickTop="1" thickBot="1" x14ac:dyDescent="0.25">
      <c r="A82" s="136" t="s">
        <v>27</v>
      </c>
      <c r="B82" s="192">
        <v>1397</v>
      </c>
      <c r="C82" s="176">
        <v>1329</v>
      </c>
      <c r="D82" s="177">
        <v>465</v>
      </c>
      <c r="E82" s="178">
        <v>378</v>
      </c>
      <c r="F82" s="175">
        <v>999</v>
      </c>
      <c r="G82" s="179">
        <v>753</v>
      </c>
      <c r="H82" s="177">
        <v>2055</v>
      </c>
      <c r="I82" s="178">
        <v>1482</v>
      </c>
      <c r="J82" s="175">
        <v>186</v>
      </c>
      <c r="K82" s="176">
        <v>121</v>
      </c>
      <c r="L82" s="177">
        <v>644</v>
      </c>
      <c r="M82" s="175">
        <v>815</v>
      </c>
      <c r="N82" s="180">
        <v>1444</v>
      </c>
      <c r="O82" s="193">
        <v>1196</v>
      </c>
      <c r="P82" s="175">
        <v>856</v>
      </c>
      <c r="Q82" s="176">
        <v>597</v>
      </c>
      <c r="R82" s="177">
        <v>1204</v>
      </c>
      <c r="S82" s="178">
        <v>1091</v>
      </c>
      <c r="T82" s="175">
        <v>112</v>
      </c>
      <c r="U82" s="179">
        <v>97</v>
      </c>
      <c r="V82" s="177">
        <v>916</v>
      </c>
      <c r="W82" s="194">
        <v>1003</v>
      </c>
      <c r="X82" s="175">
        <v>448</v>
      </c>
      <c r="Y82" s="179">
        <v>277</v>
      </c>
      <c r="Z82" s="177">
        <v>2055</v>
      </c>
      <c r="AA82" s="175">
        <v>2545</v>
      </c>
      <c r="AB82" s="158">
        <f t="shared" si="193"/>
        <v>12781</v>
      </c>
      <c r="AC82" s="159">
        <f t="shared" si="194"/>
        <v>11684</v>
      </c>
      <c r="AE82" s="229" t="s">
        <v>13</v>
      </c>
      <c r="AF82" s="20">
        <f t="shared" ref="AF82:BG82" si="208">SUM(AF79:AF81)</f>
        <v>3473</v>
      </c>
      <c r="AG82" s="21">
        <f t="shared" si="208"/>
        <v>3746</v>
      </c>
      <c r="AH82" s="20">
        <f t="shared" si="208"/>
        <v>871</v>
      </c>
      <c r="AI82" s="21">
        <f t="shared" si="208"/>
        <v>1177</v>
      </c>
      <c r="AJ82" s="20">
        <f t="shared" si="208"/>
        <v>2192</v>
      </c>
      <c r="AK82" s="21">
        <f t="shared" si="208"/>
        <v>2619</v>
      </c>
      <c r="AL82" s="20">
        <f t="shared" si="208"/>
        <v>4188</v>
      </c>
      <c r="AM82" s="21">
        <f t="shared" si="208"/>
        <v>4630</v>
      </c>
      <c r="AN82" s="20">
        <f t="shared" si="208"/>
        <v>526</v>
      </c>
      <c r="AO82" s="21">
        <f t="shared" si="208"/>
        <v>347</v>
      </c>
      <c r="AP82" s="20">
        <f t="shared" si="208"/>
        <v>2186</v>
      </c>
      <c r="AQ82" s="21">
        <f t="shared" si="208"/>
        <v>1083</v>
      </c>
      <c r="AR82" s="20">
        <f t="shared" si="208"/>
        <v>3612</v>
      </c>
      <c r="AS82" s="21">
        <f t="shared" si="208"/>
        <v>3408</v>
      </c>
      <c r="AT82" s="20">
        <f t="shared" si="208"/>
        <v>1399</v>
      </c>
      <c r="AU82" s="21">
        <f t="shared" si="208"/>
        <v>2075</v>
      </c>
      <c r="AV82" s="20">
        <f t="shared" si="208"/>
        <v>2203</v>
      </c>
      <c r="AW82" s="21">
        <f t="shared" si="208"/>
        <v>3366</v>
      </c>
      <c r="AX82" s="20">
        <f t="shared" si="208"/>
        <v>347</v>
      </c>
      <c r="AY82" s="21">
        <f t="shared" si="208"/>
        <v>336</v>
      </c>
      <c r="AZ82" s="20">
        <f t="shared" si="208"/>
        <v>2473</v>
      </c>
      <c r="BA82" s="21">
        <f t="shared" si="208"/>
        <v>2173</v>
      </c>
      <c r="BB82" s="20">
        <f t="shared" si="208"/>
        <v>1107</v>
      </c>
      <c r="BC82" s="21">
        <f t="shared" si="208"/>
        <v>838</v>
      </c>
      <c r="BD82" s="20">
        <f t="shared" si="208"/>
        <v>5121</v>
      </c>
      <c r="BE82" s="21">
        <f t="shared" si="208"/>
        <v>5828</v>
      </c>
      <c r="BF82" s="160">
        <f t="shared" si="208"/>
        <v>29698</v>
      </c>
      <c r="BG82" s="161">
        <f t="shared" si="208"/>
        <v>31626</v>
      </c>
      <c r="BI82" s="136" t="s">
        <v>27</v>
      </c>
      <c r="BJ82" s="128">
        <f t="shared" ref="BJ82:CK82" si="209">B82/B95</f>
        <v>6.1425493558457549E-2</v>
      </c>
      <c r="BK82" s="129">
        <f t="shared" si="209"/>
        <v>5.8348333845545948E-2</v>
      </c>
      <c r="BL82" s="130">
        <f t="shared" si="209"/>
        <v>6.7323005646445638E-2</v>
      </c>
      <c r="BM82" s="131">
        <f t="shared" si="209"/>
        <v>5.0765511684125707E-2</v>
      </c>
      <c r="BN82" s="128">
        <f t="shared" si="209"/>
        <v>5.5150712156343158E-2</v>
      </c>
      <c r="BO82" s="129">
        <f t="shared" si="209"/>
        <v>4.7764034253092294E-2</v>
      </c>
      <c r="BP82" s="130">
        <f t="shared" si="209"/>
        <v>6.8145642658177477E-2</v>
      </c>
      <c r="BQ82" s="131">
        <f t="shared" si="209"/>
        <v>5.1392308492561642E-2</v>
      </c>
      <c r="BR82" s="128">
        <f t="shared" si="209"/>
        <v>6.2186559679037114E-2</v>
      </c>
      <c r="BS82" s="129">
        <f t="shared" si="209"/>
        <v>4.0740740740740744E-2</v>
      </c>
      <c r="BT82" s="130">
        <f t="shared" si="209"/>
        <v>5.7908461469292329E-2</v>
      </c>
      <c r="BU82" s="128">
        <f t="shared" si="209"/>
        <v>7.0764956151775638E-2</v>
      </c>
      <c r="BV82" s="132">
        <f t="shared" si="209"/>
        <v>5.9015857446460686E-2</v>
      </c>
      <c r="BW82" s="133">
        <f t="shared" si="209"/>
        <v>4.9868656965350457E-2</v>
      </c>
      <c r="BX82" s="128">
        <f t="shared" si="209"/>
        <v>7.0267607946150057E-2</v>
      </c>
      <c r="BY82" s="129">
        <f t="shared" si="209"/>
        <v>5.0782579108540317E-2</v>
      </c>
      <c r="BZ82" s="130">
        <f t="shared" si="209"/>
        <v>6.2904911180773251E-2</v>
      </c>
      <c r="CA82" s="131">
        <f t="shared" si="209"/>
        <v>5.7819704276856218E-2</v>
      </c>
      <c r="CB82" s="128">
        <f t="shared" si="209"/>
        <v>4.5958145260566269E-2</v>
      </c>
      <c r="CC82" s="129">
        <f t="shared" si="209"/>
        <v>3.8831064851881508E-2</v>
      </c>
      <c r="CD82" s="130">
        <f t="shared" si="209"/>
        <v>6.3255300048339208E-2</v>
      </c>
      <c r="CE82" s="131">
        <f t="shared" si="209"/>
        <v>5.9356136820925554E-2</v>
      </c>
      <c r="CF82" s="128">
        <f t="shared" si="209"/>
        <v>5.6133316626989102E-2</v>
      </c>
      <c r="CG82" s="129">
        <f t="shared" si="209"/>
        <v>5.7290589451913135E-2</v>
      </c>
      <c r="CH82" s="130">
        <f t="shared" si="209"/>
        <v>6.0064887615818546E-2</v>
      </c>
      <c r="CI82" s="128">
        <f t="shared" si="209"/>
        <v>6.7704176642724129E-2</v>
      </c>
      <c r="CJ82" s="134">
        <f t="shared" si="209"/>
        <v>6.176365411193907E-2</v>
      </c>
      <c r="CK82" s="135">
        <f t="shared" si="209"/>
        <v>5.678984742953519E-2</v>
      </c>
    </row>
    <row r="83" spans="1:89" ht="13.5" thickTop="1" x14ac:dyDescent="0.2">
      <c r="A83" s="145" t="s">
        <v>28</v>
      </c>
      <c r="B83" s="189">
        <v>1555</v>
      </c>
      <c r="C83" s="183">
        <v>1820</v>
      </c>
      <c r="D83" s="184">
        <v>437</v>
      </c>
      <c r="E83" s="185">
        <v>496</v>
      </c>
      <c r="F83" s="182">
        <v>971</v>
      </c>
      <c r="G83" s="186">
        <v>1079</v>
      </c>
      <c r="H83" s="184">
        <v>2152</v>
      </c>
      <c r="I83" s="185">
        <v>2037</v>
      </c>
      <c r="J83" s="182">
        <v>186</v>
      </c>
      <c r="K83" s="183">
        <v>175</v>
      </c>
      <c r="L83" s="184">
        <v>817</v>
      </c>
      <c r="M83" s="182">
        <v>601</v>
      </c>
      <c r="N83" s="187">
        <v>1684</v>
      </c>
      <c r="O83" s="190">
        <v>1388</v>
      </c>
      <c r="P83" s="182">
        <v>985</v>
      </c>
      <c r="Q83" s="183">
        <v>673</v>
      </c>
      <c r="R83" s="184">
        <v>1271</v>
      </c>
      <c r="S83" s="185">
        <v>1298</v>
      </c>
      <c r="T83" s="182">
        <v>156</v>
      </c>
      <c r="U83" s="186">
        <v>101</v>
      </c>
      <c r="V83" s="184">
        <v>1063</v>
      </c>
      <c r="W83" s="191">
        <v>1108</v>
      </c>
      <c r="X83" s="182">
        <v>548</v>
      </c>
      <c r="Y83" s="186">
        <v>276</v>
      </c>
      <c r="Z83" s="184">
        <v>2201</v>
      </c>
      <c r="AA83" s="182">
        <v>3296</v>
      </c>
      <c r="AB83" s="158">
        <f t="shared" si="193"/>
        <v>14026</v>
      </c>
      <c r="AC83" s="159">
        <f t="shared" si="194"/>
        <v>14348</v>
      </c>
      <c r="BI83" s="145" t="s">
        <v>28</v>
      </c>
      <c r="BJ83" s="128">
        <f t="shared" ref="BJ83:CK83" si="210">B83/B95</f>
        <v>6.8372686101217953E-2</v>
      </c>
      <c r="BK83" s="129">
        <f t="shared" si="210"/>
        <v>7.9905167493524165E-2</v>
      </c>
      <c r="BL83" s="130">
        <f t="shared" si="210"/>
        <v>6.3269147241928475E-2</v>
      </c>
      <c r="BM83" s="131">
        <f t="shared" si="210"/>
        <v>6.6612946548482405E-2</v>
      </c>
      <c r="BN83" s="128">
        <f t="shared" si="210"/>
        <v>5.3604946450259469E-2</v>
      </c>
      <c r="BO83" s="129">
        <f t="shared" si="210"/>
        <v>6.8442752933713921E-2</v>
      </c>
      <c r="BP83" s="130">
        <f t="shared" si="210"/>
        <v>7.1362249635230135E-2</v>
      </c>
      <c r="BQ83" s="131">
        <f t="shared" si="210"/>
        <v>7.063841592398655E-2</v>
      </c>
      <c r="BR83" s="128">
        <f t="shared" si="210"/>
        <v>6.2186559679037114E-2</v>
      </c>
      <c r="BS83" s="129">
        <f t="shared" si="210"/>
        <v>5.8922558922558925E-2</v>
      </c>
      <c r="BT83" s="130">
        <f t="shared" si="210"/>
        <v>7.3464616491322729E-2</v>
      </c>
      <c r="BU83" s="128">
        <f t="shared" si="210"/>
        <v>5.2183728401493441E-2</v>
      </c>
      <c r="BV83" s="132">
        <f t="shared" si="210"/>
        <v>6.8824587215955538E-2</v>
      </c>
      <c r="BW83" s="133">
        <f t="shared" si="210"/>
        <v>5.7874327648751202E-2</v>
      </c>
      <c r="BX83" s="128">
        <f t="shared" si="210"/>
        <v>8.0857002134296502E-2</v>
      </c>
      <c r="BY83" s="129">
        <f t="shared" si="210"/>
        <v>5.7247363048656005E-2</v>
      </c>
      <c r="BZ83" s="130">
        <f t="shared" si="210"/>
        <v>6.640543364681295E-2</v>
      </c>
      <c r="CA83" s="131">
        <f t="shared" si="210"/>
        <v>6.8790078965498963E-2</v>
      </c>
      <c r="CB83" s="128">
        <f t="shared" si="210"/>
        <v>6.4013130898645881E-2</v>
      </c>
      <c r="CC83" s="129">
        <f t="shared" si="210"/>
        <v>4.0432345876701359E-2</v>
      </c>
      <c r="CD83" s="130">
        <f t="shared" si="210"/>
        <v>7.3406532698018098E-2</v>
      </c>
      <c r="CE83" s="131">
        <f t="shared" si="210"/>
        <v>6.5569889927802105E-2</v>
      </c>
      <c r="CF83" s="128">
        <f t="shared" si="210"/>
        <v>6.8663074802656307E-2</v>
      </c>
      <c r="CG83" s="129">
        <f t="shared" si="210"/>
        <v>5.7083764219234744E-2</v>
      </c>
      <c r="CH83" s="130">
        <f t="shared" si="210"/>
        <v>6.4332271358840204E-2</v>
      </c>
      <c r="CI83" s="128">
        <f t="shared" si="210"/>
        <v>8.7682894386805002E-2</v>
      </c>
      <c r="CJ83" s="134">
        <f t="shared" si="210"/>
        <v>6.7780065141542709E-2</v>
      </c>
      <c r="CK83" s="135">
        <f t="shared" si="210"/>
        <v>6.9738165946505559E-2</v>
      </c>
    </row>
    <row r="84" spans="1:89" x14ac:dyDescent="0.2">
      <c r="A84" s="136" t="s">
        <v>29</v>
      </c>
      <c r="B84" s="192">
        <v>1698</v>
      </c>
      <c r="C84" s="176">
        <v>1533</v>
      </c>
      <c r="D84" s="177">
        <v>541</v>
      </c>
      <c r="E84" s="178">
        <v>380</v>
      </c>
      <c r="F84" s="175">
        <v>1049</v>
      </c>
      <c r="G84" s="179">
        <v>987</v>
      </c>
      <c r="H84" s="177">
        <v>2191</v>
      </c>
      <c r="I84" s="178">
        <v>1835</v>
      </c>
      <c r="J84" s="175">
        <v>221</v>
      </c>
      <c r="K84" s="176">
        <v>141</v>
      </c>
      <c r="L84" s="177">
        <v>855</v>
      </c>
      <c r="M84" s="175">
        <v>569</v>
      </c>
      <c r="N84" s="180">
        <v>1707</v>
      </c>
      <c r="O84" s="193">
        <v>1391</v>
      </c>
      <c r="P84" s="175">
        <v>936</v>
      </c>
      <c r="Q84" s="176">
        <v>690</v>
      </c>
      <c r="R84" s="177">
        <v>1331</v>
      </c>
      <c r="S84" s="178">
        <v>1285</v>
      </c>
      <c r="T84" s="175">
        <v>289</v>
      </c>
      <c r="U84" s="179">
        <v>120</v>
      </c>
      <c r="V84" s="177">
        <v>1232</v>
      </c>
      <c r="W84" s="194">
        <v>1019</v>
      </c>
      <c r="X84" s="175">
        <v>577</v>
      </c>
      <c r="Y84" s="179">
        <v>254</v>
      </c>
      <c r="Z84" s="177">
        <v>2365</v>
      </c>
      <c r="AA84" s="175">
        <v>2169</v>
      </c>
      <c r="AB84" s="158">
        <f t="shared" si="193"/>
        <v>14992</v>
      </c>
      <c r="AC84" s="159">
        <f t="shared" si="194"/>
        <v>12373</v>
      </c>
      <c r="BI84" s="136" t="s">
        <v>29</v>
      </c>
      <c r="BJ84" s="128">
        <f t="shared" ref="BJ84:CK84" si="211">B84/B95</f>
        <v>7.4660335048146689E-2</v>
      </c>
      <c r="BK84" s="129">
        <f t="shared" si="211"/>
        <v>6.7304737234929968E-2</v>
      </c>
      <c r="BL84" s="130">
        <f t="shared" si="211"/>
        <v>7.8326335601563629E-2</v>
      </c>
      <c r="BM84" s="131">
        <f t="shared" si="211"/>
        <v>5.1034112275047006E-2</v>
      </c>
      <c r="BN84" s="128">
        <f t="shared" si="211"/>
        <v>5.7911008060064037E-2</v>
      </c>
      <c r="BO84" s="129">
        <f t="shared" si="211"/>
        <v>6.260704091341579E-2</v>
      </c>
      <c r="BP84" s="130">
        <f t="shared" si="211"/>
        <v>7.2655524605385324E-2</v>
      </c>
      <c r="BQ84" s="131">
        <f t="shared" si="211"/>
        <v>6.3633526372368826E-2</v>
      </c>
      <c r="BR84" s="128">
        <f t="shared" si="211"/>
        <v>7.3888331661651624E-2</v>
      </c>
      <c r="BS84" s="129">
        <f t="shared" si="211"/>
        <v>4.7474747474747475E-2</v>
      </c>
      <c r="BT84" s="130">
        <f t="shared" si="211"/>
        <v>7.6881575397895877E-2</v>
      </c>
      <c r="BU84" s="128">
        <f t="shared" si="211"/>
        <v>4.9405227055656857E-2</v>
      </c>
      <c r="BV84" s="132">
        <f t="shared" si="211"/>
        <v>6.976459048553213E-2</v>
      </c>
      <c r="BW84" s="133">
        <f t="shared" si="211"/>
        <v>5.7999416253179337E-2</v>
      </c>
      <c r="BX84" s="128">
        <f t="shared" si="211"/>
        <v>7.6834674109341652E-2</v>
      </c>
      <c r="BY84" s="129">
        <f t="shared" si="211"/>
        <v>5.8693433140523985E-2</v>
      </c>
      <c r="BZ84" s="130">
        <f t="shared" si="211"/>
        <v>6.9540229885057467E-2</v>
      </c>
      <c r="CA84" s="131">
        <f t="shared" si="211"/>
        <v>6.8101118236260527E-2</v>
      </c>
      <c r="CB84" s="128">
        <f t="shared" si="211"/>
        <v>0.11858842839556832</v>
      </c>
      <c r="CC84" s="129">
        <f t="shared" si="211"/>
        <v>4.8038430744595677E-2</v>
      </c>
      <c r="CD84" s="130">
        <f t="shared" si="211"/>
        <v>8.5076997444927832E-2</v>
      </c>
      <c r="CE84" s="131">
        <f t="shared" si="211"/>
        <v>6.0302994437211502E-2</v>
      </c>
      <c r="CF84" s="128">
        <f t="shared" si="211"/>
        <v>7.2296704673599804E-2</v>
      </c>
      <c r="CG84" s="129">
        <f t="shared" si="211"/>
        <v>5.2533609100310241E-2</v>
      </c>
      <c r="CH84" s="130">
        <f t="shared" si="211"/>
        <v>6.9125770905796038E-2</v>
      </c>
      <c r="CI84" s="128">
        <f t="shared" si="211"/>
        <v>5.7701516360734235E-2</v>
      </c>
      <c r="CJ84" s="134">
        <f t="shared" si="211"/>
        <v>7.2448220205476144E-2</v>
      </c>
      <c r="CK84" s="135">
        <f t="shared" si="211"/>
        <v>6.0138718097024903E-2</v>
      </c>
    </row>
    <row r="85" spans="1:89" x14ac:dyDescent="0.2">
      <c r="A85" s="145" t="s">
        <v>30</v>
      </c>
      <c r="B85" s="189">
        <v>1861</v>
      </c>
      <c r="C85" s="183">
        <v>2076</v>
      </c>
      <c r="D85" s="184">
        <v>433</v>
      </c>
      <c r="E85" s="185">
        <v>654</v>
      </c>
      <c r="F85" s="182">
        <v>1162</v>
      </c>
      <c r="G85" s="186">
        <v>1430</v>
      </c>
      <c r="H85" s="184">
        <v>2170</v>
      </c>
      <c r="I85" s="185">
        <v>2284</v>
      </c>
      <c r="J85" s="182">
        <v>261</v>
      </c>
      <c r="K85" s="183">
        <v>176</v>
      </c>
      <c r="L85" s="184">
        <v>973</v>
      </c>
      <c r="M85" s="182">
        <v>592</v>
      </c>
      <c r="N85" s="187">
        <v>1797</v>
      </c>
      <c r="O85" s="190">
        <v>1761</v>
      </c>
      <c r="P85" s="182">
        <v>748</v>
      </c>
      <c r="Q85" s="183">
        <v>1068</v>
      </c>
      <c r="R85" s="184">
        <v>1152</v>
      </c>
      <c r="S85" s="185">
        <v>1606</v>
      </c>
      <c r="T85" s="182">
        <v>187</v>
      </c>
      <c r="U85" s="186">
        <v>193</v>
      </c>
      <c r="V85" s="184">
        <v>1130</v>
      </c>
      <c r="W85" s="191">
        <v>1190</v>
      </c>
      <c r="X85" s="182">
        <v>550</v>
      </c>
      <c r="Y85" s="186">
        <v>467</v>
      </c>
      <c r="Z85" s="184">
        <v>2559</v>
      </c>
      <c r="AA85" s="182">
        <v>3047</v>
      </c>
      <c r="AB85" s="158">
        <f t="shared" si="193"/>
        <v>14983</v>
      </c>
      <c r="AC85" s="159">
        <f t="shared" si="194"/>
        <v>16544</v>
      </c>
      <c r="BI85" s="145" t="s">
        <v>30</v>
      </c>
      <c r="BJ85" s="128">
        <f t="shared" ref="BJ85:CK85" si="212">B85/B95</f>
        <v>8.182737545618432E-2</v>
      </c>
      <c r="BK85" s="129">
        <f t="shared" si="212"/>
        <v>9.1144575668437464E-2</v>
      </c>
      <c r="BL85" s="130">
        <f t="shared" si="212"/>
        <v>6.2690024612711739E-2</v>
      </c>
      <c r="BM85" s="131">
        <f t="shared" si="212"/>
        <v>8.7832393231265113E-2</v>
      </c>
      <c r="BN85" s="128">
        <f t="shared" si="212"/>
        <v>6.4149276802473232E-2</v>
      </c>
      <c r="BO85" s="129">
        <f t="shared" si="212"/>
        <v>9.0707262924199172E-2</v>
      </c>
      <c r="BP85" s="130">
        <f t="shared" si="212"/>
        <v>7.1959145775301769E-2</v>
      </c>
      <c r="BQ85" s="131">
        <f t="shared" si="212"/>
        <v>7.9203800672746821E-2</v>
      </c>
      <c r="BR85" s="128">
        <f t="shared" si="212"/>
        <v>8.7261785356068211E-2</v>
      </c>
      <c r="BS85" s="129">
        <f t="shared" si="212"/>
        <v>5.9259259259259262E-2</v>
      </c>
      <c r="BT85" s="130">
        <f t="shared" si="212"/>
        <v>8.7492132002517764E-2</v>
      </c>
      <c r="BU85" s="128">
        <f t="shared" si="212"/>
        <v>5.1402274897976906E-2</v>
      </c>
      <c r="BV85" s="132">
        <f t="shared" si="212"/>
        <v>7.3442864149092693E-2</v>
      </c>
      <c r="BW85" s="133">
        <f t="shared" si="212"/>
        <v>7.3427010799316184E-2</v>
      </c>
      <c r="BX85" s="128">
        <f t="shared" si="212"/>
        <v>6.1402068625841404E-2</v>
      </c>
      <c r="BY85" s="129">
        <f t="shared" si="212"/>
        <v>9.0847226947941478E-2</v>
      </c>
      <c r="BZ85" s="130">
        <f t="shared" si="212"/>
        <v>6.0188087774294671E-2</v>
      </c>
      <c r="CA85" s="131">
        <f t="shared" si="212"/>
        <v>8.5113148550532619E-2</v>
      </c>
      <c r="CB85" s="128">
        <f t="shared" si="212"/>
        <v>7.6733688961838326E-2</v>
      </c>
      <c r="CC85" s="129">
        <f t="shared" si="212"/>
        <v>7.7261809447558047E-2</v>
      </c>
      <c r="CD85" s="130">
        <f t="shared" si="212"/>
        <v>7.8033284994130245E-2</v>
      </c>
      <c r="CE85" s="131">
        <f t="shared" si="212"/>
        <v>7.0422535211267609E-2</v>
      </c>
      <c r="CF85" s="128">
        <f t="shared" si="212"/>
        <v>6.8913669966169655E-2</v>
      </c>
      <c r="CG85" s="129">
        <f t="shared" si="212"/>
        <v>9.6587383660806617E-2</v>
      </c>
      <c r="CH85" s="130">
        <f t="shared" si="212"/>
        <v>7.479613012597551E-2</v>
      </c>
      <c r="CI85" s="128">
        <f t="shared" si="212"/>
        <v>8.1058792231976595E-2</v>
      </c>
      <c r="CJ85" s="134">
        <f t="shared" si="212"/>
        <v>7.24047280775513E-2</v>
      </c>
      <c r="CK85" s="135">
        <f t="shared" si="212"/>
        <v>8.0411779859143287E-2</v>
      </c>
    </row>
    <row r="86" spans="1:89" x14ac:dyDescent="0.2">
      <c r="A86" s="136" t="s">
        <v>31</v>
      </c>
      <c r="B86" s="192">
        <v>1612</v>
      </c>
      <c r="C86" s="176">
        <v>1670</v>
      </c>
      <c r="D86" s="177">
        <v>438</v>
      </c>
      <c r="E86" s="178">
        <v>523</v>
      </c>
      <c r="F86" s="175">
        <v>1030</v>
      </c>
      <c r="G86" s="179">
        <v>1189</v>
      </c>
      <c r="H86" s="177">
        <v>2018</v>
      </c>
      <c r="I86" s="178">
        <v>2346</v>
      </c>
      <c r="J86" s="175">
        <v>265</v>
      </c>
      <c r="K86" s="176">
        <v>171</v>
      </c>
      <c r="L86" s="177">
        <v>1213</v>
      </c>
      <c r="M86" s="175">
        <v>491</v>
      </c>
      <c r="N86" s="180">
        <v>1815</v>
      </c>
      <c r="O86" s="193">
        <v>1647</v>
      </c>
      <c r="P86" s="175">
        <v>651</v>
      </c>
      <c r="Q86" s="176">
        <v>1007</v>
      </c>
      <c r="R86" s="177">
        <v>1051</v>
      </c>
      <c r="S86" s="178">
        <v>1760</v>
      </c>
      <c r="T86" s="175">
        <v>160</v>
      </c>
      <c r="U86" s="179">
        <v>143</v>
      </c>
      <c r="V86" s="177">
        <v>1343</v>
      </c>
      <c r="W86" s="194">
        <v>983</v>
      </c>
      <c r="X86" s="175">
        <v>557</v>
      </c>
      <c r="Y86" s="179">
        <v>371</v>
      </c>
      <c r="Z86" s="177">
        <v>2562</v>
      </c>
      <c r="AA86" s="175">
        <v>2781</v>
      </c>
      <c r="AB86" s="158">
        <f t="shared" si="193"/>
        <v>14715</v>
      </c>
      <c r="AC86" s="159">
        <f t="shared" si="194"/>
        <v>15082</v>
      </c>
      <c r="BI86" s="136" t="s">
        <v>31</v>
      </c>
      <c r="BJ86" s="128">
        <f t="shared" ref="BJ86:CK86" si="213">B86/B95</f>
        <v>7.0878951765378354E-2</v>
      </c>
      <c r="BK86" s="129">
        <f t="shared" si="213"/>
        <v>7.3319576766035913E-2</v>
      </c>
      <c r="BL86" s="130">
        <f t="shared" si="213"/>
        <v>6.3413927899232669E-2</v>
      </c>
      <c r="BM86" s="131">
        <f t="shared" si="213"/>
        <v>7.0239054525919956E-2</v>
      </c>
      <c r="BN86" s="128">
        <f t="shared" si="213"/>
        <v>5.6862095616650107E-2</v>
      </c>
      <c r="BO86" s="129">
        <f t="shared" si="213"/>
        <v>7.5420234697113855E-2</v>
      </c>
      <c r="BP86" s="130">
        <f t="shared" si="213"/>
        <v>6.6918689481363577E-2</v>
      </c>
      <c r="BQ86" s="131">
        <f t="shared" si="213"/>
        <v>8.135381627769879E-2</v>
      </c>
      <c r="BR86" s="128">
        <f t="shared" si="213"/>
        <v>8.8599130725509859E-2</v>
      </c>
      <c r="BS86" s="129">
        <f t="shared" si="213"/>
        <v>5.7575757575757579E-2</v>
      </c>
      <c r="BT86" s="130">
        <f t="shared" si="213"/>
        <v>0.10907292509666397</v>
      </c>
      <c r="BU86" s="128">
        <f t="shared" si="213"/>
        <v>4.2632630025180168E-2</v>
      </c>
      <c r="BV86" s="132">
        <f t="shared" si="213"/>
        <v>7.4178518881804809E-2</v>
      </c>
      <c r="BW86" s="133">
        <f t="shared" si="213"/>
        <v>6.8673643831046988E-2</v>
      </c>
      <c r="BX86" s="128">
        <f t="shared" si="213"/>
        <v>5.3439500902971594E-2</v>
      </c>
      <c r="BY86" s="129">
        <f t="shared" si="213"/>
        <v>8.5658387206532835E-2</v>
      </c>
      <c r="BZ86" s="130">
        <f t="shared" si="213"/>
        <v>5.4911180773249739E-2</v>
      </c>
      <c r="CA86" s="131">
        <f t="shared" si="213"/>
        <v>9.3274683343049447E-2</v>
      </c>
      <c r="CB86" s="128">
        <f t="shared" si="213"/>
        <v>6.5654493229380384E-2</v>
      </c>
      <c r="CC86" s="129">
        <f t="shared" si="213"/>
        <v>5.7245796637309845E-2</v>
      </c>
      <c r="CD86" s="130">
        <f t="shared" si="213"/>
        <v>9.2742213935501694E-2</v>
      </c>
      <c r="CE86" s="131">
        <f t="shared" si="213"/>
        <v>5.8172564800568115E-2</v>
      </c>
      <c r="CF86" s="128">
        <f t="shared" si="213"/>
        <v>6.9790753038466352E-2</v>
      </c>
      <c r="CG86" s="129">
        <f t="shared" si="213"/>
        <v>7.6732161323681491E-2</v>
      </c>
      <c r="CH86" s="130">
        <f t="shared" si="213"/>
        <v>7.4883816093297875E-2</v>
      </c>
      <c r="CI86" s="128">
        <f t="shared" si="213"/>
        <v>7.3982442138866719E-2</v>
      </c>
      <c r="CJ86" s="134">
        <f t="shared" si="213"/>
        <v>7.1109629157122559E-2</v>
      </c>
      <c r="CK86" s="135">
        <f t="shared" si="213"/>
        <v>7.3305758210565716E-2</v>
      </c>
    </row>
    <row r="87" spans="1:89" x14ac:dyDescent="0.2">
      <c r="A87" s="145" t="s">
        <v>32</v>
      </c>
      <c r="B87" s="189">
        <v>1729</v>
      </c>
      <c r="C87" s="183">
        <v>1775</v>
      </c>
      <c r="D87" s="184">
        <v>428</v>
      </c>
      <c r="E87" s="185">
        <v>654</v>
      </c>
      <c r="F87" s="182">
        <v>926</v>
      </c>
      <c r="G87" s="186">
        <v>1517</v>
      </c>
      <c r="H87" s="184">
        <v>1831</v>
      </c>
      <c r="I87" s="185">
        <v>2306</v>
      </c>
      <c r="J87" s="182">
        <v>271</v>
      </c>
      <c r="K87" s="183">
        <v>138</v>
      </c>
      <c r="L87" s="184">
        <v>1137</v>
      </c>
      <c r="M87" s="182">
        <v>434</v>
      </c>
      <c r="N87" s="187">
        <v>1731</v>
      </c>
      <c r="O87" s="190">
        <v>1749</v>
      </c>
      <c r="P87" s="182">
        <v>522</v>
      </c>
      <c r="Q87" s="183">
        <v>1090</v>
      </c>
      <c r="R87" s="184">
        <v>1026</v>
      </c>
      <c r="S87" s="185">
        <v>1646</v>
      </c>
      <c r="T87" s="182">
        <v>142</v>
      </c>
      <c r="U87" s="186">
        <v>128</v>
      </c>
      <c r="V87" s="184">
        <v>1419</v>
      </c>
      <c r="W87" s="191">
        <v>856</v>
      </c>
      <c r="X87" s="182">
        <v>436</v>
      </c>
      <c r="Y87" s="186">
        <v>379</v>
      </c>
      <c r="Z87" s="184">
        <v>2607</v>
      </c>
      <c r="AA87" s="182">
        <v>2236</v>
      </c>
      <c r="AB87" s="158">
        <f t="shared" si="193"/>
        <v>14205</v>
      </c>
      <c r="AC87" s="159">
        <f t="shared" si="194"/>
        <v>14908</v>
      </c>
      <c r="BI87" s="145" t="s">
        <v>32</v>
      </c>
      <c r="BJ87" s="128">
        <f t="shared" ref="BJ87:CK87" si="214">B87/B95</f>
        <v>7.6023391812865493E-2</v>
      </c>
      <c r="BK87" s="129">
        <f t="shared" si="214"/>
        <v>7.7929490275277694E-2</v>
      </c>
      <c r="BL87" s="130">
        <f t="shared" si="214"/>
        <v>6.1966121326190823E-2</v>
      </c>
      <c r="BM87" s="131">
        <f t="shared" si="214"/>
        <v>8.7832393231265113E-2</v>
      </c>
      <c r="BN87" s="128">
        <f t="shared" si="214"/>
        <v>5.1120680136910679E-2</v>
      </c>
      <c r="BO87" s="129">
        <f t="shared" si="214"/>
        <v>9.6225816682524584E-2</v>
      </c>
      <c r="BP87" s="130">
        <f t="shared" si="214"/>
        <v>6.0717601803952782E-2</v>
      </c>
      <c r="BQ87" s="131">
        <f t="shared" si="214"/>
        <v>7.9966709435794286E-2</v>
      </c>
      <c r="BR87" s="128">
        <f t="shared" si="214"/>
        <v>9.0605148779672351E-2</v>
      </c>
      <c r="BS87" s="129">
        <f t="shared" si="214"/>
        <v>4.6464646464646465E-2</v>
      </c>
      <c r="BT87" s="130">
        <f t="shared" si="214"/>
        <v>0.10223900728351767</v>
      </c>
      <c r="BU87" s="128">
        <f t="shared" si="214"/>
        <v>3.7683424502908743E-2</v>
      </c>
      <c r="BV87" s="132">
        <f t="shared" si="214"/>
        <v>7.0745463462481603E-2</v>
      </c>
      <c r="BW87" s="133">
        <f t="shared" si="214"/>
        <v>7.292665638160363E-2</v>
      </c>
      <c r="BX87" s="128">
        <f t="shared" si="214"/>
        <v>4.2850106714825149E-2</v>
      </c>
      <c r="BY87" s="129">
        <f t="shared" si="214"/>
        <v>9.2718611772711804E-2</v>
      </c>
      <c r="BZ87" s="130">
        <f t="shared" si="214"/>
        <v>5.3605015673981189E-2</v>
      </c>
      <c r="CA87" s="131">
        <f t="shared" si="214"/>
        <v>8.72330277174201E-2</v>
      </c>
      <c r="CB87" s="128">
        <f t="shared" si="214"/>
        <v>5.8268362741075094E-2</v>
      </c>
      <c r="CC87" s="129">
        <f t="shared" si="214"/>
        <v>5.1240992794235385E-2</v>
      </c>
      <c r="CD87" s="130">
        <f t="shared" si="214"/>
        <v>9.7990470271390101E-2</v>
      </c>
      <c r="CE87" s="131">
        <f t="shared" si="214"/>
        <v>5.0656882471298376E-2</v>
      </c>
      <c r="CF87" s="128">
        <f t="shared" si="214"/>
        <v>5.4629745645909035E-2</v>
      </c>
      <c r="CG87" s="129">
        <f t="shared" si="214"/>
        <v>7.8386763185108579E-2</v>
      </c>
      <c r="CH87" s="130">
        <f t="shared" si="214"/>
        <v>7.619910560313331E-2</v>
      </c>
      <c r="CI87" s="128">
        <f t="shared" si="214"/>
        <v>5.9483905293961158E-2</v>
      </c>
      <c r="CJ87" s="134">
        <f t="shared" si="214"/>
        <v>6.8645075241381304E-2</v>
      </c>
      <c r="CK87" s="135">
        <f t="shared" si="214"/>
        <v>7.2460034703826656E-2</v>
      </c>
    </row>
    <row r="88" spans="1:89" x14ac:dyDescent="0.2">
      <c r="A88" s="136" t="s">
        <v>33</v>
      </c>
      <c r="B88" s="192">
        <v>1601</v>
      </c>
      <c r="C88" s="176">
        <v>1485</v>
      </c>
      <c r="D88" s="177">
        <v>352</v>
      </c>
      <c r="E88" s="178">
        <v>519</v>
      </c>
      <c r="F88" s="175">
        <v>844</v>
      </c>
      <c r="G88" s="179">
        <v>1123</v>
      </c>
      <c r="H88" s="177">
        <v>1696</v>
      </c>
      <c r="I88" s="178">
        <v>1817</v>
      </c>
      <c r="J88" s="175">
        <v>226</v>
      </c>
      <c r="K88" s="176">
        <v>103</v>
      </c>
      <c r="L88" s="177">
        <v>951</v>
      </c>
      <c r="M88" s="175">
        <v>410</v>
      </c>
      <c r="N88" s="180">
        <v>1473</v>
      </c>
      <c r="O88" s="193">
        <v>1728</v>
      </c>
      <c r="P88" s="175">
        <v>446</v>
      </c>
      <c r="Q88" s="176">
        <v>1179</v>
      </c>
      <c r="R88" s="177">
        <v>832</v>
      </c>
      <c r="S88" s="178">
        <v>1438</v>
      </c>
      <c r="T88" s="175">
        <v>97</v>
      </c>
      <c r="U88" s="179">
        <v>162</v>
      </c>
      <c r="V88" s="177">
        <v>1286</v>
      </c>
      <c r="W88" s="194">
        <v>761</v>
      </c>
      <c r="X88" s="175">
        <v>353</v>
      </c>
      <c r="Y88" s="179">
        <v>309</v>
      </c>
      <c r="Z88" s="177">
        <v>2474</v>
      </c>
      <c r="AA88" s="175">
        <v>1862</v>
      </c>
      <c r="AB88" s="158">
        <f t="shared" si="193"/>
        <v>12631</v>
      </c>
      <c r="AC88" s="159">
        <f t="shared" si="194"/>
        <v>12896</v>
      </c>
      <c r="BI88" s="136" t="s">
        <v>33</v>
      </c>
      <c r="BJ88" s="128">
        <f t="shared" ref="BJ88:CK88" si="215">B88/B95</f>
        <v>7.0395286461768458E-2</v>
      </c>
      <c r="BK88" s="129">
        <f t="shared" si="215"/>
        <v>6.5197348202133729E-2</v>
      </c>
      <c r="BL88" s="130">
        <f t="shared" si="215"/>
        <v>5.0962791371072826E-2</v>
      </c>
      <c r="BM88" s="131">
        <f t="shared" si="215"/>
        <v>6.9701853344077358E-2</v>
      </c>
      <c r="BN88" s="128">
        <f t="shared" si="215"/>
        <v>4.6593794854808433E-2</v>
      </c>
      <c r="BO88" s="129">
        <f t="shared" si="215"/>
        <v>7.1233745639073892E-2</v>
      </c>
      <c r="BP88" s="130">
        <f t="shared" si="215"/>
        <v>5.6240880753415573E-2</v>
      </c>
      <c r="BQ88" s="131">
        <f t="shared" si="215"/>
        <v>6.3009328293511802E-2</v>
      </c>
      <c r="BR88" s="128">
        <f t="shared" si="215"/>
        <v>7.5560013373453694E-2</v>
      </c>
      <c r="BS88" s="129">
        <f t="shared" si="215"/>
        <v>3.4680134680134679E-2</v>
      </c>
      <c r="BT88" s="130">
        <f t="shared" si="215"/>
        <v>8.5513892635554353E-2</v>
      </c>
      <c r="BU88" s="128">
        <f t="shared" si="215"/>
        <v>3.5599548493531301E-2</v>
      </c>
      <c r="BV88" s="132">
        <f t="shared" si="215"/>
        <v>6.0201078960274643E-2</v>
      </c>
      <c r="BW88" s="133">
        <f t="shared" si="215"/>
        <v>7.2051036150606679E-2</v>
      </c>
      <c r="BX88" s="128">
        <f t="shared" si="215"/>
        <v>3.6611393859793138E-2</v>
      </c>
      <c r="BY88" s="129">
        <f t="shared" si="215"/>
        <v>0.1002892140183736</v>
      </c>
      <c r="BZ88" s="130">
        <f t="shared" si="215"/>
        <v>4.3469174503657261E-2</v>
      </c>
      <c r="CA88" s="131">
        <f t="shared" si="215"/>
        <v>7.6209656049605168E-2</v>
      </c>
      <c r="CB88" s="128">
        <f t="shared" si="215"/>
        <v>3.9803036520311856E-2</v>
      </c>
      <c r="CC88" s="129">
        <f t="shared" si="215"/>
        <v>6.4851881505204156E-2</v>
      </c>
      <c r="CD88" s="130">
        <f t="shared" si="215"/>
        <v>8.8806021683585382E-2</v>
      </c>
      <c r="CE88" s="131">
        <f t="shared" si="215"/>
        <v>4.5034915374600547E-2</v>
      </c>
      <c r="CF88" s="128">
        <f t="shared" si="215"/>
        <v>4.4230046360105253E-2</v>
      </c>
      <c r="CG88" s="129">
        <f t="shared" si="215"/>
        <v>6.3908996897621514E-2</v>
      </c>
      <c r="CH88" s="130">
        <f t="shared" si="215"/>
        <v>7.2311694385175221E-2</v>
      </c>
      <c r="CI88" s="128">
        <f t="shared" si="215"/>
        <v>4.9534450651769091E-2</v>
      </c>
      <c r="CJ88" s="134">
        <f t="shared" si="215"/>
        <v>6.1038785313191644E-2</v>
      </c>
      <c r="CK88" s="135">
        <f t="shared" si="215"/>
        <v>6.2680749097165853E-2</v>
      </c>
    </row>
    <row r="89" spans="1:89" x14ac:dyDescent="0.2">
      <c r="A89" s="145" t="s">
        <v>34</v>
      </c>
      <c r="B89" s="189">
        <v>602</v>
      </c>
      <c r="C89" s="183">
        <v>1325</v>
      </c>
      <c r="D89" s="184">
        <v>181</v>
      </c>
      <c r="E89" s="185">
        <v>566</v>
      </c>
      <c r="F89" s="182">
        <v>343</v>
      </c>
      <c r="G89" s="186">
        <v>1076</v>
      </c>
      <c r="H89" s="184">
        <v>808</v>
      </c>
      <c r="I89" s="185">
        <v>1814</v>
      </c>
      <c r="J89" s="182">
        <v>186</v>
      </c>
      <c r="K89" s="183">
        <v>103</v>
      </c>
      <c r="L89" s="184">
        <v>872</v>
      </c>
      <c r="M89" s="182">
        <v>240</v>
      </c>
      <c r="N89" s="187">
        <v>1447</v>
      </c>
      <c r="O89" s="190">
        <v>1239</v>
      </c>
      <c r="P89" s="182">
        <v>421</v>
      </c>
      <c r="Q89" s="183">
        <v>931</v>
      </c>
      <c r="R89" s="184">
        <v>735</v>
      </c>
      <c r="S89" s="185">
        <v>1214</v>
      </c>
      <c r="T89" s="182">
        <v>83</v>
      </c>
      <c r="U89" s="186">
        <v>117</v>
      </c>
      <c r="V89" s="184">
        <v>1141</v>
      </c>
      <c r="W89" s="191">
        <v>633</v>
      </c>
      <c r="X89" s="182">
        <v>169</v>
      </c>
      <c r="Y89" s="186">
        <v>289</v>
      </c>
      <c r="Z89" s="184">
        <v>1712</v>
      </c>
      <c r="AA89" s="182">
        <v>1753</v>
      </c>
      <c r="AB89" s="158">
        <f t="shared" si="193"/>
        <v>8700</v>
      </c>
      <c r="AC89" s="159">
        <f t="shared" si="194"/>
        <v>11300</v>
      </c>
      <c r="BI89" s="145" t="s">
        <v>34</v>
      </c>
      <c r="BJ89" s="128">
        <f t="shared" ref="BJ89:CK89" si="216">B89/B95</f>
        <v>2.6469682979378271E-2</v>
      </c>
      <c r="BK89" s="129">
        <f t="shared" si="216"/>
        <v>5.8172718092812922E-2</v>
      </c>
      <c r="BL89" s="130">
        <f t="shared" si="216"/>
        <v>2.6205298972057332E-2</v>
      </c>
      <c r="BM89" s="131">
        <f t="shared" si="216"/>
        <v>7.6013967230727911E-2</v>
      </c>
      <c r="BN89" s="128">
        <f t="shared" si="216"/>
        <v>1.8935629899525228E-2</v>
      </c>
      <c r="BO89" s="129">
        <f t="shared" si="216"/>
        <v>6.825245797653029E-2</v>
      </c>
      <c r="BP89" s="130">
        <f t="shared" si="216"/>
        <v>2.6794004509881949E-2</v>
      </c>
      <c r="BQ89" s="131">
        <f t="shared" si="216"/>
        <v>6.2905295280368964E-2</v>
      </c>
      <c r="BR89" s="128">
        <f t="shared" si="216"/>
        <v>6.2186559679037114E-2</v>
      </c>
      <c r="BS89" s="129">
        <f t="shared" si="216"/>
        <v>3.4680134680134679E-2</v>
      </c>
      <c r="BT89" s="130">
        <f t="shared" si="216"/>
        <v>7.8410214908731235E-2</v>
      </c>
      <c r="BU89" s="128">
        <f t="shared" si="216"/>
        <v>2.083876009377442E-2</v>
      </c>
      <c r="BV89" s="132">
        <f t="shared" si="216"/>
        <v>5.9138466568579372E-2</v>
      </c>
      <c r="BW89" s="133">
        <f t="shared" si="216"/>
        <v>5.1661593628820411E-2</v>
      </c>
      <c r="BX89" s="128">
        <f t="shared" si="216"/>
        <v>3.4559185683795762E-2</v>
      </c>
      <c r="BY89" s="129">
        <f t="shared" si="216"/>
        <v>7.9193603266417154E-2</v>
      </c>
      <c r="BZ89" s="130">
        <f t="shared" si="216"/>
        <v>3.8401253918495297E-2</v>
      </c>
      <c r="CA89" s="131">
        <f t="shared" si="216"/>
        <v>6.4338332715035237E-2</v>
      </c>
      <c r="CB89" s="128">
        <f t="shared" si="216"/>
        <v>3.4058268362741076E-2</v>
      </c>
      <c r="CC89" s="129">
        <f t="shared" si="216"/>
        <v>4.6837469975980782E-2</v>
      </c>
      <c r="CD89" s="130">
        <f t="shared" si="216"/>
        <v>7.8792901042745667E-2</v>
      </c>
      <c r="CE89" s="131">
        <f t="shared" si="216"/>
        <v>3.7460054444312933E-2</v>
      </c>
      <c r="CF89" s="128">
        <f t="shared" si="216"/>
        <v>2.1175291316877586E-2</v>
      </c>
      <c r="CG89" s="129">
        <f t="shared" si="216"/>
        <v>5.9772492244053774E-2</v>
      </c>
      <c r="CH89" s="130">
        <f t="shared" si="216"/>
        <v>5.0039458685295066E-2</v>
      </c>
      <c r="CI89" s="128">
        <f t="shared" si="216"/>
        <v>4.6634743282787973E-2</v>
      </c>
      <c r="CJ89" s="134">
        <f t="shared" si="216"/>
        <v>4.204239032735075E-2</v>
      </c>
      <c r="CK89" s="135">
        <f t="shared" si="216"/>
        <v>5.4923423138800727E-2</v>
      </c>
    </row>
    <row r="90" spans="1:89" x14ac:dyDescent="0.2">
      <c r="A90" s="136" t="s">
        <v>35</v>
      </c>
      <c r="B90" s="192">
        <v>0</v>
      </c>
      <c r="C90" s="176">
        <v>636</v>
      </c>
      <c r="D90" s="177">
        <v>4</v>
      </c>
      <c r="E90" s="178">
        <v>347</v>
      </c>
      <c r="F90" s="175">
        <v>24</v>
      </c>
      <c r="G90" s="179">
        <v>883</v>
      </c>
      <c r="H90" s="177">
        <v>85</v>
      </c>
      <c r="I90" s="178">
        <v>773</v>
      </c>
      <c r="J90" s="175">
        <v>113</v>
      </c>
      <c r="K90" s="176">
        <v>40</v>
      </c>
      <c r="L90" s="177">
        <v>603</v>
      </c>
      <c r="M90" s="175">
        <v>86</v>
      </c>
      <c r="N90" s="180">
        <v>400</v>
      </c>
      <c r="O90" s="193">
        <v>329</v>
      </c>
      <c r="P90" s="175">
        <v>81</v>
      </c>
      <c r="Q90" s="176">
        <v>210</v>
      </c>
      <c r="R90" s="177">
        <v>187</v>
      </c>
      <c r="S90" s="178">
        <v>156</v>
      </c>
      <c r="T90" s="175">
        <v>24</v>
      </c>
      <c r="U90" s="179">
        <v>4</v>
      </c>
      <c r="V90" s="177">
        <v>369</v>
      </c>
      <c r="W90" s="194">
        <v>36</v>
      </c>
      <c r="X90" s="175">
        <v>38</v>
      </c>
      <c r="Y90" s="179">
        <v>19</v>
      </c>
      <c r="Z90" s="177">
        <v>117</v>
      </c>
      <c r="AA90" s="175">
        <v>209</v>
      </c>
      <c r="AB90" s="158">
        <f t="shared" si="193"/>
        <v>2045</v>
      </c>
      <c r="AC90" s="159">
        <f t="shared" si="194"/>
        <v>3728</v>
      </c>
      <c r="BI90" s="136" t="s">
        <v>35</v>
      </c>
      <c r="BJ90" s="128">
        <f t="shared" ref="BJ90:CK90" si="217">B90/B95</f>
        <v>0</v>
      </c>
      <c r="BK90" s="129">
        <f t="shared" si="217"/>
        <v>2.7922904684550203E-2</v>
      </c>
      <c r="BL90" s="130">
        <f t="shared" si="217"/>
        <v>5.7912262921673661E-4</v>
      </c>
      <c r="BM90" s="131">
        <f t="shared" si="217"/>
        <v>4.6602202524845551E-2</v>
      </c>
      <c r="BN90" s="128">
        <f t="shared" si="217"/>
        <v>1.3249420337860219E-3</v>
      </c>
      <c r="BO90" s="129">
        <f t="shared" si="217"/>
        <v>5.6010149064383126E-2</v>
      </c>
      <c r="BP90" s="130">
        <f t="shared" si="217"/>
        <v>2.818676217004908E-3</v>
      </c>
      <c r="BQ90" s="131">
        <f t="shared" si="217"/>
        <v>2.6805839719804419E-2</v>
      </c>
      <c r="BR90" s="128">
        <f t="shared" si="217"/>
        <v>3.7780006686726847E-2</v>
      </c>
      <c r="BS90" s="129">
        <f t="shared" si="217"/>
        <v>1.3468013468013467E-2</v>
      </c>
      <c r="BT90" s="130">
        <f t="shared" si="217"/>
        <v>5.4221742649042351E-2</v>
      </c>
      <c r="BU90" s="128">
        <f t="shared" si="217"/>
        <v>7.4672223669358341E-3</v>
      </c>
      <c r="BV90" s="132">
        <f t="shared" si="217"/>
        <v>1.6347882949158083E-2</v>
      </c>
      <c r="BW90" s="133">
        <f t="shared" si="217"/>
        <v>1.3718050285618981E-2</v>
      </c>
      <c r="BX90" s="128">
        <f t="shared" si="217"/>
        <v>6.6491544902314891E-3</v>
      </c>
      <c r="BY90" s="129">
        <f t="shared" si="217"/>
        <v>1.7863218781898605E-2</v>
      </c>
      <c r="BZ90" s="130">
        <f t="shared" si="217"/>
        <v>9.7701149425287355E-3</v>
      </c>
      <c r="CA90" s="131">
        <f t="shared" si="217"/>
        <v>8.267528750861201E-3</v>
      </c>
      <c r="CB90" s="128">
        <f t="shared" si="217"/>
        <v>9.8481739844070576E-3</v>
      </c>
      <c r="CC90" s="129">
        <f t="shared" si="217"/>
        <v>1.6012810248198558E-3</v>
      </c>
      <c r="CD90" s="130">
        <f t="shared" si="217"/>
        <v>2.54816656308266E-2</v>
      </c>
      <c r="CE90" s="131">
        <f t="shared" si="217"/>
        <v>2.1304296366433896E-3</v>
      </c>
      <c r="CF90" s="128">
        <f t="shared" si="217"/>
        <v>4.7613081067535397E-3</v>
      </c>
      <c r="CG90" s="129">
        <f t="shared" si="217"/>
        <v>3.9296794208893487E-3</v>
      </c>
      <c r="CH90" s="130">
        <f t="shared" si="217"/>
        <v>3.4197527255721508E-3</v>
      </c>
      <c r="CI90" s="128">
        <f t="shared" si="217"/>
        <v>5.5599893588720401E-3</v>
      </c>
      <c r="CJ90" s="134">
        <f t="shared" si="217"/>
        <v>9.8823779562565838E-3</v>
      </c>
      <c r="CK90" s="135">
        <f t="shared" si="217"/>
        <v>1.8119869155880451E-2</v>
      </c>
    </row>
    <row r="91" spans="1:89" x14ac:dyDescent="0.2">
      <c r="A91" s="145" t="s">
        <v>36</v>
      </c>
      <c r="B91" s="189">
        <v>0</v>
      </c>
      <c r="C91" s="183">
        <v>0</v>
      </c>
      <c r="D91" s="184">
        <v>0</v>
      </c>
      <c r="E91" s="185">
        <v>0</v>
      </c>
      <c r="F91" s="182">
        <v>0</v>
      </c>
      <c r="G91" s="186">
        <v>0</v>
      </c>
      <c r="H91" s="184">
        <v>0</v>
      </c>
      <c r="I91" s="185">
        <v>0</v>
      </c>
      <c r="J91" s="182">
        <v>0</v>
      </c>
      <c r="K91" s="186">
        <v>0</v>
      </c>
      <c r="L91" s="184">
        <v>0</v>
      </c>
      <c r="M91" s="182">
        <v>0</v>
      </c>
      <c r="N91" s="187">
        <v>0</v>
      </c>
      <c r="O91" s="190">
        <v>0</v>
      </c>
      <c r="P91" s="182">
        <v>0</v>
      </c>
      <c r="Q91" s="186">
        <v>0</v>
      </c>
      <c r="R91" s="184">
        <v>0</v>
      </c>
      <c r="S91" s="185">
        <v>0</v>
      </c>
      <c r="T91" s="182">
        <v>0</v>
      </c>
      <c r="U91" s="186">
        <v>0</v>
      </c>
      <c r="V91" s="184">
        <v>0</v>
      </c>
      <c r="W91" s="185">
        <v>0</v>
      </c>
      <c r="X91" s="182">
        <v>0</v>
      </c>
      <c r="Y91" s="186">
        <v>0</v>
      </c>
      <c r="Z91" s="184">
        <v>0</v>
      </c>
      <c r="AA91" s="182">
        <v>0</v>
      </c>
      <c r="AB91" s="158">
        <f t="shared" si="193"/>
        <v>0</v>
      </c>
      <c r="AC91" s="159">
        <f t="shared" si="194"/>
        <v>0</v>
      </c>
      <c r="BI91" s="145" t="s">
        <v>36</v>
      </c>
      <c r="BJ91" s="128">
        <f t="shared" ref="BJ91:CK91" si="218">B91/B95</f>
        <v>0</v>
      </c>
      <c r="BK91" s="129">
        <f t="shared" si="218"/>
        <v>0</v>
      </c>
      <c r="BL91" s="130">
        <f t="shared" si="218"/>
        <v>0</v>
      </c>
      <c r="BM91" s="131">
        <f t="shared" si="218"/>
        <v>0</v>
      </c>
      <c r="BN91" s="128">
        <f t="shared" si="218"/>
        <v>0</v>
      </c>
      <c r="BO91" s="129">
        <f t="shared" si="218"/>
        <v>0</v>
      </c>
      <c r="BP91" s="130">
        <f t="shared" si="218"/>
        <v>0</v>
      </c>
      <c r="BQ91" s="131">
        <f t="shared" si="218"/>
        <v>0</v>
      </c>
      <c r="BR91" s="128">
        <f t="shared" si="218"/>
        <v>0</v>
      </c>
      <c r="BS91" s="129">
        <f t="shared" si="218"/>
        <v>0</v>
      </c>
      <c r="BT91" s="130">
        <f t="shared" si="218"/>
        <v>0</v>
      </c>
      <c r="BU91" s="128">
        <f t="shared" si="218"/>
        <v>0</v>
      </c>
      <c r="BV91" s="132">
        <f t="shared" si="218"/>
        <v>0</v>
      </c>
      <c r="BW91" s="133">
        <f t="shared" si="218"/>
        <v>0</v>
      </c>
      <c r="BX91" s="128">
        <f t="shared" si="218"/>
        <v>0</v>
      </c>
      <c r="BY91" s="129">
        <f t="shared" si="218"/>
        <v>0</v>
      </c>
      <c r="BZ91" s="130">
        <f t="shared" si="218"/>
        <v>0</v>
      </c>
      <c r="CA91" s="131">
        <f t="shared" si="218"/>
        <v>0</v>
      </c>
      <c r="CB91" s="128">
        <f t="shared" si="218"/>
        <v>0</v>
      </c>
      <c r="CC91" s="129">
        <f t="shared" si="218"/>
        <v>0</v>
      </c>
      <c r="CD91" s="130">
        <f t="shared" si="218"/>
        <v>0</v>
      </c>
      <c r="CE91" s="131">
        <f t="shared" si="218"/>
        <v>0</v>
      </c>
      <c r="CF91" s="128">
        <f t="shared" si="218"/>
        <v>0</v>
      </c>
      <c r="CG91" s="129">
        <f t="shared" si="218"/>
        <v>0</v>
      </c>
      <c r="CH91" s="130">
        <f t="shared" si="218"/>
        <v>0</v>
      </c>
      <c r="CI91" s="128">
        <f t="shared" si="218"/>
        <v>0</v>
      </c>
      <c r="CJ91" s="134">
        <f t="shared" si="218"/>
        <v>0</v>
      </c>
      <c r="CK91" s="135">
        <f t="shared" si="218"/>
        <v>0</v>
      </c>
    </row>
    <row r="92" spans="1:89" x14ac:dyDescent="0.2">
      <c r="A92" s="136" t="s">
        <v>37</v>
      </c>
      <c r="B92" s="58">
        <v>0</v>
      </c>
      <c r="C92" s="59">
        <v>0</v>
      </c>
      <c r="D92" s="138">
        <v>0</v>
      </c>
      <c r="E92" s="139">
        <v>0</v>
      </c>
      <c r="F92" s="137">
        <v>0</v>
      </c>
      <c r="G92" s="140">
        <v>0</v>
      </c>
      <c r="H92" s="138">
        <v>0</v>
      </c>
      <c r="I92" s="139">
        <v>0</v>
      </c>
      <c r="J92" s="137">
        <v>0</v>
      </c>
      <c r="K92" s="140">
        <v>0</v>
      </c>
      <c r="L92" s="138"/>
      <c r="M92" s="137">
        <v>0</v>
      </c>
      <c r="N92" s="141">
        <v>0</v>
      </c>
      <c r="O92" s="142">
        <v>0</v>
      </c>
      <c r="P92" s="137">
        <v>0</v>
      </c>
      <c r="Q92" s="140">
        <v>0</v>
      </c>
      <c r="R92" s="138"/>
      <c r="S92" s="139">
        <v>0</v>
      </c>
      <c r="T92" s="137">
        <v>0</v>
      </c>
      <c r="U92" s="140">
        <v>0</v>
      </c>
      <c r="V92" s="138">
        <v>0</v>
      </c>
      <c r="W92" s="139">
        <v>0</v>
      </c>
      <c r="X92" s="137">
        <v>0</v>
      </c>
      <c r="Y92" s="140">
        <v>0</v>
      </c>
      <c r="Z92" s="143">
        <v>0</v>
      </c>
      <c r="AA92" s="144">
        <v>0</v>
      </c>
      <c r="AB92" s="158">
        <f t="shared" ref="AB92:AB94" si="219">SUM(B92,D92,F92,H92,J92,L92,N92,P92,R92,T92,V92,X92,Z92)</f>
        <v>0</v>
      </c>
      <c r="AC92" s="159">
        <f t="shared" si="194"/>
        <v>0</v>
      </c>
      <c r="BI92" s="136" t="s">
        <v>37</v>
      </c>
      <c r="BJ92" s="128">
        <f t="shared" ref="BJ92:CI92" si="220">B92/B95</f>
        <v>0</v>
      </c>
      <c r="BK92" s="129">
        <f t="shared" si="220"/>
        <v>0</v>
      </c>
      <c r="BL92" s="130">
        <f t="shared" si="220"/>
        <v>0</v>
      </c>
      <c r="BM92" s="131">
        <f t="shared" si="220"/>
        <v>0</v>
      </c>
      <c r="BN92" s="128">
        <f t="shared" si="220"/>
        <v>0</v>
      </c>
      <c r="BO92" s="129">
        <f t="shared" si="220"/>
        <v>0</v>
      </c>
      <c r="BP92" s="130">
        <f t="shared" si="220"/>
        <v>0</v>
      </c>
      <c r="BQ92" s="131">
        <f t="shared" si="220"/>
        <v>0</v>
      </c>
      <c r="BR92" s="128">
        <f t="shared" si="220"/>
        <v>0</v>
      </c>
      <c r="BS92" s="129">
        <f t="shared" si="220"/>
        <v>0</v>
      </c>
      <c r="BT92" s="130">
        <f t="shared" si="220"/>
        <v>0</v>
      </c>
      <c r="BU92" s="128">
        <f t="shared" si="220"/>
        <v>0</v>
      </c>
      <c r="BV92" s="132">
        <f t="shared" si="220"/>
        <v>0</v>
      </c>
      <c r="BW92" s="133">
        <f t="shared" si="220"/>
        <v>0</v>
      </c>
      <c r="BX92" s="128">
        <f t="shared" si="220"/>
        <v>0</v>
      </c>
      <c r="BY92" s="129">
        <f t="shared" si="220"/>
        <v>0</v>
      </c>
      <c r="BZ92" s="130">
        <f t="shared" si="220"/>
        <v>0</v>
      </c>
      <c r="CA92" s="131">
        <f t="shared" si="220"/>
        <v>0</v>
      </c>
      <c r="CB92" s="128">
        <f t="shared" si="220"/>
        <v>0</v>
      </c>
      <c r="CC92" s="129">
        <f t="shared" si="220"/>
        <v>0</v>
      </c>
      <c r="CD92" s="130">
        <f t="shared" si="220"/>
        <v>0</v>
      </c>
      <c r="CE92" s="131">
        <f t="shared" si="220"/>
        <v>0</v>
      </c>
      <c r="CF92" s="128">
        <f t="shared" si="220"/>
        <v>0</v>
      </c>
      <c r="CG92" s="129">
        <f t="shared" si="220"/>
        <v>0</v>
      </c>
      <c r="CH92" s="130">
        <f t="shared" si="220"/>
        <v>0</v>
      </c>
      <c r="CI92" s="128">
        <f t="shared" si="220"/>
        <v>0</v>
      </c>
      <c r="CJ92" s="134">
        <f t="shared" ref="CJ92:CK92" si="221">AB92/AB95</f>
        <v>0</v>
      </c>
      <c r="CK92" s="135">
        <f t="shared" si="221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58">
        <f t="shared" si="219"/>
        <v>0</v>
      </c>
      <c r="AC93" s="159">
        <f t="shared" si="194"/>
        <v>0</v>
      </c>
      <c r="BI93" s="145" t="s">
        <v>38</v>
      </c>
      <c r="BJ93" s="128">
        <f t="shared" ref="BJ93:CI93" si="222">B93/B95</f>
        <v>0</v>
      </c>
      <c r="BK93" s="129">
        <f t="shared" si="222"/>
        <v>0</v>
      </c>
      <c r="BL93" s="130">
        <f t="shared" si="222"/>
        <v>0</v>
      </c>
      <c r="BM93" s="131">
        <f t="shared" si="222"/>
        <v>0</v>
      </c>
      <c r="BN93" s="128">
        <f t="shared" si="222"/>
        <v>0</v>
      </c>
      <c r="BO93" s="129">
        <f t="shared" si="222"/>
        <v>0</v>
      </c>
      <c r="BP93" s="130">
        <f t="shared" si="222"/>
        <v>0</v>
      </c>
      <c r="BQ93" s="131">
        <f t="shared" si="222"/>
        <v>0</v>
      </c>
      <c r="BR93" s="128">
        <f t="shared" si="222"/>
        <v>0</v>
      </c>
      <c r="BS93" s="129">
        <f t="shared" si="222"/>
        <v>0</v>
      </c>
      <c r="BT93" s="130">
        <f t="shared" si="222"/>
        <v>0</v>
      </c>
      <c r="BU93" s="128">
        <f t="shared" si="222"/>
        <v>0</v>
      </c>
      <c r="BV93" s="132">
        <f t="shared" si="222"/>
        <v>0</v>
      </c>
      <c r="BW93" s="133">
        <f t="shared" si="222"/>
        <v>0</v>
      </c>
      <c r="BX93" s="128">
        <f t="shared" si="222"/>
        <v>0</v>
      </c>
      <c r="BY93" s="129">
        <f t="shared" si="222"/>
        <v>0</v>
      </c>
      <c r="BZ93" s="130">
        <f t="shared" si="222"/>
        <v>0</v>
      </c>
      <c r="CA93" s="131">
        <f t="shared" si="222"/>
        <v>0</v>
      </c>
      <c r="CB93" s="128">
        <f t="shared" si="222"/>
        <v>0</v>
      </c>
      <c r="CC93" s="129">
        <f t="shared" si="222"/>
        <v>0</v>
      </c>
      <c r="CD93" s="130">
        <f t="shared" si="222"/>
        <v>0</v>
      </c>
      <c r="CE93" s="131">
        <f t="shared" si="222"/>
        <v>0</v>
      </c>
      <c r="CF93" s="128">
        <f t="shared" si="222"/>
        <v>0</v>
      </c>
      <c r="CG93" s="129">
        <f t="shared" si="222"/>
        <v>0</v>
      </c>
      <c r="CH93" s="130">
        <f t="shared" si="222"/>
        <v>0</v>
      </c>
      <c r="CI93" s="128">
        <f t="shared" si="222"/>
        <v>0</v>
      </c>
      <c r="CJ93" s="134">
        <f t="shared" ref="CJ93:CK93" si="223">AB93/AB95</f>
        <v>0</v>
      </c>
      <c r="CK93" s="135">
        <f t="shared" si="223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58">
        <f t="shared" si="219"/>
        <v>0</v>
      </c>
      <c r="AC94" s="159">
        <f t="shared" si="194"/>
        <v>0</v>
      </c>
      <c r="BI94" s="136" t="s">
        <v>39</v>
      </c>
      <c r="BJ94" s="128">
        <f t="shared" ref="BJ94:CK94" si="224">B94/B95</f>
        <v>0</v>
      </c>
      <c r="BK94" s="129">
        <f t="shared" si="224"/>
        <v>0</v>
      </c>
      <c r="BL94" s="130">
        <f t="shared" si="224"/>
        <v>0</v>
      </c>
      <c r="BM94" s="131">
        <f t="shared" si="224"/>
        <v>0</v>
      </c>
      <c r="BN94" s="128">
        <f t="shared" si="224"/>
        <v>0</v>
      </c>
      <c r="BO94" s="129">
        <f t="shared" si="224"/>
        <v>0</v>
      </c>
      <c r="BP94" s="130">
        <f t="shared" si="224"/>
        <v>0</v>
      </c>
      <c r="BQ94" s="131">
        <f t="shared" si="224"/>
        <v>0</v>
      </c>
      <c r="BR94" s="128">
        <f t="shared" si="224"/>
        <v>0</v>
      </c>
      <c r="BS94" s="129">
        <f t="shared" si="224"/>
        <v>0</v>
      </c>
      <c r="BT94" s="130">
        <f t="shared" si="224"/>
        <v>0</v>
      </c>
      <c r="BU94" s="128">
        <f t="shared" si="224"/>
        <v>0</v>
      </c>
      <c r="BV94" s="132">
        <f t="shared" si="224"/>
        <v>0</v>
      </c>
      <c r="BW94" s="133">
        <f t="shared" si="224"/>
        <v>0</v>
      </c>
      <c r="BX94" s="128">
        <f t="shared" si="224"/>
        <v>0</v>
      </c>
      <c r="BY94" s="129">
        <f t="shared" si="224"/>
        <v>0</v>
      </c>
      <c r="BZ94" s="130">
        <f t="shared" si="224"/>
        <v>0</v>
      </c>
      <c r="CA94" s="131">
        <f t="shared" si="224"/>
        <v>0</v>
      </c>
      <c r="CB94" s="128">
        <f t="shared" si="224"/>
        <v>0</v>
      </c>
      <c r="CC94" s="129">
        <f t="shared" si="224"/>
        <v>0</v>
      </c>
      <c r="CD94" s="130">
        <f t="shared" si="224"/>
        <v>0</v>
      </c>
      <c r="CE94" s="131">
        <f t="shared" si="224"/>
        <v>0</v>
      </c>
      <c r="CF94" s="128">
        <f t="shared" si="224"/>
        <v>0</v>
      </c>
      <c r="CG94" s="129">
        <f t="shared" si="224"/>
        <v>0</v>
      </c>
      <c r="CH94" s="130">
        <f t="shared" si="224"/>
        <v>0</v>
      </c>
      <c r="CI94" s="128">
        <f t="shared" si="224"/>
        <v>0</v>
      </c>
      <c r="CJ94" s="134">
        <f t="shared" si="224"/>
        <v>0</v>
      </c>
      <c r="CK94" s="135">
        <f t="shared" si="224"/>
        <v>0</v>
      </c>
    </row>
    <row r="95" spans="1:89" ht="14.25" thickTop="1" thickBot="1" x14ac:dyDescent="0.25">
      <c r="A95" s="229" t="s">
        <v>13</v>
      </c>
      <c r="B95" s="20">
        <f t="shared" ref="B95:AA95" si="225">SUM(B72:B94)</f>
        <v>22743</v>
      </c>
      <c r="C95" s="21">
        <f t="shared" si="225"/>
        <v>22777</v>
      </c>
      <c r="D95" s="20">
        <f t="shared" si="225"/>
        <v>6907</v>
      </c>
      <c r="E95" s="21">
        <f t="shared" si="225"/>
        <v>7446</v>
      </c>
      <c r="F95" s="20">
        <f t="shared" si="225"/>
        <v>18114</v>
      </c>
      <c r="G95" s="21">
        <f t="shared" si="225"/>
        <v>15765</v>
      </c>
      <c r="H95" s="20">
        <f t="shared" si="225"/>
        <v>30156</v>
      </c>
      <c r="I95" s="21">
        <f t="shared" si="225"/>
        <v>28837</v>
      </c>
      <c r="J95" s="20">
        <f t="shared" si="225"/>
        <v>2991</v>
      </c>
      <c r="K95" s="21">
        <f t="shared" si="225"/>
        <v>2970</v>
      </c>
      <c r="L95" s="20">
        <f t="shared" si="225"/>
        <v>11121</v>
      </c>
      <c r="M95" s="21">
        <f t="shared" si="225"/>
        <v>11517</v>
      </c>
      <c r="N95" s="20">
        <f t="shared" si="225"/>
        <v>24468</v>
      </c>
      <c r="O95" s="21">
        <f t="shared" si="225"/>
        <v>23983</v>
      </c>
      <c r="P95" s="20">
        <f t="shared" si="225"/>
        <v>12182</v>
      </c>
      <c r="Q95" s="21">
        <f t="shared" si="225"/>
        <v>11756</v>
      </c>
      <c r="R95" s="20">
        <f t="shared" si="225"/>
        <v>19140</v>
      </c>
      <c r="S95" s="21">
        <f t="shared" si="225"/>
        <v>18869</v>
      </c>
      <c r="T95" s="20">
        <f t="shared" si="225"/>
        <v>2437</v>
      </c>
      <c r="U95" s="21">
        <f t="shared" si="225"/>
        <v>2498</v>
      </c>
      <c r="V95" s="20">
        <f t="shared" si="225"/>
        <v>14481</v>
      </c>
      <c r="W95" s="21">
        <f t="shared" si="225"/>
        <v>16898</v>
      </c>
      <c r="X95" s="20">
        <f t="shared" si="225"/>
        <v>7981</v>
      </c>
      <c r="Y95" s="21">
        <f t="shared" si="225"/>
        <v>4835</v>
      </c>
      <c r="Z95" s="20">
        <f t="shared" si="225"/>
        <v>34213</v>
      </c>
      <c r="AA95" s="21">
        <f t="shared" si="225"/>
        <v>37590</v>
      </c>
      <c r="AB95" s="160">
        <f>SUM(AB71:AB94)</f>
        <v>206934</v>
      </c>
      <c r="AC95" s="161">
        <f>SUM(AC71:AC94)</f>
        <v>205741</v>
      </c>
      <c r="BI95" s="229" t="s">
        <v>13</v>
      </c>
      <c r="BJ95" s="154">
        <f t="shared" ref="BJ95:CK95" si="226">SUM(BJ71:BJ94)</f>
        <v>1.0000000000000002</v>
      </c>
      <c r="BK95" s="155">
        <f t="shared" si="226"/>
        <v>1.0000000000000002</v>
      </c>
      <c r="BL95" s="154">
        <f t="shared" si="226"/>
        <v>1</v>
      </c>
      <c r="BM95" s="155">
        <f t="shared" si="226"/>
        <v>1</v>
      </c>
      <c r="BN95" s="154">
        <f t="shared" si="226"/>
        <v>0.99999999999999978</v>
      </c>
      <c r="BO95" s="155">
        <f t="shared" si="226"/>
        <v>1.0000000000000002</v>
      </c>
      <c r="BP95" s="154">
        <f t="shared" si="226"/>
        <v>0.99999999999999978</v>
      </c>
      <c r="BQ95" s="155">
        <f t="shared" si="226"/>
        <v>1</v>
      </c>
      <c r="BR95" s="154">
        <f t="shared" si="226"/>
        <v>1</v>
      </c>
      <c r="BS95" s="155">
        <f t="shared" si="226"/>
        <v>0.99999999999999989</v>
      </c>
      <c r="BT95" s="154">
        <f t="shared" si="226"/>
        <v>1</v>
      </c>
      <c r="BU95" s="155">
        <f t="shared" si="226"/>
        <v>1</v>
      </c>
      <c r="BV95" s="154">
        <f t="shared" si="226"/>
        <v>0.99999999999999989</v>
      </c>
      <c r="BW95" s="155">
        <f t="shared" si="226"/>
        <v>1</v>
      </c>
      <c r="BX95" s="154">
        <f t="shared" si="226"/>
        <v>1</v>
      </c>
      <c r="BY95" s="155">
        <f t="shared" si="226"/>
        <v>1</v>
      </c>
      <c r="BZ95" s="154">
        <f t="shared" si="226"/>
        <v>1</v>
      </c>
      <c r="CA95" s="155">
        <f t="shared" si="226"/>
        <v>1</v>
      </c>
      <c r="CB95" s="154">
        <f t="shared" si="226"/>
        <v>1</v>
      </c>
      <c r="CC95" s="155">
        <f t="shared" si="226"/>
        <v>1</v>
      </c>
      <c r="CD95" s="154">
        <f t="shared" si="226"/>
        <v>0.99999999999999978</v>
      </c>
      <c r="CE95" s="155">
        <f t="shared" si="226"/>
        <v>1</v>
      </c>
      <c r="CF95" s="154">
        <f t="shared" si="226"/>
        <v>1</v>
      </c>
      <c r="CG95" s="155">
        <f t="shared" si="226"/>
        <v>1.0000000000000002</v>
      </c>
      <c r="CH95" s="154">
        <f t="shared" si="226"/>
        <v>1</v>
      </c>
      <c r="CI95" s="155">
        <f t="shared" si="226"/>
        <v>1</v>
      </c>
      <c r="CJ95" s="154">
        <f t="shared" si="226"/>
        <v>1</v>
      </c>
      <c r="CK95" s="155">
        <f t="shared" si="226"/>
        <v>1</v>
      </c>
    </row>
    <row r="96" spans="1:89" ht="13.5" thickTop="1" x14ac:dyDescent="0.2">
      <c r="A96" s="173"/>
    </row>
    <row r="98" spans="1:89" x14ac:dyDescent="0.2">
      <c r="A98" s="304">
        <f>+A67+1</f>
        <v>44655</v>
      </c>
      <c r="B98" s="304"/>
      <c r="C98" s="304"/>
      <c r="D98" s="304"/>
      <c r="BI98" s="309">
        <f>+BI67+1</f>
        <v>44655</v>
      </c>
      <c r="BJ98" s="309"/>
      <c r="BK98" s="309"/>
      <c r="BL98" s="309"/>
    </row>
    <row r="99" spans="1:89" ht="13.5" thickBot="1" x14ac:dyDescent="0.25">
      <c r="AE99" s="232" t="s">
        <v>84</v>
      </c>
    </row>
    <row r="100" spans="1:89" ht="14.25" thickTop="1" thickBot="1" x14ac:dyDescent="0.25">
      <c r="A100" s="300" t="s">
        <v>0</v>
      </c>
      <c r="B100" s="302" t="s">
        <v>1</v>
      </c>
      <c r="C100" s="303"/>
      <c r="D100" s="302" t="s">
        <v>2</v>
      </c>
      <c r="E100" s="303"/>
      <c r="F100" s="302" t="s">
        <v>3</v>
      </c>
      <c r="G100" s="303"/>
      <c r="H100" s="302" t="s">
        <v>4</v>
      </c>
      <c r="I100" s="303"/>
      <c r="J100" s="302" t="s">
        <v>5</v>
      </c>
      <c r="K100" s="303"/>
      <c r="L100" s="302" t="s">
        <v>6</v>
      </c>
      <c r="M100" s="303"/>
      <c r="N100" s="302" t="s">
        <v>7</v>
      </c>
      <c r="O100" s="303"/>
      <c r="P100" s="302" t="s">
        <v>8</v>
      </c>
      <c r="Q100" s="303"/>
      <c r="R100" s="302" t="s">
        <v>9</v>
      </c>
      <c r="S100" s="303"/>
      <c r="T100" s="302" t="s">
        <v>10</v>
      </c>
      <c r="U100" s="303"/>
      <c r="V100" s="302" t="s">
        <v>11</v>
      </c>
      <c r="W100" s="303"/>
      <c r="X100" s="302" t="s">
        <v>12</v>
      </c>
      <c r="Y100" s="303"/>
      <c r="Z100" s="305" t="s">
        <v>40</v>
      </c>
      <c r="AA100" s="306"/>
      <c r="AB100" s="307" t="s">
        <v>41</v>
      </c>
      <c r="AC100" s="308"/>
      <c r="AE100" s="300" t="s">
        <v>0</v>
      </c>
      <c r="AF100" s="302" t="s">
        <v>1</v>
      </c>
      <c r="AG100" s="303"/>
      <c r="AH100" s="302" t="s">
        <v>2</v>
      </c>
      <c r="AI100" s="303"/>
      <c r="AJ100" s="302" t="s">
        <v>3</v>
      </c>
      <c r="AK100" s="303"/>
      <c r="AL100" s="302" t="s">
        <v>4</v>
      </c>
      <c r="AM100" s="303"/>
      <c r="AN100" s="302" t="s">
        <v>5</v>
      </c>
      <c r="AO100" s="303"/>
      <c r="AP100" s="302" t="s">
        <v>6</v>
      </c>
      <c r="AQ100" s="303"/>
      <c r="AR100" s="302" t="s">
        <v>7</v>
      </c>
      <c r="AS100" s="303"/>
      <c r="AT100" s="302" t="s">
        <v>8</v>
      </c>
      <c r="AU100" s="303"/>
      <c r="AV100" s="302" t="s">
        <v>9</v>
      </c>
      <c r="AW100" s="303"/>
      <c r="AX100" s="302" t="s">
        <v>10</v>
      </c>
      <c r="AY100" s="303"/>
      <c r="AZ100" s="302" t="s">
        <v>11</v>
      </c>
      <c r="BA100" s="303"/>
      <c r="BB100" s="302" t="s">
        <v>12</v>
      </c>
      <c r="BC100" s="303"/>
      <c r="BD100" s="305" t="s">
        <v>40</v>
      </c>
      <c r="BE100" s="306"/>
      <c r="BF100" s="307" t="s">
        <v>41</v>
      </c>
      <c r="BG100" s="308"/>
      <c r="BI100" s="300" t="s">
        <v>0</v>
      </c>
      <c r="BJ100" s="302" t="s">
        <v>1</v>
      </c>
      <c r="BK100" s="303"/>
      <c r="BL100" s="302" t="s">
        <v>2</v>
      </c>
      <c r="BM100" s="303"/>
      <c r="BN100" s="302" t="s">
        <v>3</v>
      </c>
      <c r="BO100" s="303"/>
      <c r="BP100" s="302" t="s">
        <v>4</v>
      </c>
      <c r="BQ100" s="303"/>
      <c r="BR100" s="302" t="s">
        <v>5</v>
      </c>
      <c r="BS100" s="303"/>
      <c r="BT100" s="302" t="s">
        <v>6</v>
      </c>
      <c r="BU100" s="303"/>
      <c r="BV100" s="302" t="s">
        <v>7</v>
      </c>
      <c r="BW100" s="303"/>
      <c r="BX100" s="302" t="s">
        <v>8</v>
      </c>
      <c r="BY100" s="303"/>
      <c r="BZ100" s="302" t="s">
        <v>9</v>
      </c>
      <c r="CA100" s="303"/>
      <c r="CB100" s="302" t="s">
        <v>10</v>
      </c>
      <c r="CC100" s="303"/>
      <c r="CD100" s="302" t="s">
        <v>11</v>
      </c>
      <c r="CE100" s="303"/>
      <c r="CF100" s="302" t="s">
        <v>12</v>
      </c>
      <c r="CG100" s="303"/>
      <c r="CH100" s="305" t="s">
        <v>40</v>
      </c>
      <c r="CI100" s="306"/>
      <c r="CJ100" s="302" t="s">
        <v>41</v>
      </c>
      <c r="CK100" s="303"/>
    </row>
    <row r="101" spans="1:89" ht="15" thickTop="1" thickBot="1" x14ac:dyDescent="0.3">
      <c r="A101" s="301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62" t="s">
        <v>14</v>
      </c>
      <c r="AC101" s="163" t="s">
        <v>15</v>
      </c>
      <c r="AE101" s="301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62" t="s">
        <v>14</v>
      </c>
      <c r="BG101" s="163" t="s">
        <v>15</v>
      </c>
      <c r="BI101" s="301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72"/>
      <c r="D102" s="126"/>
      <c r="E102" s="166"/>
      <c r="F102" s="125"/>
      <c r="G102" s="127"/>
      <c r="H102" s="126"/>
      <c r="I102" s="166"/>
      <c r="J102" s="125"/>
      <c r="K102" s="127"/>
      <c r="L102" s="126"/>
      <c r="M102" s="125"/>
      <c r="N102" s="165"/>
      <c r="O102" s="167"/>
      <c r="P102" s="125"/>
      <c r="Q102" s="127"/>
      <c r="R102" s="126"/>
      <c r="S102" s="166"/>
      <c r="T102" s="125"/>
      <c r="U102" s="127"/>
      <c r="V102" s="126"/>
      <c r="W102" s="166"/>
      <c r="X102" s="125"/>
      <c r="Y102" s="127"/>
      <c r="Z102" s="170"/>
      <c r="AA102" s="171"/>
      <c r="AB102" s="156">
        <f>B102+D102+F102+H102+J102+L102+N102+P102+R102+T102+V102+X102+Z102</f>
        <v>0</v>
      </c>
      <c r="AC102" s="157">
        <f>C102+E102+G102+I102+K102+M102+O102+Q102+S102+U102+W102+Y102+AA102</f>
        <v>0</v>
      </c>
      <c r="AE102" s="235" t="str">
        <f>$AE$9</f>
        <v>07:00 - 07:59</v>
      </c>
      <c r="AF102" s="125">
        <f>SUMIF($A$9:$A$32,$AE102,B$102:B$125)</f>
        <v>2764</v>
      </c>
      <c r="AG102" s="172">
        <f t="shared" ref="AG102:AV103" si="227">SUMIF($A$9:$A$32,$AE102,C$102:C$125)</f>
        <v>1309</v>
      </c>
      <c r="AH102" s="126">
        <f t="shared" si="227"/>
        <v>1170</v>
      </c>
      <c r="AI102" s="166">
        <f t="shared" si="227"/>
        <v>1044</v>
      </c>
      <c r="AJ102" s="125">
        <f t="shared" si="227"/>
        <v>2773</v>
      </c>
      <c r="AK102" s="127">
        <f t="shared" si="227"/>
        <v>1375</v>
      </c>
      <c r="AL102" s="126">
        <f t="shared" si="227"/>
        <v>3581</v>
      </c>
      <c r="AM102" s="166">
        <f t="shared" si="227"/>
        <v>1866</v>
      </c>
      <c r="AN102" s="125">
        <f t="shared" si="227"/>
        <v>290</v>
      </c>
      <c r="AO102" s="127">
        <f t="shared" si="227"/>
        <v>849</v>
      </c>
      <c r="AP102" s="126">
        <f t="shared" si="227"/>
        <v>835</v>
      </c>
      <c r="AQ102" s="125">
        <f t="shared" si="227"/>
        <v>2637</v>
      </c>
      <c r="AR102" s="165">
        <f t="shared" si="227"/>
        <v>2412</v>
      </c>
      <c r="AS102" s="167">
        <f t="shared" si="227"/>
        <v>3536</v>
      </c>
      <c r="AT102" s="125">
        <f t="shared" si="227"/>
        <v>1681</v>
      </c>
      <c r="AU102" s="127">
        <f t="shared" si="227"/>
        <v>1632</v>
      </c>
      <c r="AV102" s="126">
        <f t="shared" si="227"/>
        <v>2327</v>
      </c>
      <c r="AW102" s="166">
        <f t="shared" ref="AW102:BE103" si="228">SUMIF($A$9:$A$32,$AE102,S$102:S$125)</f>
        <v>1796</v>
      </c>
      <c r="AX102" s="125">
        <f t="shared" si="228"/>
        <v>281</v>
      </c>
      <c r="AY102" s="127">
        <f t="shared" si="228"/>
        <v>1463</v>
      </c>
      <c r="AZ102" s="126">
        <f t="shared" si="228"/>
        <v>903</v>
      </c>
      <c r="BA102" s="166">
        <f t="shared" si="228"/>
        <v>2725</v>
      </c>
      <c r="BB102" s="125">
        <f t="shared" si="228"/>
        <v>1725</v>
      </c>
      <c r="BC102" s="127">
        <f t="shared" si="228"/>
        <v>1528</v>
      </c>
      <c r="BD102" s="170">
        <f t="shared" si="228"/>
        <v>3077</v>
      </c>
      <c r="BE102" s="171">
        <f t="shared" si="228"/>
        <v>2683</v>
      </c>
      <c r="BF102" s="156">
        <f>AF102+AH102+AJ102+AL102+AN102+AP102+AR102+AT102+AV102+AX102+AZ102+BB102+BD102</f>
        <v>23819</v>
      </c>
      <c r="BG102" s="157">
        <f>AG102+AI102+AK102+AM102+AO102+AQ102+AS102+AU102+AW102+AY102+BA102+BC102+BE102</f>
        <v>24443</v>
      </c>
      <c r="BI102" s="124" t="s">
        <v>16</v>
      </c>
      <c r="BJ102" s="128">
        <f>B102/B126</f>
        <v>0</v>
      </c>
      <c r="BK102" s="129">
        <f t="shared" ref="BK102" si="229">C102/C126</f>
        <v>0</v>
      </c>
      <c r="BL102" s="130">
        <f t="shared" ref="BL102" si="230">D102/D126</f>
        <v>0</v>
      </c>
      <c r="BM102" s="131">
        <f t="shared" ref="BM102" si="231">E102/E126</f>
        <v>0</v>
      </c>
      <c r="BN102" s="128">
        <f t="shared" ref="BN102" si="232">F102/F126</f>
        <v>0</v>
      </c>
      <c r="BO102" s="129">
        <f t="shared" ref="BO102" si="233">G102/G126</f>
        <v>0</v>
      </c>
      <c r="BP102" s="130">
        <f t="shared" ref="BP102" si="234">H102/H126</f>
        <v>0</v>
      </c>
      <c r="BQ102" s="131">
        <f t="shared" ref="BQ102" si="235">I102/I126</f>
        <v>0</v>
      </c>
      <c r="BR102" s="128">
        <f t="shared" ref="BR102" si="236">J102/J126</f>
        <v>0</v>
      </c>
      <c r="BS102" s="129">
        <f t="shared" ref="BS102" si="237">K102/K126</f>
        <v>0</v>
      </c>
      <c r="BT102" s="130">
        <f t="shared" ref="BT102" si="238">L102/L126</f>
        <v>0</v>
      </c>
      <c r="BU102" s="128">
        <f t="shared" ref="BU102" si="239">M102/M126</f>
        <v>0</v>
      </c>
      <c r="BV102" s="132">
        <f t="shared" ref="BV102" si="240">N102/N126</f>
        <v>0</v>
      </c>
      <c r="BW102" s="133">
        <f t="shared" ref="BW102" si="241">O102/O126</f>
        <v>0</v>
      </c>
      <c r="BX102" s="128">
        <f t="shared" ref="BX102" si="242">P102/P126</f>
        <v>0</v>
      </c>
      <c r="BY102" s="129">
        <f t="shared" ref="BY102" si="243">Q102/Q126</f>
        <v>0</v>
      </c>
      <c r="BZ102" s="130">
        <f t="shared" ref="BZ102" si="244">R102/R126</f>
        <v>0</v>
      </c>
      <c r="CA102" s="131">
        <f t="shared" ref="CA102" si="245">S102/S126</f>
        <v>0</v>
      </c>
      <c r="CB102" s="128">
        <f t="shared" ref="CB102" si="246">T102/T126</f>
        <v>0</v>
      </c>
      <c r="CC102" s="129">
        <f t="shared" ref="CC102" si="247">U102/U126</f>
        <v>0</v>
      </c>
      <c r="CD102" s="130">
        <f t="shared" ref="CD102" si="248">V102/V126</f>
        <v>0</v>
      </c>
      <c r="CE102" s="131">
        <f t="shared" ref="CE102" si="249">W102/W126</f>
        <v>0</v>
      </c>
      <c r="CF102" s="128">
        <f t="shared" ref="CF102" si="250">X102/X126</f>
        <v>0</v>
      </c>
      <c r="CG102" s="129">
        <f t="shared" ref="CG102" si="251">Y102/Y126</f>
        <v>0</v>
      </c>
      <c r="CH102" s="130">
        <f t="shared" ref="CH102" si="252">Z102/Z126</f>
        <v>0</v>
      </c>
      <c r="CI102" s="128">
        <f t="shared" ref="CI102" si="253">AA102/AA126</f>
        <v>0</v>
      </c>
      <c r="CJ102" s="134">
        <f t="shared" ref="CJ102" si="254">AB102/AB126</f>
        <v>0</v>
      </c>
      <c r="CK102" s="135">
        <f t="shared" ref="CK102" si="255">AC102/AC126</f>
        <v>0</v>
      </c>
    </row>
    <row r="103" spans="1:89" x14ac:dyDescent="0.2">
      <c r="A103" s="136" t="s">
        <v>17</v>
      </c>
      <c r="B103" s="175">
        <v>627</v>
      </c>
      <c r="C103" s="176">
        <v>0</v>
      </c>
      <c r="D103" s="177">
        <v>340</v>
      </c>
      <c r="E103" s="178">
        <v>0</v>
      </c>
      <c r="F103" s="175">
        <v>795</v>
      </c>
      <c r="G103" s="179">
        <v>10</v>
      </c>
      <c r="H103" s="177">
        <v>740</v>
      </c>
      <c r="I103" s="178">
        <v>34</v>
      </c>
      <c r="J103" s="175">
        <v>18</v>
      </c>
      <c r="K103" s="179">
        <v>24</v>
      </c>
      <c r="L103" s="177">
        <v>54</v>
      </c>
      <c r="M103" s="175">
        <v>104</v>
      </c>
      <c r="N103" s="180">
        <v>275</v>
      </c>
      <c r="O103" s="181">
        <v>118</v>
      </c>
      <c r="P103" s="175">
        <v>71</v>
      </c>
      <c r="Q103" s="179">
        <v>0</v>
      </c>
      <c r="R103" s="177">
        <v>23</v>
      </c>
      <c r="S103" s="178">
        <v>0</v>
      </c>
      <c r="T103" s="175">
        <v>4</v>
      </c>
      <c r="U103" s="179">
        <v>0</v>
      </c>
      <c r="V103" s="177">
        <v>4</v>
      </c>
      <c r="W103" s="178">
        <v>0</v>
      </c>
      <c r="X103" s="175">
        <v>3</v>
      </c>
      <c r="Y103" s="179">
        <v>0</v>
      </c>
      <c r="Z103" s="177">
        <v>0</v>
      </c>
      <c r="AA103" s="175">
        <v>0</v>
      </c>
      <c r="AB103" s="156">
        <f t="shared" ref="AB103:AB122" si="256">B103+D103+F103+H103+J103+L103+N103+P103+R103+T103+V103+X103+Z103</f>
        <v>2954</v>
      </c>
      <c r="AC103" s="157">
        <f t="shared" ref="AC103:AC122" si="257">C103+E103+G103+I103+K103+M103+O103+Q103+S103+U103+W103+Y103+AA103</f>
        <v>290</v>
      </c>
      <c r="AE103" s="237" t="str">
        <f>$AE$10</f>
        <v>08:00 - 08:59</v>
      </c>
      <c r="AF103" s="125">
        <f>SUMIF($A$9:$A$32,$AE103,B$102:B$125)</f>
        <v>2920</v>
      </c>
      <c r="AG103" s="176">
        <f t="shared" si="227"/>
        <v>1228</v>
      </c>
      <c r="AH103" s="177">
        <f t="shared" si="227"/>
        <v>872</v>
      </c>
      <c r="AI103" s="178">
        <f t="shared" si="227"/>
        <v>847</v>
      </c>
      <c r="AJ103" s="238">
        <f t="shared" si="227"/>
        <v>2895</v>
      </c>
      <c r="AK103" s="179">
        <f t="shared" si="227"/>
        <v>1037</v>
      </c>
      <c r="AL103" s="177">
        <f t="shared" si="227"/>
        <v>3112</v>
      </c>
      <c r="AM103" s="178">
        <f t="shared" si="227"/>
        <v>1895</v>
      </c>
      <c r="AN103" s="238">
        <f t="shared" si="227"/>
        <v>233</v>
      </c>
      <c r="AO103" s="179">
        <f t="shared" si="227"/>
        <v>824</v>
      </c>
      <c r="AP103" s="177">
        <f t="shared" si="227"/>
        <v>663</v>
      </c>
      <c r="AQ103" s="238">
        <f t="shared" si="227"/>
        <v>2667</v>
      </c>
      <c r="AR103" s="180">
        <f t="shared" si="227"/>
        <v>1863</v>
      </c>
      <c r="AS103" s="181">
        <f t="shared" si="227"/>
        <v>3601</v>
      </c>
      <c r="AT103" s="238">
        <f t="shared" si="227"/>
        <v>1303</v>
      </c>
      <c r="AU103" s="179">
        <f t="shared" si="227"/>
        <v>1588</v>
      </c>
      <c r="AV103" s="177">
        <f t="shared" si="227"/>
        <v>1996</v>
      </c>
      <c r="AW103" s="178">
        <f t="shared" si="228"/>
        <v>1460</v>
      </c>
      <c r="AX103" s="238">
        <f t="shared" si="228"/>
        <v>234</v>
      </c>
      <c r="AY103" s="179">
        <f t="shared" si="228"/>
        <v>1002</v>
      </c>
      <c r="AZ103" s="177">
        <f t="shared" si="228"/>
        <v>699</v>
      </c>
      <c r="BA103" s="178">
        <f t="shared" si="228"/>
        <v>2035</v>
      </c>
      <c r="BB103" s="238">
        <f t="shared" si="228"/>
        <v>1332</v>
      </c>
      <c r="BC103" s="179">
        <f t="shared" si="228"/>
        <v>1269</v>
      </c>
      <c r="BD103" s="177">
        <f t="shared" si="228"/>
        <v>3063</v>
      </c>
      <c r="BE103" s="238">
        <f t="shared" si="228"/>
        <v>2471</v>
      </c>
      <c r="BF103" s="158">
        <f>SUM(AF103,AH103,AJ103,AL103,AN103,AP103,AR103,AT103,AV103,AX103,AZ103,BB103,BD103)</f>
        <v>21185</v>
      </c>
      <c r="BG103" s="159">
        <f>SUM(AG103,AI103,AK103,AM103,AO103,AQ103,AS103,AU103,AW103,AY103,BA103,BC103,BE103)</f>
        <v>21924</v>
      </c>
      <c r="BI103" s="136" t="s">
        <v>17</v>
      </c>
      <c r="BJ103" s="128">
        <f>B103/B126</f>
        <v>2.0233638827933394E-2</v>
      </c>
      <c r="BK103" s="129">
        <f t="shared" ref="BK103" si="258">C103/C126</f>
        <v>0</v>
      </c>
      <c r="BL103" s="130">
        <f t="shared" ref="BL103" si="259">D103/D126</f>
        <v>2.6003824091778201E-2</v>
      </c>
      <c r="BM103" s="131">
        <f t="shared" ref="BM103" si="260">E103/E126</f>
        <v>0</v>
      </c>
      <c r="BN103" s="128">
        <f t="shared" ref="BN103" si="261">F103/F126</f>
        <v>2.5017307571275724E-2</v>
      </c>
      <c r="BO103" s="129">
        <f t="shared" ref="BO103" si="262">G103/G126</f>
        <v>4.022364345762439E-4</v>
      </c>
      <c r="BP103" s="130">
        <f t="shared" ref="BP103" si="263">H103/H126</f>
        <v>1.8357272208578305E-2</v>
      </c>
      <c r="BQ103" s="131">
        <f t="shared" ref="BQ103" si="264">I103/I126</f>
        <v>8.7934824776930037E-4</v>
      </c>
      <c r="BR103" s="128">
        <f t="shared" ref="BR103" si="265">J103/J126</f>
        <v>2.7059530968129887E-3</v>
      </c>
      <c r="BS103" s="129">
        <f t="shared" ref="BS103" si="266">K103/K126</f>
        <v>3.6849378166743437E-3</v>
      </c>
      <c r="BT103" s="130">
        <f t="shared" ref="BT103" si="267">L103/L126</f>
        <v>2.447758487829201E-3</v>
      </c>
      <c r="BU103" s="128">
        <f t="shared" ref="BU103" si="268">M103/M126</f>
        <v>4.807692307692308E-3</v>
      </c>
      <c r="BV103" s="132">
        <f t="shared" ref="BV103" si="269">N103/N126</f>
        <v>7.5068926923811865E-3</v>
      </c>
      <c r="BW103" s="133">
        <f t="shared" ref="BW103" si="270">O103/O126</f>
        <v>3.1176517213136411E-3</v>
      </c>
      <c r="BX103" s="128">
        <f t="shared" ref="BX103" si="271">P103/P126</f>
        <v>3.6819996888450969E-3</v>
      </c>
      <c r="BY103" s="129">
        <f t="shared" ref="BY103" si="272">Q103/Q126</f>
        <v>0</v>
      </c>
      <c r="BZ103" s="130">
        <f t="shared" ref="BZ103" si="273">R103/R126</f>
        <v>8.8424128253431237E-4</v>
      </c>
      <c r="CA103" s="131">
        <f t="shared" ref="CA103" si="274">S103/S126</f>
        <v>0</v>
      </c>
      <c r="CB103" s="128">
        <f t="shared" ref="CB103" si="275">T103/T126</f>
        <v>5.4399564803481572E-4</v>
      </c>
      <c r="CC103" s="129">
        <f t="shared" ref="CC103" si="276">U103/U126</f>
        <v>0</v>
      </c>
      <c r="CD103" s="130">
        <f t="shared" ref="CD103" si="277">V103/V126</f>
        <v>1.7997750281214847E-4</v>
      </c>
      <c r="CE103" s="131">
        <f t="shared" ref="CE103" si="278">W103/W126</f>
        <v>0</v>
      </c>
      <c r="CF103" s="128">
        <f t="shared" ref="CF103" si="279">X103/X126</f>
        <v>1.7243361305897229E-4</v>
      </c>
      <c r="CG103" s="129">
        <f t="shared" ref="CG103" si="280">Y103/Y126</f>
        <v>0</v>
      </c>
      <c r="CH103" s="130">
        <f t="shared" ref="CH103" si="281">Z103/Z126</f>
        <v>0</v>
      </c>
      <c r="CI103" s="128">
        <f t="shared" ref="CI103" si="282">AA103/AA126</f>
        <v>0</v>
      </c>
      <c r="CJ103" s="134">
        <f t="shared" ref="CJ103" si="283">AB103/AB126</f>
        <v>9.3694196605567728E-3</v>
      </c>
      <c r="CK103" s="135">
        <f t="shared" ref="CK103" si="284">AC103/AC126</f>
        <v>9.2492186004975439E-4</v>
      </c>
    </row>
    <row r="104" spans="1:89" ht="13.5" thickBot="1" x14ac:dyDescent="0.25">
      <c r="A104" s="145" t="s">
        <v>18</v>
      </c>
      <c r="B104" s="182">
        <v>1956</v>
      </c>
      <c r="C104" s="183">
        <v>2</v>
      </c>
      <c r="D104" s="184">
        <v>1181</v>
      </c>
      <c r="E104" s="185">
        <v>141</v>
      </c>
      <c r="F104" s="182">
        <v>3132</v>
      </c>
      <c r="G104" s="186">
        <v>325</v>
      </c>
      <c r="H104" s="184">
        <v>2636</v>
      </c>
      <c r="I104" s="185">
        <v>569</v>
      </c>
      <c r="J104" s="182">
        <v>93</v>
      </c>
      <c r="K104" s="186">
        <v>285</v>
      </c>
      <c r="L104" s="184">
        <v>394</v>
      </c>
      <c r="M104" s="182">
        <v>823</v>
      </c>
      <c r="N104" s="187">
        <v>1519</v>
      </c>
      <c r="O104" s="188">
        <v>1728</v>
      </c>
      <c r="P104" s="182">
        <v>718</v>
      </c>
      <c r="Q104" s="186">
        <v>933</v>
      </c>
      <c r="R104" s="184">
        <v>933</v>
      </c>
      <c r="S104" s="185">
        <v>1297</v>
      </c>
      <c r="T104" s="182">
        <v>99</v>
      </c>
      <c r="U104" s="186">
        <v>608</v>
      </c>
      <c r="V104" s="184">
        <v>532</v>
      </c>
      <c r="W104" s="185">
        <v>1515</v>
      </c>
      <c r="X104" s="182">
        <v>804</v>
      </c>
      <c r="Y104" s="186">
        <v>775</v>
      </c>
      <c r="Z104" s="184">
        <v>1933</v>
      </c>
      <c r="AA104" s="182">
        <v>1525</v>
      </c>
      <c r="AB104" s="156">
        <f t="shared" si="256"/>
        <v>15930</v>
      </c>
      <c r="AC104" s="157">
        <f t="shared" si="257"/>
        <v>10526</v>
      </c>
      <c r="AE104" s="235"/>
      <c r="AF104" s="125"/>
      <c r="AG104" s="183"/>
      <c r="AH104" s="184"/>
      <c r="AI104" s="185"/>
      <c r="AJ104" s="182"/>
      <c r="AK104" s="186"/>
      <c r="AL104" s="184"/>
      <c r="AM104" s="185"/>
      <c r="AN104" s="182"/>
      <c r="AO104" s="186"/>
      <c r="AP104" s="184"/>
      <c r="AQ104" s="182"/>
      <c r="AR104" s="187"/>
      <c r="AS104" s="188"/>
      <c r="AT104" s="182"/>
      <c r="AU104" s="186"/>
      <c r="AV104" s="184"/>
      <c r="AW104" s="185"/>
      <c r="AX104" s="182"/>
      <c r="AY104" s="186"/>
      <c r="AZ104" s="184"/>
      <c r="BA104" s="185"/>
      <c r="BB104" s="182"/>
      <c r="BC104" s="186"/>
      <c r="BD104" s="184"/>
      <c r="BE104" s="182"/>
      <c r="BF104" s="158"/>
      <c r="BG104" s="159"/>
      <c r="BI104" s="145" t="s">
        <v>18</v>
      </c>
      <c r="BJ104" s="128">
        <f>B104/B126</f>
        <v>6.3121208209629534E-2</v>
      </c>
      <c r="BK104" s="129">
        <f t="shared" ref="BK104" si="285">C104/C126</f>
        <v>6.6871740002674864E-5</v>
      </c>
      <c r="BL104" s="130">
        <f t="shared" ref="BL104" si="286">D104/D126</f>
        <v>9.0325047801147224E-2</v>
      </c>
      <c r="BM104" s="131">
        <f t="shared" ref="BM104" si="287">E104/E126</f>
        <v>1.0877950933497917E-2</v>
      </c>
      <c r="BN104" s="128">
        <f t="shared" ref="BN104" si="288">F104/F126</f>
        <v>9.855875133740323E-2</v>
      </c>
      <c r="BO104" s="129">
        <f t="shared" ref="BO104" si="289">G104/G126</f>
        <v>1.3072684123727927E-2</v>
      </c>
      <c r="BP104" s="130">
        <f t="shared" ref="BP104" si="290">H104/H126</f>
        <v>6.5391580461908655E-2</v>
      </c>
      <c r="BQ104" s="131">
        <f t="shared" ref="BQ104" si="291">I104/I126</f>
        <v>1.4716151558256821E-2</v>
      </c>
      <c r="BR104" s="128">
        <f t="shared" ref="BR104" si="292">J104/J126</f>
        <v>1.3980757666867108E-2</v>
      </c>
      <c r="BS104" s="129">
        <f t="shared" ref="BS104" si="293">K104/K126</f>
        <v>4.3758636573007832E-2</v>
      </c>
      <c r="BT104" s="130">
        <f t="shared" ref="BT104" si="294">L104/L126</f>
        <v>1.785957118897602E-2</v>
      </c>
      <c r="BU104" s="128">
        <f t="shared" ref="BU104" si="295">M104/M126</f>
        <v>3.8045488165680472E-2</v>
      </c>
      <c r="BV104" s="132">
        <f t="shared" ref="BV104" si="296">N104/N126</f>
        <v>4.1465345453552807E-2</v>
      </c>
      <c r="BW104" s="133">
        <f t="shared" ref="BW104" si="297">O104/O126</f>
        <v>4.5655103173135356E-2</v>
      </c>
      <c r="BX104" s="128">
        <f t="shared" ref="BX104" si="298">P104/P126</f>
        <v>3.7234870092827881E-2</v>
      </c>
      <c r="BY104" s="129">
        <f t="shared" ref="BY104" si="299">Q104/Q126</f>
        <v>4.5899542480444727E-2</v>
      </c>
      <c r="BZ104" s="130">
        <f t="shared" ref="BZ104" si="300">R104/R126</f>
        <v>3.586943985237015E-2</v>
      </c>
      <c r="CA104" s="131">
        <f t="shared" ref="CA104" si="301">S104/S126</f>
        <v>4.8044154689583639E-2</v>
      </c>
      <c r="CB104" s="128">
        <f t="shared" ref="CB104" si="302">T104/T126</f>
        <v>1.346389228886169E-2</v>
      </c>
      <c r="CC104" s="129">
        <f t="shared" ref="CC104" si="303">U104/U126</f>
        <v>7.4839980305268339E-2</v>
      </c>
      <c r="CD104" s="130">
        <f t="shared" ref="CD104" si="304">V104/V126</f>
        <v>2.3937007874015748E-2</v>
      </c>
      <c r="CE104" s="131">
        <f t="shared" ref="CE104" si="305">W104/W126</f>
        <v>5.6803269468711337E-2</v>
      </c>
      <c r="CF104" s="128">
        <f t="shared" ref="CF104" si="306">X104/X126</f>
        <v>4.6212208299804575E-2</v>
      </c>
      <c r="CG104" s="129">
        <f t="shared" ref="CG104" si="307">Y104/Y126</f>
        <v>6.5049521571260704E-2</v>
      </c>
      <c r="CH104" s="130">
        <f t="shared" ref="CH104" si="308">Z104/Z126</f>
        <v>4.6563727025269196E-2</v>
      </c>
      <c r="CI104" s="128">
        <f t="shared" ref="CI104" si="309">AA104/AA126</f>
        <v>3.236555032047201E-2</v>
      </c>
      <c r="CJ104" s="134">
        <f t="shared" ref="CJ104" si="310">AB104/AB126</f>
        <v>5.0526355853984226E-2</v>
      </c>
      <c r="CK104" s="135">
        <f t="shared" ref="CK104" si="311">AC104/AC126</f>
        <v>3.3571474134081777E-2</v>
      </c>
    </row>
    <row r="105" spans="1:89" ht="14.25" thickTop="1" thickBot="1" x14ac:dyDescent="0.25">
      <c r="A105" s="136" t="s">
        <v>19</v>
      </c>
      <c r="B105" s="175">
        <v>2672</v>
      </c>
      <c r="C105" s="176">
        <v>1059</v>
      </c>
      <c r="D105" s="177">
        <v>1157</v>
      </c>
      <c r="E105" s="178">
        <v>679</v>
      </c>
      <c r="F105" s="175">
        <v>2942</v>
      </c>
      <c r="G105" s="179">
        <v>927</v>
      </c>
      <c r="H105" s="177">
        <v>3356</v>
      </c>
      <c r="I105" s="178">
        <v>1273</v>
      </c>
      <c r="J105" s="175">
        <v>255</v>
      </c>
      <c r="K105" s="179">
        <v>554</v>
      </c>
      <c r="L105" s="177">
        <v>734</v>
      </c>
      <c r="M105" s="175">
        <v>1831</v>
      </c>
      <c r="N105" s="180">
        <v>2354</v>
      </c>
      <c r="O105" s="181">
        <v>3193</v>
      </c>
      <c r="P105" s="175">
        <v>1468</v>
      </c>
      <c r="Q105" s="179">
        <v>1697</v>
      </c>
      <c r="R105" s="177">
        <v>2038</v>
      </c>
      <c r="S105" s="178">
        <v>1910</v>
      </c>
      <c r="T105" s="175">
        <v>198</v>
      </c>
      <c r="U105" s="179">
        <v>1146</v>
      </c>
      <c r="V105" s="177">
        <v>712</v>
      </c>
      <c r="W105" s="178">
        <v>2771</v>
      </c>
      <c r="X105" s="175">
        <v>1233</v>
      </c>
      <c r="Y105" s="179">
        <v>1111</v>
      </c>
      <c r="Z105" s="177">
        <v>2635</v>
      </c>
      <c r="AA105" s="175">
        <v>2827</v>
      </c>
      <c r="AB105" s="156">
        <f t="shared" si="256"/>
        <v>21754</v>
      </c>
      <c r="AC105" s="157">
        <f t="shared" si="257"/>
        <v>20978</v>
      </c>
      <c r="AE105" s="229" t="s">
        <v>13</v>
      </c>
      <c r="AF105" s="20">
        <f t="shared" ref="AF105:BG105" si="312">SUM(AF102:AF104)</f>
        <v>5684</v>
      </c>
      <c r="AG105" s="21">
        <f t="shared" si="312"/>
        <v>2537</v>
      </c>
      <c r="AH105" s="20">
        <f t="shared" si="312"/>
        <v>2042</v>
      </c>
      <c r="AI105" s="21">
        <f t="shared" si="312"/>
        <v>1891</v>
      </c>
      <c r="AJ105" s="20">
        <f t="shared" si="312"/>
        <v>5668</v>
      </c>
      <c r="AK105" s="21">
        <f t="shared" si="312"/>
        <v>2412</v>
      </c>
      <c r="AL105" s="20">
        <f t="shared" si="312"/>
        <v>6693</v>
      </c>
      <c r="AM105" s="21">
        <f t="shared" si="312"/>
        <v>3761</v>
      </c>
      <c r="AN105" s="20">
        <f t="shared" si="312"/>
        <v>523</v>
      </c>
      <c r="AO105" s="21">
        <f t="shared" si="312"/>
        <v>1673</v>
      </c>
      <c r="AP105" s="20">
        <f t="shared" si="312"/>
        <v>1498</v>
      </c>
      <c r="AQ105" s="21">
        <f t="shared" si="312"/>
        <v>5304</v>
      </c>
      <c r="AR105" s="20">
        <f t="shared" si="312"/>
        <v>4275</v>
      </c>
      <c r="AS105" s="21">
        <f t="shared" si="312"/>
        <v>7137</v>
      </c>
      <c r="AT105" s="20">
        <f t="shared" si="312"/>
        <v>2984</v>
      </c>
      <c r="AU105" s="21">
        <f t="shared" si="312"/>
        <v>3220</v>
      </c>
      <c r="AV105" s="20">
        <f t="shared" si="312"/>
        <v>4323</v>
      </c>
      <c r="AW105" s="21">
        <f t="shared" si="312"/>
        <v>3256</v>
      </c>
      <c r="AX105" s="20">
        <f t="shared" si="312"/>
        <v>515</v>
      </c>
      <c r="AY105" s="21">
        <f t="shared" si="312"/>
        <v>2465</v>
      </c>
      <c r="AZ105" s="20">
        <f t="shared" si="312"/>
        <v>1602</v>
      </c>
      <c r="BA105" s="21">
        <f t="shared" si="312"/>
        <v>4760</v>
      </c>
      <c r="BB105" s="20">
        <f t="shared" si="312"/>
        <v>3057</v>
      </c>
      <c r="BC105" s="21">
        <f t="shared" si="312"/>
        <v>2797</v>
      </c>
      <c r="BD105" s="20">
        <f t="shared" si="312"/>
        <v>6140</v>
      </c>
      <c r="BE105" s="21">
        <f t="shared" si="312"/>
        <v>5154</v>
      </c>
      <c r="BF105" s="160">
        <f t="shared" si="312"/>
        <v>45004</v>
      </c>
      <c r="BG105" s="161">
        <f t="shared" si="312"/>
        <v>46367</v>
      </c>
      <c r="BI105" s="136" t="s">
        <v>19</v>
      </c>
      <c r="BJ105" s="128">
        <f>B105/B126</f>
        <v>8.6226926552213756E-2</v>
      </c>
      <c r="BK105" s="129">
        <f t="shared" ref="BK105" si="313">C105/C126</f>
        <v>3.5408586331416345E-2</v>
      </c>
      <c r="BL105" s="130">
        <f t="shared" ref="BL105" si="314">D105/D126</f>
        <v>8.848948374760994E-2</v>
      </c>
      <c r="BM105" s="131">
        <f t="shared" ref="BM105" si="315">E105/E126</f>
        <v>5.2383891374787842E-2</v>
      </c>
      <c r="BN105" s="128">
        <f t="shared" ref="BN105" si="316">F105/F126</f>
        <v>9.2579772169425395E-2</v>
      </c>
      <c r="BO105" s="129">
        <f t="shared" ref="BO105" si="317">G105/G126</f>
        <v>3.7287317485217811E-2</v>
      </c>
      <c r="BP105" s="130">
        <f t="shared" ref="BP105" si="318">H105/H126</f>
        <v>8.3252710178363221E-2</v>
      </c>
      <c r="BQ105" s="131">
        <f t="shared" ref="BQ105" si="319">I105/I126</f>
        <v>3.2923832923832927E-2</v>
      </c>
      <c r="BR105" s="128">
        <f t="shared" ref="BR105" si="320">J105/J126</f>
        <v>3.8334335538184001E-2</v>
      </c>
      <c r="BS105" s="129">
        <f t="shared" ref="BS105" si="321">K105/K126</f>
        <v>8.5060647934899439E-2</v>
      </c>
      <c r="BT105" s="130">
        <f t="shared" ref="BT105" si="322">L105/L126</f>
        <v>3.3271383890122838E-2</v>
      </c>
      <c r="BU105" s="128">
        <f t="shared" ref="BU105" si="323">M105/M126</f>
        <v>8.4643121301775148E-2</v>
      </c>
      <c r="BV105" s="132">
        <f t="shared" ref="BV105" si="324">N105/N126</f>
        <v>6.4259001446782954E-2</v>
      </c>
      <c r="BW105" s="133">
        <f t="shared" ref="BW105" si="325">O105/O126</f>
        <v>8.4361541916563185E-2</v>
      </c>
      <c r="BX105" s="128">
        <f t="shared" ref="BX105" si="326">P105/P126</f>
        <v>7.6129233003163405E-2</v>
      </c>
      <c r="BY105" s="129">
        <f t="shared" ref="BY105" si="327">Q105/Q126</f>
        <v>8.3485019924238693E-2</v>
      </c>
      <c r="BZ105" s="130">
        <f t="shared" ref="BZ105" si="328">R105/R126</f>
        <v>7.8351466687170815E-2</v>
      </c>
      <c r="CA105" s="131">
        <f t="shared" ref="CA105" si="329">S105/S126</f>
        <v>7.0751222403319006E-2</v>
      </c>
      <c r="CB105" s="128">
        <f t="shared" ref="CB105" si="330">T105/T126</f>
        <v>2.6927784577723379E-2</v>
      </c>
      <c r="CC105" s="129">
        <f t="shared" ref="CC105" si="331">U105/U126</f>
        <v>0.1410635155096012</v>
      </c>
      <c r="CD105" s="130">
        <f t="shared" ref="CD105" si="332">V105/V126</f>
        <v>3.2035995500562429E-2</v>
      </c>
      <c r="CE105" s="131">
        <f t="shared" ref="CE105" si="333">W105/W126</f>
        <v>0.10389561696224364</v>
      </c>
      <c r="CF105" s="128">
        <f t="shared" ref="CF105" si="334">X105/X126</f>
        <v>7.087021496723761E-2</v>
      </c>
      <c r="CG105" s="129">
        <f t="shared" ref="CG105" si="335">Y105/Y126</f>
        <v>9.32516367298976E-2</v>
      </c>
      <c r="CH105" s="130">
        <f t="shared" ref="CH105" si="336">Z105/Z126</f>
        <v>6.3474092452966535E-2</v>
      </c>
      <c r="CI105" s="128">
        <f t="shared" ref="CI105" si="337">AA105/AA126</f>
        <v>5.9998302135065157E-2</v>
      </c>
      <c r="CJ105" s="134">
        <f t="shared" ref="CJ105" si="338">AB105/AB126</f>
        <v>6.8998766180010843E-2</v>
      </c>
      <c r="CK105" s="135">
        <f t="shared" ref="CK105" si="339">AC105/AC126</f>
        <v>6.6906933724564646E-2</v>
      </c>
    </row>
    <row r="106" spans="1:89" ht="13.5" thickTop="1" x14ac:dyDescent="0.2">
      <c r="A106" s="145" t="s">
        <v>20</v>
      </c>
      <c r="B106" s="182">
        <v>2764</v>
      </c>
      <c r="C106" s="183">
        <v>1309</v>
      </c>
      <c r="D106" s="184">
        <v>1170</v>
      </c>
      <c r="E106" s="185">
        <v>1044</v>
      </c>
      <c r="F106" s="182">
        <v>2773</v>
      </c>
      <c r="G106" s="186">
        <v>1375</v>
      </c>
      <c r="H106" s="184">
        <v>3581</v>
      </c>
      <c r="I106" s="185">
        <v>1866</v>
      </c>
      <c r="J106" s="182">
        <v>290</v>
      </c>
      <c r="K106" s="186">
        <v>849</v>
      </c>
      <c r="L106" s="184">
        <v>835</v>
      </c>
      <c r="M106" s="182">
        <v>2637</v>
      </c>
      <c r="N106" s="187">
        <v>2412</v>
      </c>
      <c r="O106" s="188">
        <v>3536</v>
      </c>
      <c r="P106" s="182">
        <v>1681</v>
      </c>
      <c r="Q106" s="186">
        <v>1632</v>
      </c>
      <c r="R106" s="184">
        <v>2327</v>
      </c>
      <c r="S106" s="185">
        <v>1796</v>
      </c>
      <c r="T106" s="182">
        <v>281</v>
      </c>
      <c r="U106" s="186">
        <v>1463</v>
      </c>
      <c r="V106" s="184">
        <v>903</v>
      </c>
      <c r="W106" s="185">
        <v>2725</v>
      </c>
      <c r="X106" s="182">
        <v>1725</v>
      </c>
      <c r="Y106" s="186">
        <v>1528</v>
      </c>
      <c r="Z106" s="184">
        <v>3077</v>
      </c>
      <c r="AA106" s="182">
        <v>2683</v>
      </c>
      <c r="AB106" s="156">
        <f t="shared" si="256"/>
        <v>23819</v>
      </c>
      <c r="AC106" s="157">
        <f t="shared" si="257"/>
        <v>24443</v>
      </c>
      <c r="BI106" s="145" t="s">
        <v>20</v>
      </c>
      <c r="BJ106" s="128">
        <f>B106/B126</f>
        <v>8.919581773589777E-2</v>
      </c>
      <c r="BK106" s="129">
        <f t="shared" ref="BK106" si="340">C106/C126</f>
        <v>4.3767553831750704E-2</v>
      </c>
      <c r="BL106" s="130">
        <f t="shared" ref="BL106" si="341">D106/D126</f>
        <v>8.948374760994264E-2</v>
      </c>
      <c r="BM106" s="131">
        <f t="shared" ref="BM106" si="342">E106/E126</f>
        <v>8.0543126060793085E-2</v>
      </c>
      <c r="BN106" s="128">
        <f t="shared" ref="BN106" si="343">F106/F126</f>
        <v>8.7261627541066145E-2</v>
      </c>
      <c r="BO106" s="129">
        <f t="shared" ref="BO106" si="344">G106/G126</f>
        <v>5.5307509754233541E-2</v>
      </c>
      <c r="BP106" s="130">
        <f t="shared" ref="BP106" si="345">H106/H126</f>
        <v>8.8834313214755281E-2</v>
      </c>
      <c r="BQ106" s="131">
        <f t="shared" ref="BQ106" si="346">I106/I126</f>
        <v>4.8260700892279837E-2</v>
      </c>
      <c r="BR106" s="128">
        <f t="shared" ref="BR106" si="347">J106/J126</f>
        <v>4.3595911004209259E-2</v>
      </c>
      <c r="BS106" s="129">
        <f t="shared" ref="BS106" si="348">K106/K126</f>
        <v>0.13035467526485492</v>
      </c>
      <c r="BT106" s="130">
        <f t="shared" ref="BT106" si="349">L106/L126</f>
        <v>3.784959883958116E-2</v>
      </c>
      <c r="BU106" s="128">
        <f t="shared" ref="BU106" si="350">M106/M126</f>
        <v>0.12190273668639054</v>
      </c>
      <c r="BV106" s="132">
        <f t="shared" ref="BV106" si="351">N106/N126</f>
        <v>6.5842273360085163E-2</v>
      </c>
      <c r="BW106" s="133">
        <f t="shared" ref="BW106" si="352">O106/O126</f>
        <v>9.3423868530212159E-2</v>
      </c>
      <c r="BX106" s="128">
        <f t="shared" ref="BX106" si="353">P106/P126</f>
        <v>8.7175232069698697E-2</v>
      </c>
      <c r="BY106" s="129">
        <f t="shared" ref="BY106" si="354">Q106/Q126</f>
        <v>8.0287302602449942E-2</v>
      </c>
      <c r="BZ106" s="130">
        <f t="shared" ref="BZ106" si="355">R106/R126</f>
        <v>8.946215062858022E-2</v>
      </c>
      <c r="CA106" s="131">
        <f t="shared" ref="CA106" si="356">S106/S126</f>
        <v>6.6528374574010965E-2</v>
      </c>
      <c r="CB106" s="128">
        <f t="shared" ref="CB106" si="357">T106/T126</f>
        <v>3.8215694274445808E-2</v>
      </c>
      <c r="CC106" s="129">
        <f t="shared" ref="CC106" si="358">U106/U126</f>
        <v>0.18008370260955195</v>
      </c>
      <c r="CD106" s="130">
        <f t="shared" ref="CD106" si="359">V106/V126</f>
        <v>4.0629921259842522E-2</v>
      </c>
      <c r="CE106" s="131">
        <f t="shared" ref="CE106" si="360">W106/W126</f>
        <v>0.10217089722920025</v>
      </c>
      <c r="CF106" s="128">
        <f t="shared" ref="CF106" si="361">X106/X126</f>
        <v>9.9149327508909063E-2</v>
      </c>
      <c r="CG106" s="129">
        <f t="shared" ref="CG106" si="362">Y106/Y126</f>
        <v>0.12825247607856302</v>
      </c>
      <c r="CH106" s="130">
        <f t="shared" ref="CH106" si="363">Z106/Z126</f>
        <v>7.4121359574109313E-2</v>
      </c>
      <c r="CI106" s="128">
        <f t="shared" ref="CI106" si="364">AA106/AA126</f>
        <v>5.6942145252345179E-2</v>
      </c>
      <c r="CJ106" s="134">
        <f t="shared" ref="CJ106" si="365">AB106/AB126</f>
        <v>7.5548478975897684E-2</v>
      </c>
      <c r="CK106" s="135">
        <f t="shared" ref="CK106" si="366">AC106/AC126</f>
        <v>7.7958155259297057E-2</v>
      </c>
    </row>
    <row r="107" spans="1:89" ht="13.5" thickBot="1" x14ac:dyDescent="0.25">
      <c r="A107" s="136" t="s">
        <v>21</v>
      </c>
      <c r="B107" s="175">
        <v>2920</v>
      </c>
      <c r="C107" s="176">
        <v>1228</v>
      </c>
      <c r="D107" s="177">
        <v>872</v>
      </c>
      <c r="E107" s="178">
        <v>847</v>
      </c>
      <c r="F107" s="175">
        <v>2895</v>
      </c>
      <c r="G107" s="179">
        <v>1037</v>
      </c>
      <c r="H107" s="177">
        <v>3112</v>
      </c>
      <c r="I107" s="178">
        <v>1895</v>
      </c>
      <c r="J107" s="175">
        <v>233</v>
      </c>
      <c r="K107" s="179">
        <v>824</v>
      </c>
      <c r="L107" s="177">
        <v>663</v>
      </c>
      <c r="M107" s="175">
        <v>2667</v>
      </c>
      <c r="N107" s="180">
        <v>1863</v>
      </c>
      <c r="O107" s="181">
        <v>3601</v>
      </c>
      <c r="P107" s="175">
        <v>1303</v>
      </c>
      <c r="Q107" s="179">
        <v>1588</v>
      </c>
      <c r="R107" s="177">
        <v>1996</v>
      </c>
      <c r="S107" s="178">
        <v>1460</v>
      </c>
      <c r="T107" s="175">
        <v>234</v>
      </c>
      <c r="U107" s="179">
        <v>1002</v>
      </c>
      <c r="V107" s="177">
        <v>699</v>
      </c>
      <c r="W107" s="178">
        <v>2035</v>
      </c>
      <c r="X107" s="175">
        <v>1332</v>
      </c>
      <c r="Y107" s="179">
        <v>1269</v>
      </c>
      <c r="Z107" s="177">
        <v>3063</v>
      </c>
      <c r="AA107" s="175">
        <v>2471</v>
      </c>
      <c r="AB107" s="156">
        <f t="shared" si="256"/>
        <v>21185</v>
      </c>
      <c r="AC107" s="157">
        <f t="shared" si="257"/>
        <v>21924</v>
      </c>
      <c r="AE107" s="232" t="s">
        <v>85</v>
      </c>
      <c r="BI107" s="136" t="s">
        <v>21</v>
      </c>
      <c r="BJ107" s="128">
        <f>B107/B126</f>
        <v>9.4230024525622819E-2</v>
      </c>
      <c r="BK107" s="129">
        <f t="shared" ref="BK107" si="367">C107/C126</f>
        <v>4.1059248361642368E-2</v>
      </c>
      <c r="BL107" s="130">
        <f t="shared" ref="BL107" si="368">D107/D126</f>
        <v>6.6692160611854678E-2</v>
      </c>
      <c r="BM107" s="131">
        <f t="shared" ref="BM107" si="369">E107/E126</f>
        <v>6.5344854189168342E-2</v>
      </c>
      <c r="BN107" s="128">
        <f t="shared" ref="BN107" si="370">F107/F126</f>
        <v>9.1100761533136135E-2</v>
      </c>
      <c r="BO107" s="129">
        <f t="shared" ref="BO107" si="371">G107/G126</f>
        <v>4.1711918265556494E-2</v>
      </c>
      <c r="BP107" s="130">
        <f t="shared" ref="BP107" si="372">H107/H126</f>
        <v>7.7199771774453627E-2</v>
      </c>
      <c r="BQ107" s="131">
        <f t="shared" ref="BQ107" si="373">I107/I126</f>
        <v>4.9010733221259539E-2</v>
      </c>
      <c r="BR107" s="128">
        <f t="shared" ref="BR107" si="374">J107/J126</f>
        <v>3.502705953096813E-2</v>
      </c>
      <c r="BS107" s="129">
        <f t="shared" ref="BS107" si="375">K107/K126</f>
        <v>0.12651619837248579</v>
      </c>
      <c r="BT107" s="130">
        <f t="shared" ref="BT107" si="376">L107/L126</f>
        <v>3.0053034767236298E-2</v>
      </c>
      <c r="BU107" s="128">
        <f t="shared" ref="BU107" si="377">M107/M126</f>
        <v>0.12328957100591716</v>
      </c>
      <c r="BV107" s="132">
        <f t="shared" ref="BV107" si="378">N107/N126</f>
        <v>5.0855785766931456E-2</v>
      </c>
      <c r="BW107" s="133">
        <f t="shared" ref="BW107" si="379">O107/O126</f>
        <v>9.5141219054664591E-2</v>
      </c>
      <c r="BX107" s="128">
        <f t="shared" ref="BX107" si="380">P107/P126</f>
        <v>6.7572473162889599E-2</v>
      </c>
      <c r="BY107" s="129">
        <f t="shared" ref="BY107" si="381">Q107/Q126</f>
        <v>7.8122693953854475E-2</v>
      </c>
      <c r="BZ107" s="130">
        <f t="shared" ref="BZ107" si="382">R107/R126</f>
        <v>7.6736765214716854E-2</v>
      </c>
      <c r="CA107" s="131">
        <f t="shared" ref="CA107" si="383">S107/S126</f>
        <v>5.408208623499778E-2</v>
      </c>
      <c r="CB107" s="128">
        <f t="shared" ref="CB107" si="384">T107/T126</f>
        <v>3.182374541003672E-2</v>
      </c>
      <c r="CC107" s="129">
        <f t="shared" ref="CC107" si="385">U107/U126</f>
        <v>0.12333825701624815</v>
      </c>
      <c r="CD107" s="130">
        <f t="shared" ref="CD107" si="386">V107/V126</f>
        <v>3.1451068616422946E-2</v>
      </c>
      <c r="CE107" s="131">
        <f t="shared" ref="CE107" si="387">W107/W126</f>
        <v>7.630010123354955E-2</v>
      </c>
      <c r="CF107" s="128">
        <f t="shared" ref="CF107" si="388">X107/X126</f>
        <v>7.6560524198183696E-2</v>
      </c>
      <c r="CG107" s="129">
        <f t="shared" ref="CG107" si="389">Y107/Y126</f>
        <v>0.10651334564378043</v>
      </c>
      <c r="CH107" s="130">
        <f t="shared" ref="CH107" si="390">Z107/Z126</f>
        <v>7.3784115819140988E-2</v>
      </c>
      <c r="CI107" s="128">
        <f t="shared" ref="CI107" si="391">AA107/AA126</f>
        <v>5.2442803175007428E-2</v>
      </c>
      <c r="CJ107" s="134">
        <f t="shared" ref="CJ107" si="392">AB107/AB126</f>
        <v>6.7194026915672056E-2</v>
      </c>
      <c r="CK107" s="135">
        <f t="shared" ref="CK107" si="393">AC107/AC126</f>
        <v>6.992409261976143E-2</v>
      </c>
    </row>
    <row r="108" spans="1:89" ht="14.25" thickTop="1" thickBot="1" x14ac:dyDescent="0.25">
      <c r="A108" s="145" t="s">
        <v>22</v>
      </c>
      <c r="B108" s="182">
        <v>2391</v>
      </c>
      <c r="C108" s="183">
        <v>1318</v>
      </c>
      <c r="D108" s="184">
        <v>782</v>
      </c>
      <c r="E108" s="185">
        <v>690</v>
      </c>
      <c r="F108" s="182">
        <v>3003</v>
      </c>
      <c r="G108" s="186">
        <v>887</v>
      </c>
      <c r="H108" s="184">
        <v>2826</v>
      </c>
      <c r="I108" s="185">
        <v>1921</v>
      </c>
      <c r="J108" s="182">
        <v>267</v>
      </c>
      <c r="K108" s="186">
        <v>808</v>
      </c>
      <c r="L108" s="184">
        <v>710</v>
      </c>
      <c r="M108" s="182">
        <v>2139</v>
      </c>
      <c r="N108" s="187">
        <v>1776</v>
      </c>
      <c r="O108" s="188">
        <v>3130</v>
      </c>
      <c r="P108" s="182">
        <v>1053</v>
      </c>
      <c r="Q108" s="186">
        <v>1280</v>
      </c>
      <c r="R108" s="184">
        <v>1792</v>
      </c>
      <c r="S108" s="185">
        <v>1594</v>
      </c>
      <c r="T108" s="182">
        <v>203</v>
      </c>
      <c r="U108" s="186">
        <v>597</v>
      </c>
      <c r="V108" s="184">
        <v>821</v>
      </c>
      <c r="W108" s="185">
        <v>2194</v>
      </c>
      <c r="X108" s="182">
        <v>991</v>
      </c>
      <c r="Y108" s="186">
        <v>935</v>
      </c>
      <c r="Z108" s="184">
        <v>2930</v>
      </c>
      <c r="AA108" s="182">
        <v>2532</v>
      </c>
      <c r="AB108" s="156">
        <f t="shared" si="256"/>
        <v>19545</v>
      </c>
      <c r="AC108" s="157">
        <f t="shared" si="257"/>
        <v>20025</v>
      </c>
      <c r="AE108" s="300" t="s">
        <v>0</v>
      </c>
      <c r="AF108" s="302" t="s">
        <v>1</v>
      </c>
      <c r="AG108" s="303"/>
      <c r="AH108" s="302" t="s">
        <v>2</v>
      </c>
      <c r="AI108" s="303"/>
      <c r="AJ108" s="302" t="s">
        <v>3</v>
      </c>
      <c r="AK108" s="303"/>
      <c r="AL108" s="302" t="s">
        <v>4</v>
      </c>
      <c r="AM108" s="303"/>
      <c r="AN108" s="302" t="s">
        <v>5</v>
      </c>
      <c r="AO108" s="303"/>
      <c r="AP108" s="302" t="s">
        <v>6</v>
      </c>
      <c r="AQ108" s="303"/>
      <c r="AR108" s="302" t="s">
        <v>7</v>
      </c>
      <c r="AS108" s="303"/>
      <c r="AT108" s="302" t="s">
        <v>8</v>
      </c>
      <c r="AU108" s="303"/>
      <c r="AV108" s="302" t="s">
        <v>9</v>
      </c>
      <c r="AW108" s="303"/>
      <c r="AX108" s="302" t="s">
        <v>10</v>
      </c>
      <c r="AY108" s="303"/>
      <c r="AZ108" s="302" t="s">
        <v>11</v>
      </c>
      <c r="BA108" s="303"/>
      <c r="BB108" s="302" t="s">
        <v>12</v>
      </c>
      <c r="BC108" s="303"/>
      <c r="BD108" s="305" t="s">
        <v>40</v>
      </c>
      <c r="BE108" s="306"/>
      <c r="BF108" s="307" t="s">
        <v>41</v>
      </c>
      <c r="BG108" s="308"/>
      <c r="BI108" s="145" t="s">
        <v>22</v>
      </c>
      <c r="BJ108" s="128">
        <f>B108/B126</f>
        <v>7.7158900219439788E-2</v>
      </c>
      <c r="BK108" s="129">
        <f t="shared" ref="BK108" si="394">C108/C126</f>
        <v>4.4068476661762737E-2</v>
      </c>
      <c r="BL108" s="130">
        <f t="shared" ref="BL108" si="395">D108/D126</f>
        <v>5.9808795411089868E-2</v>
      </c>
      <c r="BM108" s="131">
        <f t="shared" ref="BM108" si="396">E108/E126</f>
        <v>5.3232525844777043E-2</v>
      </c>
      <c r="BN108" s="128">
        <f t="shared" ref="BN108" si="397">F108/F126</f>
        <v>9.4499339165460383E-2</v>
      </c>
      <c r="BO108" s="129">
        <f t="shared" ref="BO108" si="398">G108/G126</f>
        <v>3.5678371746912838E-2</v>
      </c>
      <c r="BP108" s="130">
        <f t="shared" ref="BP108" si="399">H108/H126</f>
        <v>7.0104934137084171E-2</v>
      </c>
      <c r="BQ108" s="131">
        <f t="shared" ref="BQ108" si="400">I108/I126</f>
        <v>4.9683175998965476E-2</v>
      </c>
      <c r="BR108" s="128">
        <f t="shared" ref="BR108" si="401">J108/J126</f>
        <v>4.0138304269392661E-2</v>
      </c>
      <c r="BS108" s="129">
        <f t="shared" ref="BS108" si="402">K108/K126</f>
        <v>0.12405957316136956</v>
      </c>
      <c r="BT108" s="130">
        <f t="shared" ref="BT108" si="403">L108/L126</f>
        <v>3.2183491228865421E-2</v>
      </c>
      <c r="BU108" s="128">
        <f t="shared" ref="BU108" si="404">M108/M126</f>
        <v>9.8881286982248517E-2</v>
      </c>
      <c r="BV108" s="132">
        <f t="shared" ref="BV108" si="405">N108/N126</f>
        <v>4.8480877896978136E-2</v>
      </c>
      <c r="BW108" s="133">
        <f t="shared" ref="BW108" si="406">O108/O126</f>
        <v>8.2697032946709298E-2</v>
      </c>
      <c r="BX108" s="128">
        <f t="shared" ref="BX108" si="407">P108/P126</f>
        <v>5.4607685526111081E-2</v>
      </c>
      <c r="BY108" s="129">
        <f t="shared" ref="BY108" si="408">Q108/Q126</f>
        <v>6.297043341368623E-2</v>
      </c>
      <c r="BZ108" s="130">
        <f t="shared" ref="BZ108" si="409">R108/R126</f>
        <v>6.8893929491369035E-2</v>
      </c>
      <c r="CA108" s="131">
        <f t="shared" ref="CA108" si="410">S108/S126</f>
        <v>5.9045784560675656E-2</v>
      </c>
      <c r="CB108" s="128">
        <f t="shared" ref="CB108" si="411">T108/T126</f>
        <v>2.7607779137766898E-2</v>
      </c>
      <c r="CC108" s="129">
        <f t="shared" ref="CC108" si="412">U108/U126</f>
        <v>7.3485967503692767E-2</v>
      </c>
      <c r="CD108" s="130">
        <f t="shared" ref="CD108" si="413">V108/V126</f>
        <v>3.6940382452193478E-2</v>
      </c>
      <c r="CE108" s="131">
        <f t="shared" ref="CE108" si="414">W108/W126</f>
        <v>8.2261632484721237E-2</v>
      </c>
      <c r="CF108" s="128">
        <f t="shared" ref="CF108" si="415">X108/X126</f>
        <v>5.6960570180480515E-2</v>
      </c>
      <c r="CG108" s="129">
        <f t="shared" ref="CG108" si="416">Y108/Y126</f>
        <v>7.8479100218230652E-2</v>
      </c>
      <c r="CH108" s="130">
        <f t="shared" ref="CH108" si="417">Z108/Z126</f>
        <v>7.0580300146941916E-2</v>
      </c>
      <c r="CI108" s="128">
        <f t="shared" ref="CI108" si="418">AA108/AA126</f>
        <v>5.3737425187826308E-2</v>
      </c>
      <c r="CJ108" s="134">
        <f t="shared" ref="CJ108" si="419">AB108/AB126</f>
        <v>6.1992317963974995E-2</v>
      </c>
      <c r="CK108" s="135">
        <f t="shared" ref="CK108" si="420">AC108/AC126</f>
        <v>6.386744912929769E-2</v>
      </c>
    </row>
    <row r="109" spans="1:89" ht="15" thickTop="1" thickBot="1" x14ac:dyDescent="0.3">
      <c r="A109" s="136" t="s">
        <v>23</v>
      </c>
      <c r="B109" s="175">
        <v>1917</v>
      </c>
      <c r="C109" s="176">
        <v>1229</v>
      </c>
      <c r="D109" s="177">
        <v>625</v>
      </c>
      <c r="E109" s="178">
        <v>590</v>
      </c>
      <c r="F109" s="175">
        <v>2163</v>
      </c>
      <c r="G109" s="179">
        <v>796</v>
      </c>
      <c r="H109" s="177">
        <v>2448</v>
      </c>
      <c r="I109" s="178">
        <v>1863</v>
      </c>
      <c r="J109" s="175">
        <v>304</v>
      </c>
      <c r="K109" s="179">
        <v>610</v>
      </c>
      <c r="L109" s="177">
        <v>774</v>
      </c>
      <c r="M109" s="175">
        <v>1691</v>
      </c>
      <c r="N109" s="180">
        <v>1614</v>
      </c>
      <c r="O109" s="181">
        <v>2249</v>
      </c>
      <c r="P109" s="175">
        <v>831</v>
      </c>
      <c r="Q109" s="179">
        <v>914</v>
      </c>
      <c r="R109" s="177">
        <v>1379</v>
      </c>
      <c r="S109" s="178">
        <v>1294</v>
      </c>
      <c r="T109" s="175">
        <v>297</v>
      </c>
      <c r="U109" s="179">
        <v>495</v>
      </c>
      <c r="V109" s="177">
        <v>699</v>
      </c>
      <c r="W109" s="178">
        <v>1822</v>
      </c>
      <c r="X109" s="175">
        <v>754</v>
      </c>
      <c r="Y109" s="179">
        <v>679</v>
      </c>
      <c r="Z109" s="177">
        <v>2478</v>
      </c>
      <c r="AA109" s="175">
        <v>2706</v>
      </c>
      <c r="AB109" s="156">
        <f t="shared" si="256"/>
        <v>16283</v>
      </c>
      <c r="AC109" s="157">
        <f t="shared" si="257"/>
        <v>16938</v>
      </c>
      <c r="AE109" s="301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62" t="s">
        <v>14</v>
      </c>
      <c r="BG109" s="163" t="s">
        <v>15</v>
      </c>
      <c r="BI109" s="136" t="s">
        <v>23</v>
      </c>
      <c r="BJ109" s="128">
        <f>B109/B126</f>
        <v>6.1862656512198272E-2</v>
      </c>
      <c r="BK109" s="129">
        <f t="shared" ref="BK109" si="421">C109/C126</f>
        <v>4.1092684231643709E-2</v>
      </c>
      <c r="BL109" s="130">
        <f t="shared" ref="BL109" si="422">D109/D126</f>
        <v>4.780114722753346E-2</v>
      </c>
      <c r="BM109" s="131">
        <f t="shared" ref="BM109" si="423">E109/E126</f>
        <v>4.5517667026693409E-2</v>
      </c>
      <c r="BN109" s="128">
        <f t="shared" ref="BN109" si="424">F109/F126</f>
        <v>6.8065957580716221E-2</v>
      </c>
      <c r="BO109" s="129">
        <f t="shared" ref="BO109" si="425">G109/G126</f>
        <v>3.2018020192269014E-2</v>
      </c>
      <c r="BP109" s="130">
        <f t="shared" ref="BP109" si="426">H109/H126</f>
        <v>6.0727841035945522E-2</v>
      </c>
      <c r="BQ109" s="131">
        <f t="shared" ref="BQ109" si="427">I109/I126</f>
        <v>4.8183111341006078E-2</v>
      </c>
      <c r="BR109" s="128">
        <f t="shared" ref="BR109" si="428">J109/J126</f>
        <v>4.5700541190619365E-2</v>
      </c>
      <c r="BS109" s="129">
        <f t="shared" ref="BS109" si="429">K109/K126</f>
        <v>9.3658836173806229E-2</v>
      </c>
      <c r="BT109" s="130">
        <f t="shared" ref="BT109" si="430">L109/L126</f>
        <v>3.5084538325551876E-2</v>
      </c>
      <c r="BU109" s="128">
        <f t="shared" ref="BU109" si="431">M109/M126</f>
        <v>7.817122781065089E-2</v>
      </c>
      <c r="BV109" s="132">
        <f t="shared" ref="BV109" si="432">N109/N126</f>
        <v>4.4058635656375397E-2</v>
      </c>
      <c r="BW109" s="133">
        <f t="shared" ref="BW109" si="433">O109/O126</f>
        <v>5.9420328146054059E-2</v>
      </c>
      <c r="BX109" s="128">
        <f t="shared" ref="BX109" si="434">P109/P126</f>
        <v>4.3094954104651764E-2</v>
      </c>
      <c r="BY109" s="129">
        <f t="shared" ref="BY109" si="435">Q109/Q126</f>
        <v>4.4964825109460323E-2</v>
      </c>
      <c r="BZ109" s="130">
        <f t="shared" ref="BZ109" si="436">R109/R126</f>
        <v>5.3016031678905076E-2</v>
      </c>
      <c r="CA109" s="131">
        <f t="shared" ref="CA109" si="437">S109/S126</f>
        <v>4.7933027115128167E-2</v>
      </c>
      <c r="CB109" s="128">
        <f t="shared" ref="CB109" si="438">T109/T126</f>
        <v>4.0391676866585069E-2</v>
      </c>
      <c r="CC109" s="129">
        <f t="shared" ref="CC109" si="439">U109/U126</f>
        <v>6.0930576070901035E-2</v>
      </c>
      <c r="CD109" s="130">
        <f t="shared" ref="CD109" si="440">V109/V126</f>
        <v>3.1451068616422946E-2</v>
      </c>
      <c r="CE109" s="131">
        <f t="shared" ref="CE109" si="441">W109/W126</f>
        <v>6.8313898991413893E-2</v>
      </c>
      <c r="CF109" s="128">
        <f t="shared" ref="CF109" si="442">X109/X126</f>
        <v>4.3338314748821702E-2</v>
      </c>
      <c r="CG109" s="129">
        <f t="shared" ref="CG109" si="443">Y109/Y126</f>
        <v>5.699177438307873E-2</v>
      </c>
      <c r="CH109" s="130">
        <f t="shared" ref="CH109" si="444">Z109/Z126</f>
        <v>5.96921446293932E-2</v>
      </c>
      <c r="CI109" s="128">
        <f t="shared" ref="CI109" si="445">AA109/AA126</f>
        <v>5.743028142111295E-2</v>
      </c>
      <c r="CJ109" s="134">
        <f t="shared" ref="CJ109" si="446">AB109/AB126</f>
        <v>5.1645991988099507E-2</v>
      </c>
      <c r="CK109" s="135">
        <f t="shared" ref="CK109" si="447">AC109/AC126</f>
        <v>5.4021815398354274E-2</v>
      </c>
    </row>
    <row r="110" spans="1:89" ht="13.5" thickTop="1" x14ac:dyDescent="0.2">
      <c r="A110" s="145" t="s">
        <v>24</v>
      </c>
      <c r="B110" s="189">
        <v>1457</v>
      </c>
      <c r="C110" s="183">
        <v>1496</v>
      </c>
      <c r="D110" s="184">
        <v>581</v>
      </c>
      <c r="E110" s="185">
        <v>583</v>
      </c>
      <c r="F110" s="182">
        <v>1839</v>
      </c>
      <c r="G110" s="186">
        <v>845</v>
      </c>
      <c r="H110" s="184">
        <v>2246</v>
      </c>
      <c r="I110" s="185">
        <v>1913</v>
      </c>
      <c r="J110" s="182">
        <v>315</v>
      </c>
      <c r="K110" s="186">
        <v>415</v>
      </c>
      <c r="L110" s="184">
        <v>864</v>
      </c>
      <c r="M110" s="182">
        <v>1381</v>
      </c>
      <c r="N110" s="187">
        <v>1516</v>
      </c>
      <c r="O110" s="190">
        <v>1921</v>
      </c>
      <c r="P110" s="182">
        <v>877</v>
      </c>
      <c r="Q110" s="186">
        <v>826</v>
      </c>
      <c r="R110" s="184">
        <v>1347</v>
      </c>
      <c r="S110" s="185">
        <v>1244</v>
      </c>
      <c r="T110" s="182">
        <v>272</v>
      </c>
      <c r="U110" s="186">
        <v>390</v>
      </c>
      <c r="V110" s="184">
        <v>692</v>
      </c>
      <c r="W110" s="191">
        <v>1563</v>
      </c>
      <c r="X110" s="182">
        <v>784</v>
      </c>
      <c r="Y110" s="186">
        <v>477</v>
      </c>
      <c r="Z110" s="184">
        <v>2341</v>
      </c>
      <c r="AA110" s="182">
        <v>2304</v>
      </c>
      <c r="AB110" s="156">
        <f t="shared" si="256"/>
        <v>15131</v>
      </c>
      <c r="AC110" s="157">
        <f t="shared" si="257"/>
        <v>15358</v>
      </c>
      <c r="AE110" s="235" t="str">
        <f>$AE$17</f>
        <v>17:00 - 17:59</v>
      </c>
      <c r="AF110" s="125">
        <f t="shared" ref="AF110:AU111" si="448">SUMIF($A$9:$A$32,$AE110,B$102:B$125)</f>
        <v>1730</v>
      </c>
      <c r="AG110" s="172">
        <f t="shared" si="448"/>
        <v>3226</v>
      </c>
      <c r="AH110" s="126">
        <f t="shared" si="448"/>
        <v>1209</v>
      </c>
      <c r="AI110" s="166">
        <f t="shared" si="448"/>
        <v>1050</v>
      </c>
      <c r="AJ110" s="125">
        <f t="shared" si="448"/>
        <v>1615</v>
      </c>
      <c r="AK110" s="127">
        <f t="shared" si="448"/>
        <v>2649</v>
      </c>
      <c r="AL110" s="126">
        <f t="shared" si="448"/>
        <v>2550</v>
      </c>
      <c r="AM110" s="166">
        <f t="shared" si="448"/>
        <v>3909</v>
      </c>
      <c r="AN110" s="125">
        <f t="shared" si="448"/>
        <v>1028</v>
      </c>
      <c r="AO110" s="127">
        <f t="shared" si="448"/>
        <v>265</v>
      </c>
      <c r="AP110" s="126">
        <f t="shared" si="448"/>
        <v>2840</v>
      </c>
      <c r="AQ110" s="125">
        <f t="shared" si="448"/>
        <v>888</v>
      </c>
      <c r="AR110" s="165">
        <f t="shared" si="448"/>
        <v>3743</v>
      </c>
      <c r="AS110" s="167">
        <f t="shared" si="448"/>
        <v>2137</v>
      </c>
      <c r="AT110" s="125">
        <f t="shared" si="448"/>
        <v>1914</v>
      </c>
      <c r="AU110" s="127">
        <f t="shared" si="448"/>
        <v>1546</v>
      </c>
      <c r="AV110" s="126">
        <f t="shared" ref="AP110:BE111" si="449">SUMIF($A$9:$A$32,$AE110,R$102:R$125)</f>
        <v>1942</v>
      </c>
      <c r="AW110" s="166">
        <f t="shared" si="449"/>
        <v>2251</v>
      </c>
      <c r="AX110" s="125">
        <f t="shared" si="449"/>
        <v>1231</v>
      </c>
      <c r="AY110" s="127">
        <f t="shared" si="449"/>
        <v>252</v>
      </c>
      <c r="AZ110" s="126">
        <f t="shared" si="449"/>
        <v>2643</v>
      </c>
      <c r="BA110" s="166">
        <f t="shared" si="449"/>
        <v>1400</v>
      </c>
      <c r="BB110" s="125">
        <f t="shared" si="449"/>
        <v>1874</v>
      </c>
      <c r="BC110" s="127">
        <f t="shared" si="449"/>
        <v>653</v>
      </c>
      <c r="BD110" s="170">
        <f t="shared" si="449"/>
        <v>2890</v>
      </c>
      <c r="BE110" s="171">
        <f t="shared" si="449"/>
        <v>3920</v>
      </c>
      <c r="BF110" s="156">
        <f>AF110+AH110+AJ110+AL110+AN110+AP110+AR110+AT110+AV110+AX110+AZ110+BB110+BD110</f>
        <v>27209</v>
      </c>
      <c r="BG110" s="157">
        <f>AG110+AI110+AK110+AM110+AO110+AQ110+AS110+AU110+AW110+AY110+BA110+BC110+BE110</f>
        <v>24146</v>
      </c>
      <c r="BI110" s="145" t="s">
        <v>24</v>
      </c>
      <c r="BJ110" s="128">
        <f>B110/B126</f>
        <v>4.7018200593778238E-2</v>
      </c>
      <c r="BK110" s="129">
        <f t="shared" ref="BK110" si="450">C110/C126</f>
        <v>5.0020061522000801E-2</v>
      </c>
      <c r="BL110" s="130">
        <f t="shared" ref="BL110" si="451">D110/D126</f>
        <v>4.4435946462715106E-2</v>
      </c>
      <c r="BM110" s="131">
        <f t="shared" ref="BM110" si="452">E110/E126</f>
        <v>4.4977626909427561E-2</v>
      </c>
      <c r="BN110" s="128">
        <f t="shared" ref="BN110" si="453">F110/F126</f>
        <v>5.7870224683743469E-2</v>
      </c>
      <c r="BO110" s="129">
        <f t="shared" ref="BO110" si="454">G110/G126</f>
        <v>3.3988978721692611E-2</v>
      </c>
      <c r="BP110" s="130">
        <f t="shared" ref="BP110" si="455">H110/H126</f>
        <v>5.5716801865495769E-2</v>
      </c>
      <c r="BQ110" s="131">
        <f t="shared" ref="BQ110" si="456">I110/I126</f>
        <v>4.9476270528902105E-2</v>
      </c>
      <c r="BR110" s="128">
        <f t="shared" ref="BR110" si="457">J110/J126</f>
        <v>4.7354179194227297E-2</v>
      </c>
      <c r="BS110" s="129">
        <f t="shared" ref="BS110" si="458">K110/K126</f>
        <v>6.3718716413327187E-2</v>
      </c>
      <c r="BT110" s="130">
        <f t="shared" ref="BT110" si="459">L110/L126</f>
        <v>3.9164135805267217E-2</v>
      </c>
      <c r="BU110" s="128">
        <f t="shared" ref="BU110" si="460">M110/M126</f>
        <v>6.3840606508875741E-2</v>
      </c>
      <c r="BV110" s="132">
        <f t="shared" ref="BV110" si="461">N110/N126</f>
        <v>4.1383452078726832E-2</v>
      </c>
      <c r="BW110" s="133">
        <f t="shared" ref="BW110" si="462">O110/O126</f>
        <v>5.0754313191894107E-2</v>
      </c>
      <c r="BX110" s="128">
        <f t="shared" ref="BX110" si="463">P110/P126</f>
        <v>4.5480475029819015E-2</v>
      </c>
      <c r="BY110" s="129">
        <f t="shared" ref="BY110" si="464">Q110/Q126</f>
        <v>4.0635607812269395E-2</v>
      </c>
      <c r="BZ110" s="130">
        <f t="shared" ref="BZ110" si="465">R110/R126</f>
        <v>5.1785782937987773E-2</v>
      </c>
      <c r="CA110" s="131">
        <f t="shared" ref="CA110" si="466">S110/S126</f>
        <v>4.6080900874203586E-2</v>
      </c>
      <c r="CB110" s="128">
        <f t="shared" ref="CB110" si="467">T110/T126</f>
        <v>3.6991704066367467E-2</v>
      </c>
      <c r="CC110" s="129">
        <f t="shared" ref="CC110" si="468">U110/U126</f>
        <v>4.8005908419497784E-2</v>
      </c>
      <c r="CD110" s="130">
        <f t="shared" ref="CD110" si="469">V110/V126</f>
        <v>3.1136107986501686E-2</v>
      </c>
      <c r="CE110" s="131">
        <f t="shared" ref="CE110" si="470">W110/W126</f>
        <v>5.8602977016234861E-2</v>
      </c>
      <c r="CF110" s="128">
        <f t="shared" ref="CF110" si="471">X110/X126</f>
        <v>4.5062650879411428E-2</v>
      </c>
      <c r="CG110" s="129">
        <f t="shared" ref="CG110" si="472">Y110/Y126</f>
        <v>4.0036931341279169E-2</v>
      </c>
      <c r="CH110" s="130">
        <f t="shared" ref="CH110" si="473">Z110/Z126</f>
        <v>5.6391973598631753E-2</v>
      </c>
      <c r="CI110" s="128">
        <f t="shared" ref="CI110" si="474">AA110/AA126</f>
        <v>4.8898510123519673E-2</v>
      </c>
      <c r="CJ110" s="134">
        <f t="shared" ref="CJ110" si="475">AB110/AB126</f>
        <v>4.7992108626907427E-2</v>
      </c>
      <c r="CK110" s="135">
        <f t="shared" ref="CK110" si="476">AC110/AC126</f>
        <v>4.8982585953945272E-2</v>
      </c>
    </row>
    <row r="111" spans="1:89" x14ac:dyDescent="0.2">
      <c r="A111" s="136" t="s">
        <v>25</v>
      </c>
      <c r="B111" s="192">
        <v>1498</v>
      </c>
      <c r="C111" s="176">
        <v>1323</v>
      </c>
      <c r="D111" s="177">
        <v>535</v>
      </c>
      <c r="E111" s="178">
        <v>567</v>
      </c>
      <c r="F111" s="175">
        <v>1673</v>
      </c>
      <c r="G111" s="179">
        <v>936</v>
      </c>
      <c r="H111" s="177">
        <v>1932</v>
      </c>
      <c r="I111" s="178">
        <v>1860</v>
      </c>
      <c r="J111" s="175">
        <v>315</v>
      </c>
      <c r="K111" s="176">
        <v>292</v>
      </c>
      <c r="L111" s="177">
        <v>834</v>
      </c>
      <c r="M111" s="175">
        <v>1158</v>
      </c>
      <c r="N111" s="180">
        <v>1524</v>
      </c>
      <c r="O111" s="193">
        <v>1867</v>
      </c>
      <c r="P111" s="175">
        <v>954</v>
      </c>
      <c r="Q111" s="176">
        <v>798</v>
      </c>
      <c r="R111" s="177">
        <v>1310</v>
      </c>
      <c r="S111" s="178">
        <v>1222</v>
      </c>
      <c r="T111" s="184">
        <v>232</v>
      </c>
      <c r="U111" s="175">
        <v>320</v>
      </c>
      <c r="V111" s="177">
        <v>772</v>
      </c>
      <c r="W111" s="194">
        <v>1363</v>
      </c>
      <c r="X111" s="175">
        <v>620</v>
      </c>
      <c r="Y111" s="179">
        <v>487</v>
      </c>
      <c r="Z111" s="177">
        <v>2346</v>
      </c>
      <c r="AA111" s="175">
        <v>2832</v>
      </c>
      <c r="AB111" s="156">
        <f t="shared" si="256"/>
        <v>14545</v>
      </c>
      <c r="AC111" s="157">
        <f t="shared" si="257"/>
        <v>15025</v>
      </c>
      <c r="AE111" s="237" t="str">
        <f>$AE$18</f>
        <v>18:00 - 18:59</v>
      </c>
      <c r="AF111" s="125">
        <f t="shared" si="448"/>
        <v>1906</v>
      </c>
      <c r="AG111" s="176">
        <f t="shared" si="448"/>
        <v>3658</v>
      </c>
      <c r="AH111" s="177">
        <f t="shared" si="448"/>
        <v>871</v>
      </c>
      <c r="AI111" s="178">
        <f t="shared" si="448"/>
        <v>1325</v>
      </c>
      <c r="AJ111" s="238">
        <f t="shared" si="448"/>
        <v>1299</v>
      </c>
      <c r="AK111" s="179">
        <f t="shared" si="448"/>
        <v>2875</v>
      </c>
      <c r="AL111" s="177">
        <f t="shared" si="448"/>
        <v>2376</v>
      </c>
      <c r="AM111" s="178">
        <f t="shared" si="448"/>
        <v>4168</v>
      </c>
      <c r="AN111" s="238">
        <f t="shared" si="448"/>
        <v>722</v>
      </c>
      <c r="AO111" s="179">
        <f t="shared" si="448"/>
        <v>222</v>
      </c>
      <c r="AP111" s="177">
        <f t="shared" si="449"/>
        <v>2595</v>
      </c>
      <c r="AQ111" s="238">
        <f t="shared" si="449"/>
        <v>816</v>
      </c>
      <c r="AR111" s="180">
        <f t="shared" si="449"/>
        <v>3439</v>
      </c>
      <c r="AS111" s="181">
        <f t="shared" si="449"/>
        <v>2337</v>
      </c>
      <c r="AT111" s="238">
        <f t="shared" si="449"/>
        <v>1560</v>
      </c>
      <c r="AU111" s="179">
        <f t="shared" si="449"/>
        <v>1801</v>
      </c>
      <c r="AV111" s="177">
        <f t="shared" si="449"/>
        <v>1756</v>
      </c>
      <c r="AW111" s="178">
        <f t="shared" si="449"/>
        <v>2549</v>
      </c>
      <c r="AX111" s="238">
        <f t="shared" si="449"/>
        <v>1039</v>
      </c>
      <c r="AY111" s="179">
        <f t="shared" si="449"/>
        <v>204</v>
      </c>
      <c r="AZ111" s="177">
        <f t="shared" si="449"/>
        <v>2590</v>
      </c>
      <c r="BA111" s="178">
        <f t="shared" si="449"/>
        <v>1406</v>
      </c>
      <c r="BB111" s="238">
        <f t="shared" si="449"/>
        <v>1719</v>
      </c>
      <c r="BC111" s="179">
        <f t="shared" si="449"/>
        <v>755</v>
      </c>
      <c r="BD111" s="177">
        <f t="shared" si="449"/>
        <v>2804</v>
      </c>
      <c r="BE111" s="238">
        <f t="shared" si="449"/>
        <v>4254</v>
      </c>
      <c r="BF111" s="158">
        <f>SUM(AF111,AH111,AJ111,AL111,AN111,AP111,AR111,AT111,AV111,AX111,AZ111,BB111,BD111)</f>
        <v>24676</v>
      </c>
      <c r="BG111" s="159">
        <f>SUM(AG111,AI111,AK111,AM111,AO111,AQ111,AS111,AU111,AW111,AY111,BA111,BC111,BE111)</f>
        <v>26370</v>
      </c>
      <c r="BI111" s="136" t="s">
        <v>25</v>
      </c>
      <c r="BJ111" s="128">
        <f>B111/B126</f>
        <v>4.8341293403898283E-2</v>
      </c>
      <c r="BK111" s="129">
        <f t="shared" ref="BK111" si="477">C111/C126</f>
        <v>4.4235656011769424E-2</v>
      </c>
      <c r="BL111" s="130">
        <f t="shared" ref="BL111" si="478">D111/D126</f>
        <v>4.0917782026768643E-2</v>
      </c>
      <c r="BM111" s="131">
        <f t="shared" ref="BM111" si="479">E111/E126</f>
        <v>4.3743249498534177E-2</v>
      </c>
      <c r="BN111" s="128">
        <f t="shared" ref="BN111" si="480">F111/F126</f>
        <v>5.2646484989615459E-2</v>
      </c>
      <c r="BO111" s="129">
        <f t="shared" ref="BO111" si="481">G111/G126</f>
        <v>3.7649330276336428E-2</v>
      </c>
      <c r="BP111" s="130">
        <f t="shared" ref="BP111" si="482">H111/H126</f>
        <v>4.7927364739153086E-2</v>
      </c>
      <c r="BQ111" s="131">
        <f t="shared" ref="BQ111" si="483">I111/I126</f>
        <v>4.810552178973232E-2</v>
      </c>
      <c r="BR111" s="128">
        <f t="shared" ref="BR111" si="484">J111/J126</f>
        <v>4.7354179194227297E-2</v>
      </c>
      <c r="BS111" s="129">
        <f t="shared" ref="BS111" si="485">K111/K126</f>
        <v>4.4833410102871181E-2</v>
      </c>
      <c r="BT111" s="130">
        <f t="shared" ref="BT111" si="486">L111/L126</f>
        <v>3.7804269978695439E-2</v>
      </c>
      <c r="BU111" s="128">
        <f t="shared" ref="BU111" si="487">M111/M126</f>
        <v>5.353180473372781E-2</v>
      </c>
      <c r="BV111" s="132">
        <f t="shared" ref="BV111" si="488">N111/N126</f>
        <v>4.1601834411596102E-2</v>
      </c>
      <c r="BW111" s="133">
        <f t="shared" ref="BW111" si="489">O111/O126</f>
        <v>4.9327591217733627E-2</v>
      </c>
      <c r="BX111" s="128">
        <f t="shared" ref="BX111" si="490">P111/P126</f>
        <v>4.9473629621946791E-2</v>
      </c>
      <c r="BY111" s="129">
        <f t="shared" ref="BY111" si="491">Q111/Q126</f>
        <v>3.925812958134501E-2</v>
      </c>
      <c r="BZ111" s="130">
        <f t="shared" ref="BZ111" si="492">R111/R126</f>
        <v>5.0363307831302141E-2</v>
      </c>
      <c r="CA111" s="131">
        <f t="shared" ref="CA111" si="493">S111/S126</f>
        <v>4.5265965328196767E-2</v>
      </c>
      <c r="CB111" s="128">
        <f t="shared" ref="CB111" si="494">T111/T126</f>
        <v>3.1551747586019314E-2</v>
      </c>
      <c r="CC111" s="129">
        <f t="shared" ref="CC111" si="495">U111/U126</f>
        <v>3.9389463318562287E-2</v>
      </c>
      <c r="CD111" s="130">
        <f t="shared" ref="CD111" si="496">V111/V126</f>
        <v>3.4735658042744658E-2</v>
      </c>
      <c r="CE111" s="131">
        <f t="shared" ref="CE111" si="497">W111/W126</f>
        <v>5.1104195568220163E-2</v>
      </c>
      <c r="CF111" s="128">
        <f t="shared" ref="CF111" si="498">X111/X126</f>
        <v>3.5636280032187606E-2</v>
      </c>
      <c r="CG111" s="129">
        <f t="shared" ref="CG111" si="499">Y111/Y126</f>
        <v>4.0876280006714789E-2</v>
      </c>
      <c r="CH111" s="130">
        <f t="shared" ref="CH111" si="500">Z111/Z126</f>
        <v>5.6512417796834725E-2</v>
      </c>
      <c r="CI111" s="128">
        <f t="shared" ref="CI111" si="501">AA111/AA126</f>
        <v>6.0104418693492929E-2</v>
      </c>
      <c r="CJ111" s="134">
        <f t="shared" ref="CJ111" si="502">AB111/AB126</f>
        <v>4.6133449208801039E-2</v>
      </c>
      <c r="CK111" s="135">
        <f t="shared" ref="CK111" si="503">AC111/AC126</f>
        <v>4.7920520507750204E-2</v>
      </c>
    </row>
    <row r="112" spans="1:89" ht="13.5" thickBot="1" x14ac:dyDescent="0.25">
      <c r="A112" s="145" t="s">
        <v>26</v>
      </c>
      <c r="B112" s="189">
        <v>1341</v>
      </c>
      <c r="C112" s="183">
        <v>1146</v>
      </c>
      <c r="D112" s="184">
        <v>483</v>
      </c>
      <c r="E112" s="185">
        <v>561</v>
      </c>
      <c r="F112" s="182">
        <v>1283</v>
      </c>
      <c r="G112" s="186">
        <v>853</v>
      </c>
      <c r="H112" s="184">
        <v>1849</v>
      </c>
      <c r="I112" s="185">
        <v>1667</v>
      </c>
      <c r="J112" s="182">
        <v>287</v>
      </c>
      <c r="K112" s="183">
        <v>220</v>
      </c>
      <c r="L112" s="184">
        <v>870</v>
      </c>
      <c r="M112" s="182">
        <v>944</v>
      </c>
      <c r="N112" s="187">
        <v>1433</v>
      </c>
      <c r="O112" s="190">
        <v>1488</v>
      </c>
      <c r="P112" s="182">
        <v>795</v>
      </c>
      <c r="Q112" s="183">
        <v>778</v>
      </c>
      <c r="R112" s="184">
        <v>1152</v>
      </c>
      <c r="S112" s="185">
        <v>1027</v>
      </c>
      <c r="T112" s="182">
        <v>237</v>
      </c>
      <c r="U112" s="186">
        <v>321</v>
      </c>
      <c r="V112" s="184">
        <v>768</v>
      </c>
      <c r="W112" s="191">
        <v>1189</v>
      </c>
      <c r="X112" s="182">
        <v>635</v>
      </c>
      <c r="Y112" s="186">
        <v>450</v>
      </c>
      <c r="Z112" s="184">
        <v>2073</v>
      </c>
      <c r="AA112" s="182">
        <v>2680</v>
      </c>
      <c r="AB112" s="156">
        <f t="shared" si="256"/>
        <v>13206</v>
      </c>
      <c r="AC112" s="157">
        <f t="shared" si="257"/>
        <v>13324</v>
      </c>
      <c r="AE112" s="235"/>
      <c r="AF112" s="125"/>
      <c r="AG112" s="183"/>
      <c r="AH112" s="184"/>
      <c r="AI112" s="185"/>
      <c r="AJ112" s="182"/>
      <c r="AK112" s="186"/>
      <c r="AL112" s="184"/>
      <c r="AM112" s="185"/>
      <c r="AN112" s="182"/>
      <c r="AO112" s="186"/>
      <c r="AP112" s="184"/>
      <c r="AQ112" s="182"/>
      <c r="AR112" s="187"/>
      <c r="AS112" s="188"/>
      <c r="AT112" s="182"/>
      <c r="AU112" s="186"/>
      <c r="AV112" s="184"/>
      <c r="AW112" s="185"/>
      <c r="AX112" s="182"/>
      <c r="AY112" s="186"/>
      <c r="AZ112" s="184"/>
      <c r="BA112" s="185"/>
      <c r="BB112" s="182"/>
      <c r="BC112" s="186"/>
      <c r="BD112" s="184"/>
      <c r="BE112" s="182"/>
      <c r="BF112" s="158"/>
      <c r="BG112" s="159"/>
      <c r="BI112" s="145" t="s">
        <v>26</v>
      </c>
      <c r="BJ112" s="128">
        <f>B112/B126</f>
        <v>4.327481605782884E-2</v>
      </c>
      <c r="BK112" s="129">
        <f t="shared" ref="BK112" si="504">C112/C126</f>
        <v>3.83175070215327E-2</v>
      </c>
      <c r="BL112" s="130">
        <f t="shared" ref="BL112" si="505">D112/D126</f>
        <v>3.6940726577437862E-2</v>
      </c>
      <c r="BM112" s="131">
        <f t="shared" ref="BM112" si="506">E112/E126</f>
        <v>4.3280357969449158E-2</v>
      </c>
      <c r="BN112" s="128">
        <f t="shared" ref="BN112" si="507">F112/F126</f>
        <v>4.0373843539555671E-2</v>
      </c>
      <c r="BO112" s="129">
        <f t="shared" ref="BO112" si="508">G112/G126</f>
        <v>3.4310767869353609E-2</v>
      </c>
      <c r="BP112" s="130">
        <f t="shared" ref="BP112" si="509">H112/H126</f>
        <v>4.5868373396839572E-2</v>
      </c>
      <c r="BQ112" s="131">
        <f t="shared" ref="BQ112" si="510">I112/I126</f>
        <v>4.3113927324453641E-2</v>
      </c>
      <c r="BR112" s="128">
        <f t="shared" ref="BR112" si="511">J112/J126</f>
        <v>4.3144918821407093E-2</v>
      </c>
      <c r="BS112" s="129">
        <f t="shared" ref="BS112" si="512">K112/K126</f>
        <v>3.3778596652848152E-2</v>
      </c>
      <c r="BT112" s="130">
        <f t="shared" ref="BT112" si="513">L112/L126</f>
        <v>3.9436108970581571E-2</v>
      </c>
      <c r="BU112" s="128">
        <f t="shared" ref="BU112" si="514">M112/M126</f>
        <v>4.3639053254437871E-2</v>
      </c>
      <c r="BV112" s="132">
        <f t="shared" ref="BV112" si="515">N112/N126</f>
        <v>3.9117735375208143E-2</v>
      </c>
      <c r="BW112" s="133">
        <f t="shared" ref="BW112" si="516">O112/O126</f>
        <v>3.9314116621310999E-2</v>
      </c>
      <c r="BX112" s="128">
        <f t="shared" ref="BX112" si="517">P112/P126</f>
        <v>4.1228024684955664E-2</v>
      </c>
      <c r="BY112" s="129">
        <f t="shared" ref="BY112" si="518">Q112/Q126</f>
        <v>3.8274216559256162E-2</v>
      </c>
      <c r="BZ112" s="130">
        <f t="shared" ref="BZ112" si="519">R112/R126</f>
        <v>4.4288954673022955E-2</v>
      </c>
      <c r="CA112" s="131">
        <f t="shared" ref="CA112" si="520">S112/S126</f>
        <v>3.8042672988590903E-2</v>
      </c>
      <c r="CB112" s="128">
        <f t="shared" ref="CB112" si="521">T112/T126</f>
        <v>3.2231742146062829E-2</v>
      </c>
      <c r="CC112" s="129">
        <f t="shared" ref="CC112" si="522">U112/U126</f>
        <v>3.9512555391432794E-2</v>
      </c>
      <c r="CD112" s="130">
        <f t="shared" ref="CD112" si="523">V112/V126</f>
        <v>3.4555680539932507E-2</v>
      </c>
      <c r="CE112" s="131">
        <f t="shared" ref="CE112" si="524">W112/W126</f>
        <v>4.4580255708447376E-2</v>
      </c>
      <c r="CF112" s="128">
        <f t="shared" ref="CF112" si="525">X112/X126</f>
        <v>3.6498448097482469E-2</v>
      </c>
      <c r="CG112" s="129">
        <f t="shared" ref="CG112" si="526">Y112/Y126</f>
        <v>3.7770689944602989E-2</v>
      </c>
      <c r="CH112" s="130">
        <f t="shared" ref="CH112" si="527">Z112/Z126</f>
        <v>4.9936164574952424E-2</v>
      </c>
      <c r="CI112" s="128">
        <f t="shared" ref="CI112" si="528">AA112/AA126</f>
        <v>5.6878475317288513E-2</v>
      </c>
      <c r="CJ112" s="134">
        <f t="shared" ref="CJ112" si="529">AB112/AB126</f>
        <v>4.188644415616545E-2</v>
      </c>
      <c r="CK112" s="135">
        <f t="shared" ref="CK112" si="530">AC112/AC126</f>
        <v>4.2495375390699752E-2</v>
      </c>
    </row>
    <row r="113" spans="1:89" ht="14.25" thickTop="1" thickBot="1" x14ac:dyDescent="0.25">
      <c r="A113" s="136" t="s">
        <v>27</v>
      </c>
      <c r="B113" s="192">
        <v>1280</v>
      </c>
      <c r="C113" s="176">
        <v>1422</v>
      </c>
      <c r="D113" s="177">
        <v>510</v>
      </c>
      <c r="E113" s="178">
        <v>547</v>
      </c>
      <c r="F113" s="175">
        <v>1220</v>
      </c>
      <c r="G113" s="179">
        <v>1070</v>
      </c>
      <c r="H113" s="177">
        <v>1953</v>
      </c>
      <c r="I113" s="178">
        <v>1892</v>
      </c>
      <c r="J113" s="175">
        <v>348</v>
      </c>
      <c r="K113" s="176">
        <v>240</v>
      </c>
      <c r="L113" s="177">
        <v>1025</v>
      </c>
      <c r="M113" s="175">
        <v>891</v>
      </c>
      <c r="N113" s="180">
        <v>1735</v>
      </c>
      <c r="O113" s="193">
        <v>1379</v>
      </c>
      <c r="P113" s="175">
        <v>863</v>
      </c>
      <c r="Q113" s="176">
        <v>720</v>
      </c>
      <c r="R113" s="177">
        <v>1210</v>
      </c>
      <c r="S113" s="178">
        <v>1094</v>
      </c>
      <c r="T113" s="175">
        <v>306</v>
      </c>
      <c r="U113" s="179">
        <v>247</v>
      </c>
      <c r="V113" s="177">
        <v>1060</v>
      </c>
      <c r="W113" s="194">
        <v>997</v>
      </c>
      <c r="X113" s="175">
        <v>614</v>
      </c>
      <c r="Y113" s="179">
        <v>347</v>
      </c>
      <c r="Z113" s="177">
        <v>2207</v>
      </c>
      <c r="AA113" s="175">
        <v>2300</v>
      </c>
      <c r="AB113" s="156">
        <f t="shared" si="256"/>
        <v>14331</v>
      </c>
      <c r="AC113" s="157">
        <f t="shared" si="257"/>
        <v>13146</v>
      </c>
      <c r="AE113" s="229" t="s">
        <v>13</v>
      </c>
      <c r="AF113" s="20">
        <f t="shared" ref="AF113:BG113" si="531">SUM(AF110:AF112)</f>
        <v>3636</v>
      </c>
      <c r="AG113" s="21">
        <f t="shared" si="531"/>
        <v>6884</v>
      </c>
      <c r="AH113" s="20">
        <f t="shared" si="531"/>
        <v>2080</v>
      </c>
      <c r="AI113" s="21">
        <f t="shared" si="531"/>
        <v>2375</v>
      </c>
      <c r="AJ113" s="20">
        <f t="shared" si="531"/>
        <v>2914</v>
      </c>
      <c r="AK113" s="21">
        <f t="shared" si="531"/>
        <v>5524</v>
      </c>
      <c r="AL113" s="20">
        <f t="shared" si="531"/>
        <v>4926</v>
      </c>
      <c r="AM113" s="21">
        <f t="shared" si="531"/>
        <v>8077</v>
      </c>
      <c r="AN113" s="20">
        <f t="shared" si="531"/>
        <v>1750</v>
      </c>
      <c r="AO113" s="21">
        <f t="shared" si="531"/>
        <v>487</v>
      </c>
      <c r="AP113" s="20">
        <f t="shared" si="531"/>
        <v>5435</v>
      </c>
      <c r="AQ113" s="21">
        <f t="shared" si="531"/>
        <v>1704</v>
      </c>
      <c r="AR113" s="20">
        <f t="shared" si="531"/>
        <v>7182</v>
      </c>
      <c r="AS113" s="21">
        <f t="shared" si="531"/>
        <v>4474</v>
      </c>
      <c r="AT113" s="20">
        <f t="shared" si="531"/>
        <v>3474</v>
      </c>
      <c r="AU113" s="21">
        <f t="shared" si="531"/>
        <v>3347</v>
      </c>
      <c r="AV113" s="20">
        <f t="shared" si="531"/>
        <v>3698</v>
      </c>
      <c r="AW113" s="21">
        <f t="shared" si="531"/>
        <v>4800</v>
      </c>
      <c r="AX113" s="20">
        <f t="shared" si="531"/>
        <v>2270</v>
      </c>
      <c r="AY113" s="21">
        <f t="shared" si="531"/>
        <v>456</v>
      </c>
      <c r="AZ113" s="20">
        <f t="shared" si="531"/>
        <v>5233</v>
      </c>
      <c r="BA113" s="21">
        <f t="shared" si="531"/>
        <v>2806</v>
      </c>
      <c r="BB113" s="20">
        <f t="shared" si="531"/>
        <v>3593</v>
      </c>
      <c r="BC113" s="21">
        <f t="shared" si="531"/>
        <v>1408</v>
      </c>
      <c r="BD113" s="20">
        <f t="shared" si="531"/>
        <v>5694</v>
      </c>
      <c r="BE113" s="21">
        <f t="shared" si="531"/>
        <v>8174</v>
      </c>
      <c r="BF113" s="160">
        <f t="shared" si="531"/>
        <v>51885</v>
      </c>
      <c r="BG113" s="161">
        <f t="shared" si="531"/>
        <v>50516</v>
      </c>
      <c r="BI113" s="136" t="s">
        <v>27</v>
      </c>
      <c r="BJ113" s="128">
        <f>B113/B126</f>
        <v>4.1306312120820962E-2</v>
      </c>
      <c r="BK113" s="129">
        <f t="shared" ref="BK113" si="532">C113/C126</f>
        <v>4.7545807141901833E-2</v>
      </c>
      <c r="BL113" s="130">
        <f t="shared" ref="BL113" si="533">D113/D126</f>
        <v>3.9005736137667307E-2</v>
      </c>
      <c r="BM113" s="131">
        <f t="shared" ref="BM113" si="534">E113/E126</f>
        <v>4.2200277734917448E-2</v>
      </c>
      <c r="BN113" s="128">
        <f t="shared" ref="BN113" si="535">F113/F126</f>
        <v>3.8391339920699853E-2</v>
      </c>
      <c r="BO113" s="129">
        <f t="shared" ref="BO113" si="536">G113/G126</f>
        <v>4.3039298499658096E-2</v>
      </c>
      <c r="BP113" s="130">
        <f t="shared" ref="BP113" si="537">H113/H126</f>
        <v>4.844831435588301E-2</v>
      </c>
      <c r="BQ113" s="131">
        <f t="shared" ref="BQ113" si="538">I113/I126</f>
        <v>4.8933143669985774E-2</v>
      </c>
      <c r="BR113" s="128">
        <f t="shared" ref="BR113" si="539">J113/J126</f>
        <v>5.2315093205051115E-2</v>
      </c>
      <c r="BS113" s="129">
        <f t="shared" ref="BS113" si="540">K113/K126</f>
        <v>3.6849378166743434E-2</v>
      </c>
      <c r="BT113" s="130">
        <f t="shared" ref="BT113" si="541">L113/L126</f>
        <v>4.6462082407869087E-2</v>
      </c>
      <c r="BU113" s="128">
        <f t="shared" ref="BU113" si="542">M113/M126</f>
        <v>4.1188979289940829E-2</v>
      </c>
      <c r="BV113" s="132">
        <f t="shared" ref="BV113" si="543">N113/N126</f>
        <v>4.7361668441023123E-2</v>
      </c>
      <c r="BW113" s="133">
        <f t="shared" ref="BW113" si="544">O113/O126</f>
        <v>3.6434251895690772E-2</v>
      </c>
      <c r="BX113" s="128">
        <f t="shared" ref="BX113" si="545">P113/P126</f>
        <v>4.4754446922159415E-2</v>
      </c>
      <c r="BY113" s="129">
        <f t="shared" ref="BY113" si="546">Q113/Q126</f>
        <v>3.5420868795198505E-2</v>
      </c>
      <c r="BZ113" s="130">
        <f t="shared" ref="BZ113" si="547">R113/R126</f>
        <v>4.6518780515935568E-2</v>
      </c>
      <c r="CA113" s="131">
        <f t="shared" ref="CA113" si="548">S113/S126</f>
        <v>4.0524522151429841E-2</v>
      </c>
      <c r="CB113" s="128">
        <f t="shared" ref="CB113" si="549">T113/T126</f>
        <v>4.1615667074663402E-2</v>
      </c>
      <c r="CC113" s="129">
        <f t="shared" ref="CC113" si="550">U113/U126</f>
        <v>3.0403741999015264E-2</v>
      </c>
      <c r="CD113" s="130">
        <f t="shared" ref="CD113" si="551">V113/V126</f>
        <v>4.7694038245219346E-2</v>
      </c>
      <c r="CE113" s="131">
        <f t="shared" ref="CE113" si="552">W113/W126</f>
        <v>3.7381425518353266E-2</v>
      </c>
      <c r="CF113" s="128">
        <f t="shared" ref="CF113" si="553">X113/X126</f>
        <v>3.5291412806069664E-2</v>
      </c>
      <c r="CG113" s="129">
        <f t="shared" ref="CG113" si="554">Y113/Y126</f>
        <v>2.9125398690616082E-2</v>
      </c>
      <c r="CH113" s="130">
        <f t="shared" ref="CH113" si="555">Z113/Z126</f>
        <v>5.3164069086792089E-2</v>
      </c>
      <c r="CI113" s="128">
        <f t="shared" ref="CI113" si="556">AA113/AA126</f>
        <v>4.8813616876777453E-2</v>
      </c>
      <c r="CJ113" s="134">
        <f t="shared" ref="CJ113" si="557">AB113/AB126</f>
        <v>4.545468962607959E-2</v>
      </c>
      <c r="CK113" s="135">
        <f t="shared" ref="CK113" si="558">AC113/AC126</f>
        <v>4.192766473177266E-2</v>
      </c>
    </row>
    <row r="114" spans="1:89" ht="13.5" thickTop="1" x14ac:dyDescent="0.2">
      <c r="A114" s="145" t="s">
        <v>28</v>
      </c>
      <c r="B114" s="189">
        <v>1180</v>
      </c>
      <c r="C114" s="183">
        <v>1956</v>
      </c>
      <c r="D114" s="184">
        <v>558</v>
      </c>
      <c r="E114" s="185">
        <v>699</v>
      </c>
      <c r="F114" s="182">
        <v>1102</v>
      </c>
      <c r="G114" s="186">
        <v>1648</v>
      </c>
      <c r="H114" s="184">
        <v>1912</v>
      </c>
      <c r="I114" s="185">
        <v>2401</v>
      </c>
      <c r="J114" s="182">
        <v>425</v>
      </c>
      <c r="K114" s="183">
        <v>227</v>
      </c>
      <c r="L114" s="184">
        <v>1611</v>
      </c>
      <c r="M114" s="182">
        <v>732</v>
      </c>
      <c r="N114" s="187">
        <v>2062</v>
      </c>
      <c r="O114" s="190">
        <v>1607</v>
      </c>
      <c r="P114" s="182">
        <v>1118</v>
      </c>
      <c r="Q114" s="183">
        <v>869</v>
      </c>
      <c r="R114" s="184">
        <v>1303</v>
      </c>
      <c r="S114" s="185">
        <v>1415</v>
      </c>
      <c r="T114" s="182">
        <v>406</v>
      </c>
      <c r="U114" s="186">
        <v>187</v>
      </c>
      <c r="V114" s="184">
        <v>1512</v>
      </c>
      <c r="W114" s="191">
        <v>1128</v>
      </c>
      <c r="X114" s="182">
        <v>849</v>
      </c>
      <c r="Y114" s="186">
        <v>399</v>
      </c>
      <c r="Z114" s="184">
        <v>2383</v>
      </c>
      <c r="AA114" s="182">
        <v>3075</v>
      </c>
      <c r="AB114" s="156">
        <f t="shared" si="256"/>
        <v>16421</v>
      </c>
      <c r="AC114" s="157">
        <f t="shared" si="257"/>
        <v>16343</v>
      </c>
      <c r="BI114" s="145" t="s">
        <v>28</v>
      </c>
      <c r="BJ114" s="128">
        <f>B114/B126</f>
        <v>3.8079256486381823E-2</v>
      </c>
      <c r="BK114" s="129">
        <f t="shared" ref="BK114" si="559">C114/C126</f>
        <v>6.5400561722616019E-2</v>
      </c>
      <c r="BL114" s="130">
        <f t="shared" ref="BL114" si="560">D114/D126</f>
        <v>4.2676864244741874E-2</v>
      </c>
      <c r="BM114" s="131">
        <f t="shared" ref="BM114" si="561">E114/E126</f>
        <v>5.3926863138404564E-2</v>
      </c>
      <c r="BN114" s="128">
        <f t="shared" ref="BN114" si="562">F114/F126</f>
        <v>3.4678079174271507E-2</v>
      </c>
      <c r="BO114" s="129">
        <f t="shared" ref="BO114" si="563">G114/G126</f>
        <v>6.6288564418164997E-2</v>
      </c>
      <c r="BP114" s="130">
        <f t="shared" ref="BP114" si="564">H114/H126</f>
        <v>4.7431222247029343E-2</v>
      </c>
      <c r="BQ114" s="131">
        <f t="shared" ref="BQ114" si="565">I114/I126</f>
        <v>6.2097504202767363E-2</v>
      </c>
      <c r="BR114" s="128">
        <f t="shared" ref="BR114" si="566">J114/J126</f>
        <v>6.3890559230306676E-2</v>
      </c>
      <c r="BS114" s="129">
        <f t="shared" ref="BS114" si="567">K114/K126</f>
        <v>3.48533701827115E-2</v>
      </c>
      <c r="BT114" s="130">
        <f t="shared" ref="BT114" si="568">L114/L126</f>
        <v>7.3024794886904498E-2</v>
      </c>
      <c r="BU114" s="128">
        <f t="shared" ref="BU114" si="569">M114/M126</f>
        <v>3.3838757396449703E-2</v>
      </c>
      <c r="BV114" s="132">
        <f t="shared" ref="BV114" si="570">N114/N126</f>
        <v>5.628804629705457E-2</v>
      </c>
      <c r="BW114" s="133">
        <f t="shared" ref="BW114" si="571">O114/O126</f>
        <v>4.2458189119923911E-2</v>
      </c>
      <c r="BX114" s="128">
        <f t="shared" ref="BX114" si="572">P114/P126</f>
        <v>5.7978530311673493E-2</v>
      </c>
      <c r="BY114" s="129">
        <f t="shared" ref="BY114" si="573">Q114/Q126</f>
        <v>4.2751020809760419E-2</v>
      </c>
      <c r="BZ114" s="130">
        <f t="shared" ref="BZ114" si="574">R114/R126</f>
        <v>5.0094190919226483E-2</v>
      </c>
      <c r="CA114" s="131">
        <f t="shared" ref="CA114" si="575">S114/S126</f>
        <v>5.2415172618165654E-2</v>
      </c>
      <c r="CB114" s="128">
        <f t="shared" ref="CB114" si="576">T114/T126</f>
        <v>5.5215558275533795E-2</v>
      </c>
      <c r="CC114" s="129">
        <f t="shared" ref="CC114" si="577">U114/U126</f>
        <v>2.3018217626784836E-2</v>
      </c>
      <c r="CD114" s="130">
        <f t="shared" ref="CD114" si="578">V114/V126</f>
        <v>6.8031496062992122E-2</v>
      </c>
      <c r="CE114" s="131">
        <f t="shared" ref="CE114" si="579">W114/W126</f>
        <v>4.2293127366802893E-2</v>
      </c>
      <c r="CF114" s="128">
        <f t="shared" ref="CF114" si="580">X114/X126</f>
        <v>4.8798712495689157E-2</v>
      </c>
      <c r="CG114" s="129">
        <f t="shared" ref="CG114" si="581">Y114/Y126</f>
        <v>3.3490011750881316E-2</v>
      </c>
      <c r="CH114" s="130">
        <f t="shared" ref="CH114" si="582">Z114/Z126</f>
        <v>5.7403704863536721E-2</v>
      </c>
      <c r="CI114" s="128">
        <f t="shared" ref="CI114" si="583">AA114/AA126</f>
        <v>6.5261683433082904E-2</v>
      </c>
      <c r="CJ114" s="134">
        <f t="shared" ref="CJ114" si="584">AB114/AB126</f>
        <v>5.2083696765742309E-2</v>
      </c>
      <c r="CK114" s="135">
        <f t="shared" ref="CK114" si="585">AC114/AC126</f>
        <v>5.2124130892390125E-2</v>
      </c>
    </row>
    <row r="115" spans="1:89" x14ac:dyDescent="0.2">
      <c r="A115" s="136" t="s">
        <v>29</v>
      </c>
      <c r="B115" s="192">
        <v>1512</v>
      </c>
      <c r="C115" s="176">
        <v>2742</v>
      </c>
      <c r="D115" s="177">
        <v>977</v>
      </c>
      <c r="E115" s="178">
        <v>842</v>
      </c>
      <c r="F115" s="175">
        <v>1558</v>
      </c>
      <c r="G115" s="179">
        <v>2374</v>
      </c>
      <c r="H115" s="177">
        <v>2107</v>
      </c>
      <c r="I115" s="178">
        <v>3109</v>
      </c>
      <c r="J115" s="175">
        <v>665</v>
      </c>
      <c r="K115" s="176">
        <v>201</v>
      </c>
      <c r="L115" s="177">
        <v>2214</v>
      </c>
      <c r="M115" s="175">
        <v>680</v>
      </c>
      <c r="N115" s="180">
        <v>2817</v>
      </c>
      <c r="O115" s="193">
        <v>1824</v>
      </c>
      <c r="P115" s="175">
        <v>1516</v>
      </c>
      <c r="Q115" s="176">
        <v>1107</v>
      </c>
      <c r="R115" s="177">
        <v>1692</v>
      </c>
      <c r="S115" s="178">
        <v>1896</v>
      </c>
      <c r="T115" s="175">
        <v>1088</v>
      </c>
      <c r="U115" s="179">
        <v>177</v>
      </c>
      <c r="V115" s="177">
        <v>2148</v>
      </c>
      <c r="W115" s="194">
        <v>1262</v>
      </c>
      <c r="X115" s="175">
        <v>1278</v>
      </c>
      <c r="Y115" s="179">
        <v>473</v>
      </c>
      <c r="Z115" s="177">
        <v>2693</v>
      </c>
      <c r="AA115" s="175">
        <v>3320</v>
      </c>
      <c r="AB115" s="156">
        <f t="shared" si="256"/>
        <v>22265</v>
      </c>
      <c r="AC115" s="157">
        <f t="shared" si="257"/>
        <v>20007</v>
      </c>
      <c r="BI115" s="136" t="s">
        <v>29</v>
      </c>
      <c r="BJ115" s="128">
        <f>B115/B126</f>
        <v>4.8793081192719766E-2</v>
      </c>
      <c r="BK115" s="129">
        <f t="shared" ref="BK115" si="586">C115/C126</f>
        <v>9.168115554366725E-2</v>
      </c>
      <c r="BL115" s="130">
        <f t="shared" ref="BL115" si="587">D115/D126</f>
        <v>7.4722753346080306E-2</v>
      </c>
      <c r="BM115" s="131">
        <f t="shared" ref="BM115" si="588">E115/E126</f>
        <v>6.4959111248264159E-2</v>
      </c>
      <c r="BN115" s="128">
        <f t="shared" ref="BN115" si="589">F115/F126</f>
        <v>4.902762917741834E-2</v>
      </c>
      <c r="BO115" s="129">
        <f t="shared" ref="BO115" si="590">G115/G126</f>
        <v>9.5490929568400301E-2</v>
      </c>
      <c r="BP115" s="130">
        <f t="shared" ref="BP115" si="591">H115/H126</f>
        <v>5.2268611545235794E-2</v>
      </c>
      <c r="BQ115" s="131">
        <f t="shared" ref="BQ115" si="592">I115/I126</f>
        <v>8.0408638303375149E-2</v>
      </c>
      <c r="BR115" s="128">
        <f t="shared" ref="BR115" si="593">J115/J126</f>
        <v>9.9969933854479859E-2</v>
      </c>
      <c r="BS115" s="129">
        <f t="shared" ref="BS115" si="594">K115/K126</f>
        <v>3.0861354214647627E-2</v>
      </c>
      <c r="BT115" s="130">
        <f t="shared" ref="BT115" si="595">L115/L126</f>
        <v>0.10035809800099724</v>
      </c>
      <c r="BU115" s="128">
        <f t="shared" ref="BU115" si="596">M115/M126</f>
        <v>3.1434911242603551E-2</v>
      </c>
      <c r="BV115" s="132">
        <f t="shared" ref="BV115" si="597">N115/N126</f>
        <v>7.6897878961592003E-2</v>
      </c>
      <c r="BW115" s="133">
        <f t="shared" ref="BW115" si="598">O115/O126</f>
        <v>4.8191497793865098E-2</v>
      </c>
      <c r="BX115" s="128">
        <f t="shared" ref="BX115" si="599">P115/P126</f>
        <v>7.8618472229424877E-2</v>
      </c>
      <c r="BY115" s="129">
        <f t="shared" ref="BY115" si="600">Q115/Q126</f>
        <v>5.4459585772617704E-2</v>
      </c>
      <c r="BZ115" s="130">
        <f t="shared" ref="BZ115" si="601">R115/R126</f>
        <v>6.5049402176002455E-2</v>
      </c>
      <c r="CA115" s="131">
        <f t="shared" ref="CA115" si="602">S115/S126</f>
        <v>7.0232627055860128E-2</v>
      </c>
      <c r="CB115" s="128">
        <f t="shared" ref="CB115" si="603">T115/T126</f>
        <v>0.14796681626546987</v>
      </c>
      <c r="CC115" s="129">
        <f t="shared" ref="CC115" si="604">U115/U126</f>
        <v>2.1787296898079764E-2</v>
      </c>
      <c r="CD115" s="130">
        <f t="shared" ref="CD115" si="605">V115/V126</f>
        <v>9.6647919010123734E-2</v>
      </c>
      <c r="CE115" s="131">
        <f t="shared" ref="CE115" si="606">W115/W126</f>
        <v>4.7317310936972744E-2</v>
      </c>
      <c r="CF115" s="128">
        <f t="shared" ref="CF115" si="607">X115/X126</f>
        <v>7.34567191631222E-2</v>
      </c>
      <c r="CG115" s="129">
        <f t="shared" ref="CG115" si="608">Y115/Y126</f>
        <v>3.9701191875104916E-2</v>
      </c>
      <c r="CH115" s="130">
        <f t="shared" ref="CH115" si="609">Z115/Z126</f>
        <v>6.4871245152121018E-2</v>
      </c>
      <c r="CI115" s="128">
        <f t="shared" ref="CI115" si="610">AA115/AA126</f>
        <v>7.0461394796043977E-2</v>
      </c>
      <c r="CJ115" s="134">
        <f t="shared" ref="CJ115" si="611">AB115/AB126</f>
        <v>7.0619542566789623E-2</v>
      </c>
      <c r="CK115" s="135">
        <f t="shared" ref="CK115" si="612">AC115/AC126</f>
        <v>6.3810040186260131E-2</v>
      </c>
    </row>
    <row r="116" spans="1:89" x14ac:dyDescent="0.2">
      <c r="A116" s="145" t="s">
        <v>30</v>
      </c>
      <c r="B116" s="189">
        <v>1730</v>
      </c>
      <c r="C116" s="183">
        <v>3226</v>
      </c>
      <c r="D116" s="184">
        <v>1209</v>
      </c>
      <c r="E116" s="185">
        <v>1050</v>
      </c>
      <c r="F116" s="182">
        <v>1615</v>
      </c>
      <c r="G116" s="186">
        <v>2649</v>
      </c>
      <c r="H116" s="184">
        <v>2550</v>
      </c>
      <c r="I116" s="185">
        <v>3909</v>
      </c>
      <c r="J116" s="182">
        <v>1028</v>
      </c>
      <c r="K116" s="183">
        <v>265</v>
      </c>
      <c r="L116" s="184">
        <v>2840</v>
      </c>
      <c r="M116" s="182">
        <v>888</v>
      </c>
      <c r="N116" s="187">
        <v>3743</v>
      </c>
      <c r="O116" s="190">
        <v>2137</v>
      </c>
      <c r="P116" s="182">
        <v>1914</v>
      </c>
      <c r="Q116" s="183">
        <v>1546</v>
      </c>
      <c r="R116" s="184">
        <v>1942</v>
      </c>
      <c r="S116" s="185">
        <v>2251</v>
      </c>
      <c r="T116" s="182">
        <v>1231</v>
      </c>
      <c r="U116" s="186">
        <v>252</v>
      </c>
      <c r="V116" s="184">
        <v>2643</v>
      </c>
      <c r="W116" s="191">
        <v>1400</v>
      </c>
      <c r="X116" s="182">
        <v>1874</v>
      </c>
      <c r="Y116" s="186">
        <v>653</v>
      </c>
      <c r="Z116" s="184">
        <v>2890</v>
      </c>
      <c r="AA116" s="182">
        <v>3920</v>
      </c>
      <c r="AB116" s="156">
        <f t="shared" si="256"/>
        <v>27209</v>
      </c>
      <c r="AC116" s="157">
        <f t="shared" si="257"/>
        <v>24146</v>
      </c>
      <c r="BI116" s="145" t="s">
        <v>30</v>
      </c>
      <c r="BJ116" s="128">
        <f>B116/B126</f>
        <v>5.582806247579708E-2</v>
      </c>
      <c r="BK116" s="129">
        <f t="shared" ref="BK116" si="613">C116/C126</f>
        <v>0.10786411662431457</v>
      </c>
      <c r="BL116" s="130">
        <f t="shared" ref="BL116" si="614">D116/D126</f>
        <v>9.2466539196940728E-2</v>
      </c>
      <c r="BM116" s="131">
        <f t="shared" ref="BM116" si="615">E116/E126</f>
        <v>8.1006017589878104E-2</v>
      </c>
      <c r="BN116" s="128">
        <f t="shared" ref="BN116" si="616">F116/F126</f>
        <v>5.0821322927811691E-2</v>
      </c>
      <c r="BO116" s="129">
        <f t="shared" ref="BO116" si="617">G116/G126</f>
        <v>0.10655243151924701</v>
      </c>
      <c r="BP116" s="130">
        <f t="shared" ref="BP116" si="618">H116/H126</f>
        <v>6.3258167745776583E-2</v>
      </c>
      <c r="BQ116" s="131">
        <f t="shared" ref="BQ116" si="619">I116/I126</f>
        <v>0.10109918530971163</v>
      </c>
      <c r="BR116" s="128">
        <f t="shared" ref="BR116" si="620">J116/J126</f>
        <v>0.15453998797354179</v>
      </c>
      <c r="BS116" s="129">
        <f t="shared" ref="BS116" si="621">K116/K126</f>
        <v>4.0687855059112543E-2</v>
      </c>
      <c r="BT116" s="130">
        <f t="shared" ref="BT116" si="622">L116/L126</f>
        <v>0.12873396491546168</v>
      </c>
      <c r="BU116" s="128">
        <f t="shared" ref="BU116" si="623">M116/M126</f>
        <v>4.1050295857988167E-2</v>
      </c>
      <c r="BV116" s="132">
        <f t="shared" ref="BV116" si="624">N116/N126</f>
        <v>0.10217563399121012</v>
      </c>
      <c r="BW116" s="133">
        <f t="shared" ref="BW116" si="625">O116/O126</f>
        <v>5.6461201088536021E-2</v>
      </c>
      <c r="BX116" s="128">
        <f t="shared" ref="BX116" si="626">P116/P126</f>
        <v>9.9258414147176274E-2</v>
      </c>
      <c r="BY116" s="129">
        <f t="shared" ref="BY116" si="627">Q116/Q126</f>
        <v>7.6056476607467893E-2</v>
      </c>
      <c r="BZ116" s="130">
        <f t="shared" ref="BZ116" si="628">R116/R126</f>
        <v>7.4660720464418906E-2</v>
      </c>
      <c r="CA116" s="131">
        <f t="shared" ref="CA116" si="629">S116/S126</f>
        <v>8.338272336642466E-2</v>
      </c>
      <c r="CB116" s="128">
        <f t="shared" ref="CB116" si="630">T116/T126</f>
        <v>0.16741466068271454</v>
      </c>
      <c r="CC116" s="129">
        <f t="shared" ref="CC116" si="631">U116/U126</f>
        <v>3.10192023633678E-2</v>
      </c>
      <c r="CD116" s="130">
        <f t="shared" ref="CD116" si="632">V116/V126</f>
        <v>0.1189201349831271</v>
      </c>
      <c r="CE116" s="131">
        <f t="shared" ref="CE116" si="633">W116/W126</f>
        <v>5.2491470136102884E-2</v>
      </c>
      <c r="CF116" s="128">
        <f t="shared" ref="CF116" si="634">X116/X126</f>
        <v>0.10771353029083802</v>
      </c>
      <c r="CG116" s="129">
        <f t="shared" ref="CG116" si="635">Y116/Y126</f>
        <v>5.4809467852946117E-2</v>
      </c>
      <c r="CH116" s="130">
        <f t="shared" ref="CH116" si="636">Z116/Z126</f>
        <v>6.9616746561318138E-2</v>
      </c>
      <c r="CI116" s="128">
        <f t="shared" ref="CI116" si="637">AA116/AA126</f>
        <v>8.3195381807377219E-2</v>
      </c>
      <c r="CJ116" s="134">
        <f t="shared" ref="CJ116" si="638">AB116/AB126</f>
        <v>8.6300791991905629E-2</v>
      </c>
      <c r="CK116" s="135">
        <f t="shared" ref="CK116" si="639">AC116/AC126</f>
        <v>7.7010907699177136E-2</v>
      </c>
    </row>
    <row r="117" spans="1:89" x14ac:dyDescent="0.2">
      <c r="A117" s="136" t="s">
        <v>31</v>
      </c>
      <c r="B117" s="192">
        <v>1906</v>
      </c>
      <c r="C117" s="176">
        <v>3658</v>
      </c>
      <c r="D117" s="177">
        <v>871</v>
      </c>
      <c r="E117" s="178">
        <v>1325</v>
      </c>
      <c r="F117" s="175">
        <v>1299</v>
      </c>
      <c r="G117" s="179">
        <v>2875</v>
      </c>
      <c r="H117" s="177">
        <v>2376</v>
      </c>
      <c r="I117" s="178">
        <v>4168</v>
      </c>
      <c r="J117" s="175">
        <v>722</v>
      </c>
      <c r="K117" s="176">
        <v>222</v>
      </c>
      <c r="L117" s="177">
        <v>2595</v>
      </c>
      <c r="M117" s="175">
        <v>816</v>
      </c>
      <c r="N117" s="180">
        <v>3439</v>
      </c>
      <c r="O117" s="193">
        <v>2337</v>
      </c>
      <c r="P117" s="175">
        <v>1560</v>
      </c>
      <c r="Q117" s="176">
        <v>1801</v>
      </c>
      <c r="R117" s="177">
        <v>1756</v>
      </c>
      <c r="S117" s="178">
        <v>2549</v>
      </c>
      <c r="T117" s="175">
        <v>1039</v>
      </c>
      <c r="U117" s="179">
        <v>204</v>
      </c>
      <c r="V117" s="177">
        <v>2590</v>
      </c>
      <c r="W117" s="194">
        <v>1406</v>
      </c>
      <c r="X117" s="175">
        <v>1719</v>
      </c>
      <c r="Y117" s="179">
        <v>755</v>
      </c>
      <c r="Z117" s="177">
        <v>2804</v>
      </c>
      <c r="AA117" s="175">
        <v>4254</v>
      </c>
      <c r="AB117" s="156">
        <f t="shared" si="256"/>
        <v>24676</v>
      </c>
      <c r="AC117" s="157">
        <f t="shared" si="257"/>
        <v>26370</v>
      </c>
      <c r="BI117" s="136" t="s">
        <v>31</v>
      </c>
      <c r="BJ117" s="128">
        <f>B117/B126</f>
        <v>6.1507680392409968E-2</v>
      </c>
      <c r="BK117" s="129">
        <f t="shared" ref="BK117" si="640">C117/C126</f>
        <v>0.12230841246489234</v>
      </c>
      <c r="BL117" s="130">
        <f t="shared" ref="BL117" si="641">D117/D126</f>
        <v>6.6615678776290627E-2</v>
      </c>
      <c r="BM117" s="131">
        <f t="shared" ref="BM117" si="642">E117/E126</f>
        <v>0.10222187933960808</v>
      </c>
      <c r="BN117" s="128">
        <f t="shared" ref="BN117" si="643">F117/F126</f>
        <v>4.0877336522122221E-2</v>
      </c>
      <c r="BO117" s="129">
        <f t="shared" ref="BO117" si="644">G117/G126</f>
        <v>0.11564297494067012</v>
      </c>
      <c r="BP117" s="130">
        <f t="shared" ref="BP117" si="645">H117/H126</f>
        <v>5.8941728064300064E-2</v>
      </c>
      <c r="BQ117" s="131">
        <f t="shared" ref="BQ117" si="646">I117/I126</f>
        <v>0.10779774990301307</v>
      </c>
      <c r="BR117" s="128">
        <f t="shared" ref="BR117" si="647">J117/J126</f>
        <v>0.10853878532772099</v>
      </c>
      <c r="BS117" s="129">
        <f t="shared" ref="BS117" si="648">K117/K126</f>
        <v>3.408567480423768E-2</v>
      </c>
      <c r="BT117" s="130">
        <f t="shared" ref="BT117" si="649">L117/L126</f>
        <v>0.11762839399845881</v>
      </c>
      <c r="BU117" s="128">
        <f t="shared" ref="BU117" si="650">M117/M126</f>
        <v>3.7721893491124259E-2</v>
      </c>
      <c r="BV117" s="132">
        <f t="shared" ref="BV117" si="651">N117/N126</f>
        <v>9.3877105342177816E-2</v>
      </c>
      <c r="BW117" s="133">
        <f t="shared" ref="BW117" si="652">O117/O126</f>
        <v>6.1745356548389654E-2</v>
      </c>
      <c r="BX117" s="128">
        <f t="shared" ref="BX117" si="653">P117/P126</f>
        <v>8.0900274853497905E-2</v>
      </c>
      <c r="BY117" s="129">
        <f t="shared" ref="BY117" si="654">Q117/Q126</f>
        <v>8.8601367639100703E-2</v>
      </c>
      <c r="BZ117" s="130">
        <f t="shared" ref="BZ117" si="655">R117/R126</f>
        <v>6.7509899657837075E-2</v>
      </c>
      <c r="CA117" s="131">
        <f t="shared" ref="CA117" si="656">S117/S126</f>
        <v>9.4421395762335159E-2</v>
      </c>
      <c r="CB117" s="128">
        <f t="shared" ref="CB117" si="657">T117/T126</f>
        <v>0.14130286957704338</v>
      </c>
      <c r="CC117" s="129">
        <f t="shared" ref="CC117" si="658">U117/U126</f>
        <v>2.5110782865583457E-2</v>
      </c>
      <c r="CD117" s="130">
        <f t="shared" ref="CD117" si="659">V117/V126</f>
        <v>0.11653543307086614</v>
      </c>
      <c r="CE117" s="131">
        <f t="shared" ref="CE117" si="660">W117/W126</f>
        <v>5.2716433579543323E-2</v>
      </c>
      <c r="CF117" s="128">
        <f t="shared" ref="CF117" si="661">X117/X126</f>
        <v>9.8804460282791121E-2</v>
      </c>
      <c r="CG117" s="129">
        <f t="shared" ref="CG117" si="662">Y117/Y126</f>
        <v>6.3370824240389464E-2</v>
      </c>
      <c r="CH117" s="130">
        <f t="shared" ref="CH117" si="663">Z117/Z126</f>
        <v>6.7545106352227019E-2</v>
      </c>
      <c r="CI117" s="128">
        <f t="shared" ref="CI117" si="664">AA117/AA126</f>
        <v>9.028396791035273E-2</v>
      </c>
      <c r="CJ117" s="134">
        <f t="shared" ref="CJ117" si="665">AB117/AB126</f>
        <v>7.826668908053451E-2</v>
      </c>
      <c r="CK117" s="135">
        <f t="shared" ref="CK117" si="666">AC117/AC126</f>
        <v>8.4104101550041457E-2</v>
      </c>
    </row>
    <row r="118" spans="1:89" x14ac:dyDescent="0.2">
      <c r="A118" s="145" t="s">
        <v>32</v>
      </c>
      <c r="B118" s="189">
        <v>1772</v>
      </c>
      <c r="C118" s="183">
        <v>2778</v>
      </c>
      <c r="D118" s="184">
        <v>560</v>
      </c>
      <c r="E118" s="185">
        <v>1048</v>
      </c>
      <c r="F118" s="182">
        <v>1044</v>
      </c>
      <c r="G118" s="186">
        <v>2276</v>
      </c>
      <c r="H118" s="184">
        <v>2066</v>
      </c>
      <c r="I118" s="185">
        <v>3474</v>
      </c>
      <c r="J118" s="182">
        <v>448</v>
      </c>
      <c r="K118" s="183">
        <v>189</v>
      </c>
      <c r="L118" s="184">
        <v>2033</v>
      </c>
      <c r="M118" s="182">
        <v>790</v>
      </c>
      <c r="N118" s="187">
        <v>2666</v>
      </c>
      <c r="O118" s="190">
        <v>2187</v>
      </c>
      <c r="P118" s="182">
        <v>1134</v>
      </c>
      <c r="Q118" s="183">
        <v>1541</v>
      </c>
      <c r="R118" s="184">
        <v>1451</v>
      </c>
      <c r="S118" s="185">
        <v>2125</v>
      </c>
      <c r="T118" s="182">
        <v>605</v>
      </c>
      <c r="U118" s="186">
        <v>243</v>
      </c>
      <c r="V118" s="184">
        <v>2152</v>
      </c>
      <c r="W118" s="191">
        <v>1347</v>
      </c>
      <c r="X118" s="182">
        <v>1127</v>
      </c>
      <c r="Y118" s="186">
        <v>559</v>
      </c>
      <c r="Z118" s="184">
        <v>2397</v>
      </c>
      <c r="AA118" s="182">
        <v>3184</v>
      </c>
      <c r="AB118" s="156">
        <f t="shared" si="256"/>
        <v>19455</v>
      </c>
      <c r="AC118" s="157">
        <f t="shared" si="257"/>
        <v>21741</v>
      </c>
      <c r="BI118" s="145" t="s">
        <v>32</v>
      </c>
      <c r="BJ118" s="128">
        <f>B118/B126</f>
        <v>5.718342584226152E-2</v>
      </c>
      <c r="BK118" s="129">
        <f t="shared" ref="BK118" si="667">C118/C126</f>
        <v>9.2884846863715398E-2</v>
      </c>
      <c r="BL118" s="130">
        <f t="shared" ref="BL118" si="668">D118/D126</f>
        <v>4.2829827915869978E-2</v>
      </c>
      <c r="BM118" s="131">
        <f t="shared" ref="BM118" si="669">E118/E126</f>
        <v>8.0851720413516431E-2</v>
      </c>
      <c r="BN118" s="128">
        <f t="shared" ref="BN118" si="670">F118/F126</f>
        <v>3.2852917112467746E-2</v>
      </c>
      <c r="BO118" s="129">
        <f t="shared" ref="BO118" si="671">G118/G126</f>
        <v>9.1549012509553121E-2</v>
      </c>
      <c r="BP118" s="130">
        <f t="shared" ref="BP118" si="672">H118/H126</f>
        <v>5.1251519436382127E-2</v>
      </c>
      <c r="BQ118" s="131">
        <f t="shared" ref="BQ118" si="673">I118/I126</f>
        <v>8.9848700375016161E-2</v>
      </c>
      <c r="BR118" s="128">
        <f t="shared" ref="BR118" si="674">J118/J126</f>
        <v>6.7348165965123274E-2</v>
      </c>
      <c r="BS118" s="129">
        <f t="shared" ref="BS118" si="675">K118/K126</f>
        <v>2.9018885306310457E-2</v>
      </c>
      <c r="BT118" s="130">
        <f t="shared" ref="BT118" si="676">L118/L126</f>
        <v>9.2153574180680833E-2</v>
      </c>
      <c r="BU118" s="128">
        <f t="shared" ref="BU118" si="677">M118/M126</f>
        <v>3.6519970414201186E-2</v>
      </c>
      <c r="BV118" s="132">
        <f t="shared" ref="BV118" si="678">N118/N126</f>
        <v>7.2775912428684517E-2</v>
      </c>
      <c r="BW118" s="133">
        <f t="shared" ref="BW118" si="679">O118/O126</f>
        <v>5.7782239953499431E-2</v>
      </c>
      <c r="BX118" s="128">
        <f t="shared" ref="BX118" si="680">P118/P126</f>
        <v>5.8808276720427322E-2</v>
      </c>
      <c r="BY118" s="129">
        <f t="shared" ref="BY118" si="681">Q118/Q126</f>
        <v>7.5810498351945685E-2</v>
      </c>
      <c r="BZ118" s="130">
        <f t="shared" ref="BZ118" si="682">R118/R126</f>
        <v>5.5784091345969011E-2</v>
      </c>
      <c r="CA118" s="131">
        <f t="shared" ref="CA118" si="683">S118/S126</f>
        <v>7.8715365239294705E-2</v>
      </c>
      <c r="CB118" s="128">
        <f t="shared" ref="CB118" si="684">T118/T126</f>
        <v>8.2279341765265884E-2</v>
      </c>
      <c r="CC118" s="129">
        <f t="shared" ref="CC118" si="685">U118/U126</f>
        <v>2.9911373707533235E-2</v>
      </c>
      <c r="CD118" s="130">
        <f t="shared" ref="CD118" si="686">V118/V126</f>
        <v>9.6827896512935885E-2</v>
      </c>
      <c r="CE118" s="131">
        <f t="shared" ref="CE118" si="687">W118/W126</f>
        <v>5.0504293052378989E-2</v>
      </c>
      <c r="CF118" s="128">
        <f t="shared" ref="CF118" si="688">X118/X126</f>
        <v>6.4777560639153922E-2</v>
      </c>
      <c r="CG118" s="129">
        <f t="shared" ref="CG118" si="689">Y118/Y126</f>
        <v>4.691959039785127E-2</v>
      </c>
      <c r="CH118" s="130">
        <f t="shared" ref="CH118" si="690">Z118/Z126</f>
        <v>5.7740948618505046E-2</v>
      </c>
      <c r="CI118" s="128">
        <f t="shared" ref="CI118" si="691">AA118/AA126</f>
        <v>6.7575024406808432E-2</v>
      </c>
      <c r="CJ118" s="134">
        <f t="shared" ref="CJ118" si="692">AB118/AB126</f>
        <v>6.1706858326381862E-2</v>
      </c>
      <c r="CK118" s="135">
        <f t="shared" ref="CK118" si="693">AC118/AC126</f>
        <v>6.9340435032212794E-2</v>
      </c>
    </row>
    <row r="119" spans="1:89" x14ac:dyDescent="0.2">
      <c r="A119" s="136" t="s">
        <v>33</v>
      </c>
      <c r="B119" s="192">
        <v>1461</v>
      </c>
      <c r="C119" s="176">
        <v>1931</v>
      </c>
      <c r="D119" s="177">
        <v>422</v>
      </c>
      <c r="E119" s="178">
        <v>806</v>
      </c>
      <c r="F119" s="175">
        <v>995</v>
      </c>
      <c r="G119" s="179">
        <v>1842</v>
      </c>
      <c r="H119" s="177">
        <v>1648</v>
      </c>
      <c r="I119" s="178">
        <v>2342</v>
      </c>
      <c r="J119" s="175">
        <v>427</v>
      </c>
      <c r="K119" s="176">
        <v>130</v>
      </c>
      <c r="L119" s="177">
        <v>1440</v>
      </c>
      <c r="M119" s="175">
        <v>868</v>
      </c>
      <c r="N119" s="180">
        <v>1853</v>
      </c>
      <c r="O119" s="193">
        <v>1861</v>
      </c>
      <c r="P119" s="175">
        <v>790</v>
      </c>
      <c r="Q119" s="176">
        <v>1174</v>
      </c>
      <c r="R119" s="177">
        <v>1289</v>
      </c>
      <c r="S119" s="178">
        <v>1437</v>
      </c>
      <c r="T119" s="175">
        <v>387</v>
      </c>
      <c r="U119" s="179">
        <v>234</v>
      </c>
      <c r="V119" s="177">
        <v>1702</v>
      </c>
      <c r="W119" s="194">
        <v>1188</v>
      </c>
      <c r="X119" s="175">
        <v>617</v>
      </c>
      <c r="Y119" s="179">
        <v>510</v>
      </c>
      <c r="Z119" s="177">
        <v>1866</v>
      </c>
      <c r="AA119" s="175">
        <v>2479</v>
      </c>
      <c r="AB119" s="156">
        <f t="shared" si="256"/>
        <v>14897</v>
      </c>
      <c r="AC119" s="157">
        <f t="shared" si="257"/>
        <v>16802</v>
      </c>
      <c r="BI119" s="136" t="s">
        <v>33</v>
      </c>
      <c r="BJ119" s="128">
        <f>B119/B126</f>
        <v>4.7147282819155804E-2</v>
      </c>
      <c r="BK119" s="129">
        <f t="shared" ref="BK119" si="694">C119/C126</f>
        <v>6.4564664972582592E-2</v>
      </c>
      <c r="BL119" s="130">
        <f t="shared" ref="BL119" si="695">D119/D126</f>
        <v>3.2275334608030594E-2</v>
      </c>
      <c r="BM119" s="131">
        <f t="shared" ref="BM119" si="696">E119/E126</f>
        <v>6.2181762073754053E-2</v>
      </c>
      <c r="BN119" s="128">
        <f t="shared" ref="BN119" si="697">F119/F126</f>
        <v>3.131096985335767E-2</v>
      </c>
      <c r="BO119" s="129">
        <f t="shared" ref="BO119" si="698">G119/G126</f>
        <v>7.4091951248944132E-2</v>
      </c>
      <c r="BP119" s="130">
        <f t="shared" ref="BP119" si="699">H119/H126</f>
        <v>4.0882141350996007E-2</v>
      </c>
      <c r="BQ119" s="131">
        <f t="shared" ref="BQ119" si="700">I119/I126</f>
        <v>6.0571576361050046E-2</v>
      </c>
      <c r="BR119" s="128">
        <f t="shared" ref="BR119" si="701">J119/J126</f>
        <v>6.4191220685508116E-2</v>
      </c>
      <c r="BS119" s="129">
        <f t="shared" ref="BS119" si="702">K119/K126</f>
        <v>1.9960079840319361E-2</v>
      </c>
      <c r="BT119" s="130">
        <f t="shared" ref="BT119" si="703">L119/L126</f>
        <v>6.5273559675445361E-2</v>
      </c>
      <c r="BU119" s="128">
        <f t="shared" ref="BU119" si="704">M119/M126</f>
        <v>4.0125739644970411E-2</v>
      </c>
      <c r="BV119" s="132">
        <f t="shared" ref="BV119" si="705">N119/N126</f>
        <v>5.0582807850844867E-2</v>
      </c>
      <c r="BW119" s="133">
        <f t="shared" ref="BW119" si="706">O119/O126</f>
        <v>4.9169066553938018E-2</v>
      </c>
      <c r="BX119" s="128">
        <f t="shared" ref="BX119" si="707">P119/P126</f>
        <v>4.0968728932220089E-2</v>
      </c>
      <c r="BY119" s="129">
        <f t="shared" ref="BY119" si="708">Q119/Q126</f>
        <v>5.7755694396615341E-2</v>
      </c>
      <c r="BZ119" s="130">
        <f t="shared" ref="BZ119" si="709">R119/R126</f>
        <v>4.9555957095075161E-2</v>
      </c>
      <c r="CA119" s="131">
        <f t="shared" ref="CA119" si="710">S119/S126</f>
        <v>5.3230108164172472E-2</v>
      </c>
      <c r="CB119" s="128">
        <f t="shared" ref="CB119" si="711">T119/T126</f>
        <v>5.2631578947368418E-2</v>
      </c>
      <c r="CC119" s="129">
        <f t="shared" ref="CC119" si="712">U119/U126</f>
        <v>2.8803545051698669E-2</v>
      </c>
      <c r="CD119" s="130">
        <f t="shared" ref="CD119" si="713">V119/V126</f>
        <v>7.6580427446569177E-2</v>
      </c>
      <c r="CE119" s="131">
        <f t="shared" ref="CE119" si="714">W119/W126</f>
        <v>4.4542761801207302E-2</v>
      </c>
      <c r="CF119" s="128">
        <f t="shared" ref="CF119" si="715">X119/X126</f>
        <v>3.5463846419128635E-2</v>
      </c>
      <c r="CG119" s="129">
        <f t="shared" ref="CG119" si="716">Y119/Y126</f>
        <v>4.2806781937216723E-2</v>
      </c>
      <c r="CH119" s="130">
        <f t="shared" ref="CH119" si="717">Z119/Z126</f>
        <v>4.494977476934936E-2</v>
      </c>
      <c r="CI119" s="128">
        <f t="shared" ref="CI119" si="718">AA119/AA126</f>
        <v>5.2612589668491874E-2</v>
      </c>
      <c r="CJ119" s="134">
        <f t="shared" ref="CJ119" si="719">AB119/AB126</f>
        <v>4.7249913569165282E-2</v>
      </c>
      <c r="CK119" s="135">
        <f t="shared" ref="CK119" si="720">AC119/AC126</f>
        <v>5.3588058939848186E-2</v>
      </c>
    </row>
    <row r="120" spans="1:89" x14ac:dyDescent="0.2">
      <c r="A120" s="145" t="s">
        <v>34</v>
      </c>
      <c r="B120" s="189">
        <v>604</v>
      </c>
      <c r="C120" s="183">
        <v>1505</v>
      </c>
      <c r="D120" s="184">
        <v>226</v>
      </c>
      <c r="E120" s="185">
        <v>648</v>
      </c>
      <c r="F120" s="182">
        <v>418</v>
      </c>
      <c r="G120" s="186">
        <v>1583</v>
      </c>
      <c r="H120" s="184">
        <v>889</v>
      </c>
      <c r="I120" s="185">
        <v>1962</v>
      </c>
      <c r="J120" s="182">
        <v>180</v>
      </c>
      <c r="K120" s="183">
        <v>114</v>
      </c>
      <c r="L120" s="184">
        <v>1362</v>
      </c>
      <c r="M120" s="182">
        <v>480</v>
      </c>
      <c r="N120" s="187">
        <v>1740</v>
      </c>
      <c r="O120" s="190">
        <v>1422</v>
      </c>
      <c r="P120" s="182">
        <v>517</v>
      </c>
      <c r="Q120" s="183">
        <v>962</v>
      </c>
      <c r="R120" s="184">
        <v>860</v>
      </c>
      <c r="S120" s="185">
        <v>1277</v>
      </c>
      <c r="T120" s="182">
        <v>195</v>
      </c>
      <c r="U120" s="186">
        <v>210</v>
      </c>
      <c r="V120" s="184">
        <v>1596</v>
      </c>
      <c r="W120" s="191">
        <v>736</v>
      </c>
      <c r="X120" s="182">
        <v>377</v>
      </c>
      <c r="Y120" s="186">
        <v>482</v>
      </c>
      <c r="Z120" s="184">
        <v>1295</v>
      </c>
      <c r="AA120" s="182">
        <v>1754</v>
      </c>
      <c r="AB120" s="156">
        <f t="shared" si="256"/>
        <v>10259</v>
      </c>
      <c r="AC120" s="157">
        <f t="shared" si="257"/>
        <v>13135</v>
      </c>
      <c r="BI120" s="145" t="s">
        <v>34</v>
      </c>
      <c r="BJ120" s="128">
        <f>B120/B126</f>
        <v>1.949141603201239E-2</v>
      </c>
      <c r="BK120" s="129">
        <f t="shared" ref="BK120" si="721">C120/C126</f>
        <v>5.0320984352012842E-2</v>
      </c>
      <c r="BL120" s="130">
        <f t="shared" ref="BL120" si="722">D120/D126</f>
        <v>1.7284894837476101E-2</v>
      </c>
      <c r="BM120" s="131">
        <f t="shared" ref="BM120" si="723">E120/E126</f>
        <v>4.9992285141181918E-2</v>
      </c>
      <c r="BN120" s="128">
        <f t="shared" ref="BN120" si="724">F120/F126</f>
        <v>1.3153754169551262E-2</v>
      </c>
      <c r="BO120" s="129">
        <f t="shared" ref="BO120" si="725">G120/G126</f>
        <v>6.3674027593419419E-2</v>
      </c>
      <c r="BP120" s="130">
        <f t="shared" ref="BP120" si="726">H120/H126</f>
        <v>2.2053533774900151E-2</v>
      </c>
      <c r="BQ120" s="131">
        <f t="shared" ref="BQ120" si="727">I120/I126</f>
        <v>5.074356653304022E-2</v>
      </c>
      <c r="BR120" s="128">
        <f t="shared" ref="BR120" si="728">J120/J126</f>
        <v>2.7059530968129887E-2</v>
      </c>
      <c r="BS120" s="129">
        <f t="shared" ref="BS120" si="729">K120/K126</f>
        <v>1.7503454629203132E-2</v>
      </c>
      <c r="BT120" s="130">
        <f t="shared" ref="BT120" si="730">L120/L126</f>
        <v>6.1737908526358735E-2</v>
      </c>
      <c r="BU120" s="128">
        <f t="shared" ref="BU120" si="731">M120/M126</f>
        <v>2.2189349112426034E-2</v>
      </c>
      <c r="BV120" s="132">
        <f t="shared" ref="BV120" si="732">N120/N126</f>
        <v>4.7498157399066418E-2</v>
      </c>
      <c r="BW120" s="133">
        <f t="shared" ref="BW120" si="733">O120/O126</f>
        <v>3.7570345319559301E-2</v>
      </c>
      <c r="BX120" s="128">
        <f t="shared" ref="BX120" si="734">P120/P126</f>
        <v>2.6811180832857957E-2</v>
      </c>
      <c r="BY120" s="129">
        <f t="shared" ref="BY120" si="735">Q120/Q126</f>
        <v>4.7326216362473555E-2</v>
      </c>
      <c r="BZ120" s="130">
        <f t="shared" ref="BZ120" si="736">R120/R126</f>
        <v>3.306293491215255E-2</v>
      </c>
      <c r="CA120" s="131">
        <f t="shared" ref="CA120" si="737">S120/S126</f>
        <v>4.730330419321381E-2</v>
      </c>
      <c r="CB120" s="128">
        <f t="shared" ref="CB120" si="738">T120/T126</f>
        <v>2.6519787841697267E-2</v>
      </c>
      <c r="CC120" s="129">
        <f t="shared" ref="CC120" si="739">U120/U126</f>
        <v>2.58493353028065E-2</v>
      </c>
      <c r="CD120" s="130">
        <f t="shared" ref="CD120" si="740">V120/V126</f>
        <v>7.1811023622047249E-2</v>
      </c>
      <c r="CE120" s="131">
        <f t="shared" ref="CE120" si="741">W120/W126</f>
        <v>2.7595515728694089E-2</v>
      </c>
      <c r="CF120" s="128">
        <f t="shared" ref="CF120" si="742">X120/X126</f>
        <v>2.1669157374410851E-2</v>
      </c>
      <c r="CG120" s="129">
        <f t="shared" ref="CG120" si="743">Y120/Y126</f>
        <v>4.0456605673996976E-2</v>
      </c>
      <c r="CH120" s="130">
        <f t="shared" ref="CH120" si="744">Z120/Z126</f>
        <v>3.1195047334569893E-2</v>
      </c>
      <c r="CI120" s="128">
        <f t="shared" ref="CI120" si="745">AA120/AA126</f>
        <v>3.7225688696464199E-2</v>
      </c>
      <c r="CJ120" s="134">
        <f t="shared" ref="CJ120" si="746">AB120/AB126</f>
        <v>3.2539226911865921E-2</v>
      </c>
      <c r="CK120" s="135">
        <f t="shared" ref="CK120" si="747">AC120/AC126</f>
        <v>4.1892581488805258E-2</v>
      </c>
    </row>
    <row r="121" spans="1:89" x14ac:dyDescent="0.2">
      <c r="A121" s="136" t="s">
        <v>35</v>
      </c>
      <c r="B121" s="192">
        <v>0</v>
      </c>
      <c r="C121" s="176">
        <v>580</v>
      </c>
      <c r="D121" s="177">
        <v>16</v>
      </c>
      <c r="E121" s="178">
        <v>280</v>
      </c>
      <c r="F121" s="175">
        <v>29</v>
      </c>
      <c r="G121" s="179">
        <v>553</v>
      </c>
      <c r="H121" s="177">
        <v>84</v>
      </c>
      <c r="I121" s="178">
        <v>547</v>
      </c>
      <c r="J121" s="175">
        <v>32</v>
      </c>
      <c r="K121" s="176">
        <v>44</v>
      </c>
      <c r="L121" s="177">
        <v>209</v>
      </c>
      <c r="M121" s="175">
        <v>112</v>
      </c>
      <c r="N121" s="180">
        <v>292</v>
      </c>
      <c r="O121" s="193">
        <v>264</v>
      </c>
      <c r="P121" s="175">
        <v>120</v>
      </c>
      <c r="Q121" s="176">
        <v>161</v>
      </c>
      <c r="R121" s="177">
        <v>211</v>
      </c>
      <c r="S121" s="178">
        <v>108</v>
      </c>
      <c r="T121" s="175">
        <v>39</v>
      </c>
      <c r="U121" s="179">
        <v>28</v>
      </c>
      <c r="V121" s="177">
        <v>220</v>
      </c>
      <c r="W121" s="194">
        <v>30</v>
      </c>
      <c r="X121" s="175">
        <v>62</v>
      </c>
      <c r="Y121" s="179">
        <v>25</v>
      </c>
      <c r="Z121" s="177">
        <v>102</v>
      </c>
      <c r="AA121" s="175">
        <v>272</v>
      </c>
      <c r="AB121" s="156">
        <f t="shared" si="256"/>
        <v>1416</v>
      </c>
      <c r="AC121" s="157">
        <f t="shared" si="257"/>
        <v>3004</v>
      </c>
      <c r="BI121" s="136" t="s">
        <v>35</v>
      </c>
      <c r="BJ121" s="128">
        <f>B121/B126</f>
        <v>0</v>
      </c>
      <c r="BK121" s="129">
        <f t="shared" ref="BK121" si="748">C121/C126</f>
        <v>1.9392804600775713E-2</v>
      </c>
      <c r="BL121" s="130">
        <f t="shared" ref="BL121" si="749">D121/D126</f>
        <v>1.2237093690248566E-3</v>
      </c>
      <c r="BM121" s="131">
        <f t="shared" ref="BM121" si="750">E121/E126</f>
        <v>2.1601604690634161E-2</v>
      </c>
      <c r="BN121" s="128">
        <f t="shared" ref="BN121" si="751">F121/F126</f>
        <v>9.1258103090188184E-4</v>
      </c>
      <c r="BO121" s="129">
        <f t="shared" ref="BO121" si="752">G121/G126</f>
        <v>2.2243674832066289E-2</v>
      </c>
      <c r="BP121" s="130">
        <f t="shared" ref="BP121" si="753">H121/H126</f>
        <v>2.0837984669196995E-3</v>
      </c>
      <c r="BQ121" s="131">
        <f t="shared" ref="BQ121" si="754">I121/I126</f>
        <v>1.4147161515582568E-2</v>
      </c>
      <c r="BR121" s="128">
        <f t="shared" ref="BR121" si="755">J121/J126</f>
        <v>4.810583283223091E-3</v>
      </c>
      <c r="BS121" s="129">
        <f t="shared" ref="BS121" si="756">K121/K126</f>
        <v>6.7557193305696301E-3</v>
      </c>
      <c r="BT121" s="130">
        <f t="shared" ref="BT121" si="757">L121/L126</f>
        <v>9.4737319251167219E-3</v>
      </c>
      <c r="BU121" s="128">
        <f t="shared" ref="BU121" si="758">M121/M126</f>
        <v>5.1775147928994087E-3</v>
      </c>
      <c r="BV121" s="132">
        <f t="shared" ref="BV121" si="759">N121/N126</f>
        <v>7.9709551497283877E-3</v>
      </c>
      <c r="BW121" s="133">
        <f t="shared" ref="BW121" si="760">O121/O126</f>
        <v>6.97508520700679E-3</v>
      </c>
      <c r="BX121" s="128">
        <f t="shared" ref="BX121" si="761">P121/P126</f>
        <v>6.2230980656536846E-3</v>
      </c>
      <c r="BY121" s="129">
        <f t="shared" ref="BY121" si="762">Q121/Q126</f>
        <v>7.9204998278152219E-3</v>
      </c>
      <c r="BZ121" s="130">
        <f t="shared" ref="BZ121" si="763">R121/R126</f>
        <v>8.1119526354234747E-3</v>
      </c>
      <c r="CA121" s="131">
        <f t="shared" ref="CA121" si="764">S121/S126</f>
        <v>4.0005926803970962E-3</v>
      </c>
      <c r="CB121" s="128">
        <f t="shared" ref="CB121" si="765">T121/T126</f>
        <v>5.3039575683394534E-3</v>
      </c>
      <c r="CC121" s="129">
        <f t="shared" ref="CC121" si="766">U121/U126</f>
        <v>3.4465780403741997E-3</v>
      </c>
      <c r="CD121" s="130">
        <f t="shared" ref="CD121" si="767">V121/V126</f>
        <v>9.8987626546681671E-3</v>
      </c>
      <c r="CE121" s="131">
        <f t="shared" ref="CE121" si="768">W121/W126</f>
        <v>1.1248172172022045E-3</v>
      </c>
      <c r="CF121" s="128">
        <f t="shared" ref="CF121" si="769">X121/X126</f>
        <v>3.5636280032187609E-3</v>
      </c>
      <c r="CG121" s="129">
        <f t="shared" ref="CG121" si="770">Y121/Y126</f>
        <v>2.0983716635890547E-3</v>
      </c>
      <c r="CH121" s="130">
        <f t="shared" ref="CH121" si="771">Z121/Z126</f>
        <v>2.4570616433406403E-3</v>
      </c>
      <c r="CI121" s="128">
        <f t="shared" ref="CI121" si="772">AA121/AA126</f>
        <v>5.7727407784710725E-3</v>
      </c>
      <c r="CJ121" s="134">
        <f t="shared" ref="CJ121" si="773">AB121/AB126</f>
        <v>4.4912316314652647E-3</v>
      </c>
      <c r="CK121" s="135">
        <f t="shared" ref="CK121" si="774">AC121/AC126</f>
        <v>9.5809147158257314E-3</v>
      </c>
    </row>
    <row r="122" spans="1:89" x14ac:dyDescent="0.2">
      <c r="A122" s="145" t="s">
        <v>36</v>
      </c>
      <c r="B122" s="189">
        <v>0</v>
      </c>
      <c r="C122" s="183">
        <v>0</v>
      </c>
      <c r="D122" s="184">
        <v>0</v>
      </c>
      <c r="E122" s="185">
        <v>15</v>
      </c>
      <c r="F122" s="182">
        <v>0</v>
      </c>
      <c r="G122" s="186">
        <v>0</v>
      </c>
      <c r="H122" s="184">
        <v>0</v>
      </c>
      <c r="I122" s="185">
        <v>0</v>
      </c>
      <c r="J122" s="182">
        <v>0</v>
      </c>
      <c r="K122" s="186">
        <v>0</v>
      </c>
      <c r="L122" s="184">
        <v>0</v>
      </c>
      <c r="M122" s="182">
        <v>0</v>
      </c>
      <c r="N122" s="187">
        <v>0</v>
      </c>
      <c r="O122" s="190">
        <v>0</v>
      </c>
      <c r="P122" s="182">
        <v>0</v>
      </c>
      <c r="Q122" s="186">
        <v>0</v>
      </c>
      <c r="R122" s="184">
        <v>0</v>
      </c>
      <c r="S122" s="185">
        <v>0</v>
      </c>
      <c r="T122" s="182">
        <v>0</v>
      </c>
      <c r="U122" s="186">
        <v>0</v>
      </c>
      <c r="V122" s="184">
        <v>0</v>
      </c>
      <c r="W122" s="185">
        <v>0</v>
      </c>
      <c r="X122" s="182">
        <v>0</v>
      </c>
      <c r="Y122" s="186">
        <v>0</v>
      </c>
      <c r="Z122" s="184">
        <v>0</v>
      </c>
      <c r="AA122" s="182">
        <v>0</v>
      </c>
      <c r="AB122" s="156">
        <f t="shared" si="256"/>
        <v>0</v>
      </c>
      <c r="AC122" s="157">
        <f t="shared" si="257"/>
        <v>15</v>
      </c>
      <c r="BI122" s="145" t="s">
        <v>36</v>
      </c>
      <c r="BJ122" s="128">
        <f>B122/B126</f>
        <v>0</v>
      </c>
      <c r="BK122" s="129">
        <f t="shared" ref="BK122" si="775">C122/C126</f>
        <v>0</v>
      </c>
      <c r="BL122" s="130">
        <f t="shared" ref="BL122" si="776">D122/D126</f>
        <v>0</v>
      </c>
      <c r="BM122" s="131">
        <f t="shared" ref="BM122" si="777">E122/E126</f>
        <v>1.1572288227125443E-3</v>
      </c>
      <c r="BN122" s="128">
        <f t="shared" ref="BN122" si="778">F122/F126</f>
        <v>0</v>
      </c>
      <c r="BO122" s="129">
        <f t="shared" ref="BO122" si="779">G122/G126</f>
        <v>0</v>
      </c>
      <c r="BP122" s="130">
        <f t="shared" ref="BP122" si="780">H122/H126</f>
        <v>0</v>
      </c>
      <c r="BQ122" s="131">
        <f t="shared" ref="BQ122" si="781">I122/I126</f>
        <v>0</v>
      </c>
      <c r="BR122" s="128">
        <f t="shared" ref="BR122" si="782">J122/J126</f>
        <v>0</v>
      </c>
      <c r="BS122" s="129">
        <f t="shared" ref="BS122" si="783">K122/K126</f>
        <v>0</v>
      </c>
      <c r="BT122" s="130">
        <f t="shared" ref="BT122" si="784">L122/L126</f>
        <v>0</v>
      </c>
      <c r="BU122" s="128">
        <f t="shared" ref="BU122" si="785">M122/M126</f>
        <v>0</v>
      </c>
      <c r="BV122" s="132">
        <f t="shared" ref="BV122" si="786">N122/N126</f>
        <v>0</v>
      </c>
      <c r="BW122" s="133">
        <f t="shared" ref="BW122" si="787">O122/O126</f>
        <v>0</v>
      </c>
      <c r="BX122" s="128">
        <f t="shared" ref="BX122" si="788">P122/P126</f>
        <v>0</v>
      </c>
      <c r="BY122" s="129">
        <f t="shared" ref="BY122" si="789">Q122/Q126</f>
        <v>0</v>
      </c>
      <c r="BZ122" s="130">
        <f t="shared" ref="BZ122" si="790">R122/R126</f>
        <v>0</v>
      </c>
      <c r="CA122" s="131">
        <f t="shared" ref="CA122" si="791">S122/S126</f>
        <v>0</v>
      </c>
      <c r="CB122" s="128">
        <f t="shared" ref="CB122" si="792">T122/T126</f>
        <v>0</v>
      </c>
      <c r="CC122" s="129">
        <f t="shared" ref="CC122" si="793">U122/U126</f>
        <v>0</v>
      </c>
      <c r="CD122" s="130">
        <f t="shared" ref="CD122" si="794">V122/V126</f>
        <v>0</v>
      </c>
      <c r="CE122" s="131">
        <f t="shared" ref="CE122" si="795">W122/W126</f>
        <v>0</v>
      </c>
      <c r="CF122" s="128">
        <f t="shared" ref="CF122" si="796">X122/X126</f>
        <v>0</v>
      </c>
      <c r="CG122" s="129">
        <f t="shared" ref="CG122" si="797">Y122/Y126</f>
        <v>0</v>
      </c>
      <c r="CH122" s="130">
        <f t="shared" ref="CH122" si="798">Z122/Z126</f>
        <v>0</v>
      </c>
      <c r="CI122" s="128">
        <f t="shared" ref="CI122" si="799">AA122/AA126</f>
        <v>0</v>
      </c>
      <c r="CJ122" s="134">
        <f t="shared" ref="CJ122" si="800">AB122/AB126</f>
        <v>0</v>
      </c>
      <c r="CK122" s="135">
        <f t="shared" ref="CK122" si="801">AC122/AC126</f>
        <v>4.7840785864642468E-5</v>
      </c>
    </row>
    <row r="123" spans="1:89" x14ac:dyDescent="0.2">
      <c r="A123" s="136" t="s">
        <v>37</v>
      </c>
      <c r="B123" s="58">
        <v>0</v>
      </c>
      <c r="C123" s="59">
        <v>0</v>
      </c>
      <c r="D123" s="138">
        <v>0</v>
      </c>
      <c r="E123" s="139">
        <v>0</v>
      </c>
      <c r="F123" s="137">
        <v>0</v>
      </c>
      <c r="G123" s="140">
        <v>0</v>
      </c>
      <c r="H123" s="138">
        <v>0</v>
      </c>
      <c r="I123" s="139">
        <v>0</v>
      </c>
      <c r="J123" s="137">
        <v>0</v>
      </c>
      <c r="K123" s="140">
        <v>0</v>
      </c>
      <c r="L123" s="138"/>
      <c r="M123" s="137">
        <v>0</v>
      </c>
      <c r="N123" s="141">
        <v>0</v>
      </c>
      <c r="O123" s="142">
        <v>0</v>
      </c>
      <c r="P123" s="137">
        <v>0</v>
      </c>
      <c r="Q123" s="140">
        <v>0</v>
      </c>
      <c r="R123" s="138"/>
      <c r="S123" s="139">
        <v>0</v>
      </c>
      <c r="T123" s="137">
        <v>0</v>
      </c>
      <c r="U123" s="140">
        <v>0</v>
      </c>
      <c r="V123" s="138">
        <v>0</v>
      </c>
      <c r="W123" s="139">
        <v>0</v>
      </c>
      <c r="X123" s="137">
        <v>0</v>
      </c>
      <c r="Y123" s="140">
        <v>0</v>
      </c>
      <c r="Z123" s="143">
        <v>0</v>
      </c>
      <c r="AA123" s="144">
        <v>0</v>
      </c>
      <c r="AB123" s="158">
        <f t="shared" ref="AB123:AB125" si="802">SUM(B123,D123,F123,H123,J123,L123,N123,P123,R123,T123,V123,X123,Z123)</f>
        <v>0</v>
      </c>
      <c r="AC123" s="159">
        <f t="shared" ref="AC123:AC125" si="803">SUM(C123,E123,G123,I123,K123,M123,O123,Q123,S123,U123,W123,Y123,AA123)</f>
        <v>0</v>
      </c>
      <c r="BI123" s="136" t="s">
        <v>37</v>
      </c>
      <c r="BJ123" s="128">
        <f>B123/B126</f>
        <v>0</v>
      </c>
      <c r="BK123" s="129">
        <f t="shared" ref="BK123" si="804">C123/C126</f>
        <v>0</v>
      </c>
      <c r="BL123" s="130">
        <f t="shared" ref="BL123" si="805">D123/D126</f>
        <v>0</v>
      </c>
      <c r="BM123" s="131">
        <f t="shared" ref="BM123" si="806">E123/E126</f>
        <v>0</v>
      </c>
      <c r="BN123" s="128">
        <f t="shared" ref="BN123" si="807">F123/F126</f>
        <v>0</v>
      </c>
      <c r="BO123" s="129">
        <f t="shared" ref="BO123" si="808">G123/G126</f>
        <v>0</v>
      </c>
      <c r="BP123" s="130">
        <f t="shared" ref="BP123" si="809">H123/H126</f>
        <v>0</v>
      </c>
      <c r="BQ123" s="131">
        <f t="shared" ref="BQ123" si="810">I123/I126</f>
        <v>0</v>
      </c>
      <c r="BR123" s="128">
        <f t="shared" ref="BR123" si="811">J123/J126</f>
        <v>0</v>
      </c>
      <c r="BS123" s="129">
        <f t="shared" ref="BS123" si="812">K123/K126</f>
        <v>0</v>
      </c>
      <c r="BT123" s="130">
        <f t="shared" ref="BT123" si="813">L123/L126</f>
        <v>0</v>
      </c>
      <c r="BU123" s="128">
        <f t="shared" ref="BU123" si="814">M123/M126</f>
        <v>0</v>
      </c>
      <c r="BV123" s="132">
        <f t="shared" ref="BV123" si="815">N123/N126</f>
        <v>0</v>
      </c>
      <c r="BW123" s="133">
        <f t="shared" ref="BW123" si="816">O123/O126</f>
        <v>0</v>
      </c>
      <c r="BX123" s="128">
        <f t="shared" ref="BX123" si="817">P123/P126</f>
        <v>0</v>
      </c>
      <c r="BY123" s="129">
        <f t="shared" ref="BY123" si="818">Q123/Q126</f>
        <v>0</v>
      </c>
      <c r="BZ123" s="130">
        <f t="shared" ref="BZ123" si="819">R123/R126</f>
        <v>0</v>
      </c>
      <c r="CA123" s="131">
        <f t="shared" ref="CA123" si="820">S123/S126</f>
        <v>0</v>
      </c>
      <c r="CB123" s="128">
        <f t="shared" ref="CB123" si="821">T123/T126</f>
        <v>0</v>
      </c>
      <c r="CC123" s="129">
        <f t="shared" ref="CC123" si="822">U123/U126</f>
        <v>0</v>
      </c>
      <c r="CD123" s="130">
        <f t="shared" ref="CD123" si="823">V123/V126</f>
        <v>0</v>
      </c>
      <c r="CE123" s="131">
        <f t="shared" ref="CE123" si="824">W123/W126</f>
        <v>0</v>
      </c>
      <c r="CF123" s="128">
        <f t="shared" ref="CF123" si="825">X123/X126</f>
        <v>0</v>
      </c>
      <c r="CG123" s="129">
        <f t="shared" ref="CG123" si="826">Y123/Y126</f>
        <v>0</v>
      </c>
      <c r="CH123" s="130">
        <f t="shared" ref="CH123" si="827">Z123/Z126</f>
        <v>0</v>
      </c>
      <c r="CI123" s="128">
        <f t="shared" ref="CI123" si="828">AA123/AA126</f>
        <v>0</v>
      </c>
      <c r="CJ123" s="134">
        <f t="shared" ref="CJ123" si="829">AB123/AB126</f>
        <v>0</v>
      </c>
      <c r="CK123" s="135">
        <f t="shared" ref="CK123" si="830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58">
        <f t="shared" si="802"/>
        <v>0</v>
      </c>
      <c r="AC124" s="159">
        <f t="shared" si="803"/>
        <v>0</v>
      </c>
      <c r="BI124" s="145" t="s">
        <v>38</v>
      </c>
      <c r="BJ124" s="128">
        <f>B124/B126</f>
        <v>0</v>
      </c>
      <c r="BK124" s="129">
        <f t="shared" ref="BK124" si="831">C124/C126</f>
        <v>0</v>
      </c>
      <c r="BL124" s="130">
        <f t="shared" ref="BL124" si="832">D124/D126</f>
        <v>0</v>
      </c>
      <c r="BM124" s="131">
        <f t="shared" ref="BM124" si="833">E124/E126</f>
        <v>0</v>
      </c>
      <c r="BN124" s="128">
        <f t="shared" ref="BN124" si="834">F124/F126</f>
        <v>0</v>
      </c>
      <c r="BO124" s="129">
        <f t="shared" ref="BO124" si="835">G124/G126</f>
        <v>0</v>
      </c>
      <c r="BP124" s="130">
        <f t="shared" ref="BP124" si="836">H124/H126</f>
        <v>0</v>
      </c>
      <c r="BQ124" s="131">
        <f t="shared" ref="BQ124" si="837">I124/I126</f>
        <v>0</v>
      </c>
      <c r="BR124" s="128">
        <f t="shared" ref="BR124" si="838">J124/J126</f>
        <v>0</v>
      </c>
      <c r="BS124" s="129">
        <f t="shared" ref="BS124" si="839">K124/K126</f>
        <v>0</v>
      </c>
      <c r="BT124" s="130">
        <f t="shared" ref="BT124" si="840">L124/L126</f>
        <v>0</v>
      </c>
      <c r="BU124" s="128">
        <f t="shared" ref="BU124" si="841">M124/M126</f>
        <v>0</v>
      </c>
      <c r="BV124" s="132">
        <f t="shared" ref="BV124" si="842">N124/N126</f>
        <v>0</v>
      </c>
      <c r="BW124" s="133">
        <f t="shared" ref="BW124" si="843">O124/O126</f>
        <v>0</v>
      </c>
      <c r="BX124" s="128">
        <f t="shared" ref="BX124" si="844">P124/P126</f>
        <v>0</v>
      </c>
      <c r="BY124" s="129">
        <f t="shared" ref="BY124" si="845">Q124/Q126</f>
        <v>0</v>
      </c>
      <c r="BZ124" s="130">
        <f t="shared" ref="BZ124" si="846">R124/R126</f>
        <v>0</v>
      </c>
      <c r="CA124" s="131">
        <f t="shared" ref="CA124" si="847">S124/S126</f>
        <v>0</v>
      </c>
      <c r="CB124" s="128">
        <f t="shared" ref="CB124" si="848">T124/T126</f>
        <v>0</v>
      </c>
      <c r="CC124" s="129">
        <f t="shared" ref="CC124" si="849">U124/U126</f>
        <v>0</v>
      </c>
      <c r="CD124" s="130">
        <f t="shared" ref="CD124" si="850">V124/V126</f>
        <v>0</v>
      </c>
      <c r="CE124" s="131">
        <f t="shared" ref="CE124" si="851">W124/W126</f>
        <v>0</v>
      </c>
      <c r="CF124" s="128">
        <f t="shared" ref="CF124" si="852">X124/X126</f>
        <v>0</v>
      </c>
      <c r="CG124" s="129">
        <f t="shared" ref="CG124" si="853">Y124/Y126</f>
        <v>0</v>
      </c>
      <c r="CH124" s="130">
        <f t="shared" ref="CH124" si="854">Z124/Z126</f>
        <v>0</v>
      </c>
      <c r="CI124" s="128">
        <f t="shared" ref="CI124" si="855">AA124/AA126</f>
        <v>0</v>
      </c>
      <c r="CJ124" s="134">
        <f t="shared" ref="CJ124" si="856">AB124/AB126</f>
        <v>0</v>
      </c>
      <c r="CK124" s="135">
        <f t="shared" ref="CK124" si="857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58">
        <f t="shared" si="802"/>
        <v>0</v>
      </c>
      <c r="AC125" s="159">
        <f t="shared" si="803"/>
        <v>0</v>
      </c>
      <c r="BI125" s="136" t="s">
        <v>39</v>
      </c>
      <c r="BJ125" s="128">
        <f>B125/B126</f>
        <v>0</v>
      </c>
      <c r="BK125" s="129">
        <f t="shared" ref="BK125" si="858">C125/C126</f>
        <v>0</v>
      </c>
      <c r="BL125" s="130">
        <f t="shared" ref="BL125" si="859">D125/D126</f>
        <v>0</v>
      </c>
      <c r="BM125" s="131">
        <f t="shared" ref="BM125" si="860">E125/E126</f>
        <v>0</v>
      </c>
      <c r="BN125" s="128">
        <f t="shared" ref="BN125" si="861">F125/F126</f>
        <v>0</v>
      </c>
      <c r="BO125" s="129">
        <f t="shared" ref="BO125" si="862">G125/G126</f>
        <v>0</v>
      </c>
      <c r="BP125" s="130">
        <f t="shared" ref="BP125" si="863">H125/H126</f>
        <v>0</v>
      </c>
      <c r="BQ125" s="131">
        <f t="shared" ref="BQ125" si="864">I125/I126</f>
        <v>0</v>
      </c>
      <c r="BR125" s="128">
        <f t="shared" ref="BR125" si="865">J125/J126</f>
        <v>0</v>
      </c>
      <c r="BS125" s="129">
        <f t="shared" ref="BS125" si="866">K125/K126</f>
        <v>0</v>
      </c>
      <c r="BT125" s="130">
        <f t="shared" ref="BT125" si="867">L125/L126</f>
        <v>0</v>
      </c>
      <c r="BU125" s="128">
        <f t="shared" ref="BU125" si="868">M125/M126</f>
        <v>0</v>
      </c>
      <c r="BV125" s="132">
        <f t="shared" ref="BV125" si="869">N125/N126</f>
        <v>0</v>
      </c>
      <c r="BW125" s="133">
        <f t="shared" ref="BW125" si="870">O125/O126</f>
        <v>0</v>
      </c>
      <c r="BX125" s="128">
        <f t="shared" ref="BX125" si="871">P125/P126</f>
        <v>0</v>
      </c>
      <c r="BY125" s="129">
        <f t="shared" ref="BY125" si="872">Q125/Q126</f>
        <v>0</v>
      </c>
      <c r="BZ125" s="130">
        <f t="shared" ref="BZ125" si="873">R125/R126</f>
        <v>0</v>
      </c>
      <c r="CA125" s="131">
        <f t="shared" ref="CA125" si="874">S125/S126</f>
        <v>0</v>
      </c>
      <c r="CB125" s="128">
        <f t="shared" ref="CB125" si="875">T125/T126</f>
        <v>0</v>
      </c>
      <c r="CC125" s="129">
        <f t="shared" ref="CC125" si="876">U125/U126</f>
        <v>0</v>
      </c>
      <c r="CD125" s="130">
        <f t="shared" ref="CD125" si="877">V125/V126</f>
        <v>0</v>
      </c>
      <c r="CE125" s="131">
        <f t="shared" ref="CE125" si="878">W125/W126</f>
        <v>0</v>
      </c>
      <c r="CF125" s="128">
        <f t="shared" ref="CF125" si="879">X125/X126</f>
        <v>0</v>
      </c>
      <c r="CG125" s="129">
        <f t="shared" ref="CG125" si="880">Y125/Y126</f>
        <v>0</v>
      </c>
      <c r="CH125" s="130">
        <f t="shared" ref="CH125" si="881">Z125/Z126</f>
        <v>0</v>
      </c>
      <c r="CI125" s="128">
        <f t="shared" ref="CI125" si="882">AA125/AA126</f>
        <v>0</v>
      </c>
      <c r="CJ125" s="134">
        <f t="shared" ref="CJ125" si="883">AB125/AB126</f>
        <v>0</v>
      </c>
      <c r="CK125" s="135">
        <f t="shared" ref="CK125" si="884">AC125/AC126</f>
        <v>0</v>
      </c>
    </row>
    <row r="126" spans="1:89" ht="14.25" thickTop="1" thickBot="1" x14ac:dyDescent="0.25">
      <c r="A126" s="229" t="s">
        <v>13</v>
      </c>
      <c r="B126" s="20">
        <f t="shared" ref="B126" si="885">SUM(B103:B125)</f>
        <v>30988</v>
      </c>
      <c r="C126" s="21">
        <f t="shared" ref="C126" si="886">SUM(C103:C125)</f>
        <v>29908</v>
      </c>
      <c r="D126" s="20">
        <f t="shared" ref="D126" si="887">SUM(D103:D125)</f>
        <v>13075</v>
      </c>
      <c r="E126" s="21">
        <f t="shared" ref="E126" si="888">SUM(E103:E125)</f>
        <v>12962</v>
      </c>
      <c r="F126" s="20">
        <f t="shared" ref="F126" si="889">SUM(F103:F125)</f>
        <v>31778</v>
      </c>
      <c r="G126" s="21">
        <f t="shared" ref="G126" si="890">SUM(G103:G125)</f>
        <v>24861</v>
      </c>
      <c r="H126" s="20">
        <f t="shared" ref="H126" si="891">SUM(H103:H125)</f>
        <v>40311</v>
      </c>
      <c r="I126" s="21">
        <f t="shared" ref="I126" si="892">SUM(I103:I125)</f>
        <v>38665</v>
      </c>
      <c r="J126" s="20">
        <f t="shared" ref="J126" si="893">SUM(J103:J125)</f>
        <v>6652</v>
      </c>
      <c r="K126" s="21">
        <f t="shared" ref="K126" si="894">SUM(K103:K125)</f>
        <v>6513</v>
      </c>
      <c r="L126" s="20">
        <f t="shared" ref="L126" si="895">SUM(L103:L125)</f>
        <v>22061</v>
      </c>
      <c r="M126" s="21">
        <f t="shared" ref="M126" si="896">SUM(M103:M125)</f>
        <v>21632</v>
      </c>
      <c r="N126" s="20">
        <f t="shared" ref="N126" si="897">SUM(N103:N125)</f>
        <v>36633</v>
      </c>
      <c r="O126" s="21">
        <f t="shared" ref="O126" si="898">SUM(O103:O125)</f>
        <v>37849</v>
      </c>
      <c r="P126" s="20">
        <f t="shared" ref="P126" si="899">SUM(P103:P125)</f>
        <v>19283</v>
      </c>
      <c r="Q126" s="21">
        <f t="shared" ref="Q126" si="900">SUM(Q103:Q125)</f>
        <v>20327</v>
      </c>
      <c r="R126" s="20">
        <f t="shared" ref="R126" si="901">SUM(R103:R125)</f>
        <v>26011</v>
      </c>
      <c r="S126" s="21">
        <f t="shared" ref="S126" si="902">SUM(S103:S125)</f>
        <v>26996</v>
      </c>
      <c r="T126" s="20">
        <f t="shared" ref="T126" si="903">SUM(T103:T125)</f>
        <v>7353</v>
      </c>
      <c r="U126" s="21">
        <f t="shared" ref="U126" si="904">SUM(U103:U125)</f>
        <v>8124</v>
      </c>
      <c r="V126" s="20">
        <f t="shared" ref="V126" si="905">SUM(V103:V125)</f>
        <v>22225</v>
      </c>
      <c r="W126" s="21">
        <f t="shared" ref="W126" si="906">SUM(W103:W125)</f>
        <v>26671</v>
      </c>
      <c r="X126" s="20">
        <f t="shared" ref="X126" si="907">SUM(X103:X125)</f>
        <v>17398</v>
      </c>
      <c r="Y126" s="21">
        <f t="shared" ref="Y126" si="908">SUM(Y103:Y125)</f>
        <v>11914</v>
      </c>
      <c r="Z126" s="20">
        <f t="shared" ref="Z126" si="909">SUM(Z103:Z125)</f>
        <v>41513</v>
      </c>
      <c r="AA126" s="21">
        <f t="shared" ref="AA126" si="910">SUM(AA103:AA125)</f>
        <v>47118</v>
      </c>
      <c r="AB126" s="160">
        <f t="shared" ref="AB126:AC126" si="911">SUM(AB102:AB125)</f>
        <v>315281</v>
      </c>
      <c r="AC126" s="161">
        <f t="shared" si="911"/>
        <v>313540</v>
      </c>
      <c r="BI126" s="229" t="s">
        <v>13</v>
      </c>
      <c r="BJ126" s="154">
        <f>SUM(BJ102:BJ125)</f>
        <v>0.99999999999999989</v>
      </c>
      <c r="BK126" s="155">
        <f t="shared" ref="BK126:CK126" si="912">SUM(BK102:BK125)</f>
        <v>1</v>
      </c>
      <c r="BL126" s="154">
        <f t="shared" si="912"/>
        <v>1</v>
      </c>
      <c r="BM126" s="155">
        <f t="shared" si="912"/>
        <v>1.0000000000000002</v>
      </c>
      <c r="BN126" s="154">
        <f t="shared" si="912"/>
        <v>0.99999999999999989</v>
      </c>
      <c r="BO126" s="155">
        <f t="shared" si="912"/>
        <v>0.99999999999999989</v>
      </c>
      <c r="BP126" s="154">
        <f t="shared" si="912"/>
        <v>1.0000000000000002</v>
      </c>
      <c r="BQ126" s="155">
        <f t="shared" si="912"/>
        <v>1</v>
      </c>
      <c r="BR126" s="154">
        <f t="shared" si="912"/>
        <v>1</v>
      </c>
      <c r="BS126" s="155">
        <f t="shared" si="912"/>
        <v>0.99999999999999978</v>
      </c>
      <c r="BT126" s="154">
        <f t="shared" si="912"/>
        <v>1.0000000000000002</v>
      </c>
      <c r="BU126" s="155">
        <f t="shared" si="912"/>
        <v>1</v>
      </c>
      <c r="BV126" s="154">
        <f t="shared" si="912"/>
        <v>1</v>
      </c>
      <c r="BW126" s="155">
        <f t="shared" si="912"/>
        <v>1</v>
      </c>
      <c r="BX126" s="154">
        <f t="shared" si="912"/>
        <v>1</v>
      </c>
      <c r="BY126" s="155">
        <f t="shared" si="912"/>
        <v>0.99999999999999978</v>
      </c>
      <c r="BZ126" s="154">
        <f t="shared" si="912"/>
        <v>1</v>
      </c>
      <c r="CA126" s="155">
        <f t="shared" si="912"/>
        <v>1</v>
      </c>
      <c r="CB126" s="154">
        <f t="shared" si="912"/>
        <v>1</v>
      </c>
      <c r="CC126" s="155">
        <f t="shared" si="912"/>
        <v>1.0000000000000002</v>
      </c>
      <c r="CD126" s="154">
        <f t="shared" si="912"/>
        <v>1.0000000000000002</v>
      </c>
      <c r="CE126" s="155">
        <f t="shared" si="912"/>
        <v>1.0000000000000002</v>
      </c>
      <c r="CF126" s="154">
        <f t="shared" si="912"/>
        <v>1</v>
      </c>
      <c r="CG126" s="155">
        <f t="shared" si="912"/>
        <v>1</v>
      </c>
      <c r="CH126" s="154">
        <f t="shared" si="912"/>
        <v>1</v>
      </c>
      <c r="CI126" s="155">
        <f t="shared" si="912"/>
        <v>1</v>
      </c>
      <c r="CJ126" s="154">
        <f t="shared" si="912"/>
        <v>1</v>
      </c>
      <c r="CK126" s="155">
        <f t="shared" si="912"/>
        <v>1</v>
      </c>
    </row>
    <row r="127" spans="1:89" ht="13.5" thickTop="1" x14ac:dyDescent="0.2">
      <c r="A127" s="173"/>
    </row>
    <row r="129" spans="1:89" x14ac:dyDescent="0.2">
      <c r="A129" s="304">
        <f>+A98+1</f>
        <v>44656</v>
      </c>
      <c r="B129" s="304"/>
      <c r="C129" s="304"/>
      <c r="D129" s="304"/>
      <c r="BI129" s="309">
        <f>+BI98+1</f>
        <v>44656</v>
      </c>
      <c r="BJ129" s="309"/>
      <c r="BK129" s="309"/>
      <c r="BL129" s="309"/>
    </row>
    <row r="130" spans="1:89" ht="13.5" thickBot="1" x14ac:dyDescent="0.25">
      <c r="AE130" s="232" t="s">
        <v>84</v>
      </c>
    </row>
    <row r="131" spans="1:89" ht="14.25" thickTop="1" thickBot="1" x14ac:dyDescent="0.25">
      <c r="A131" s="300" t="s">
        <v>0</v>
      </c>
      <c r="B131" s="302" t="s">
        <v>1</v>
      </c>
      <c r="C131" s="303"/>
      <c r="D131" s="302" t="s">
        <v>2</v>
      </c>
      <c r="E131" s="303"/>
      <c r="F131" s="302" t="s">
        <v>3</v>
      </c>
      <c r="G131" s="303"/>
      <c r="H131" s="302" t="s">
        <v>4</v>
      </c>
      <c r="I131" s="303"/>
      <c r="J131" s="302" t="s">
        <v>5</v>
      </c>
      <c r="K131" s="303"/>
      <c r="L131" s="302" t="s">
        <v>6</v>
      </c>
      <c r="M131" s="303"/>
      <c r="N131" s="302" t="s">
        <v>7</v>
      </c>
      <c r="O131" s="303"/>
      <c r="P131" s="302" t="s">
        <v>8</v>
      </c>
      <c r="Q131" s="303"/>
      <c r="R131" s="302" t="s">
        <v>9</v>
      </c>
      <c r="S131" s="303"/>
      <c r="T131" s="302" t="s">
        <v>10</v>
      </c>
      <c r="U131" s="303"/>
      <c r="V131" s="302" t="s">
        <v>11</v>
      </c>
      <c r="W131" s="303"/>
      <c r="X131" s="302" t="s">
        <v>12</v>
      </c>
      <c r="Y131" s="303"/>
      <c r="Z131" s="305" t="s">
        <v>40</v>
      </c>
      <c r="AA131" s="306"/>
      <c r="AB131" s="307" t="s">
        <v>41</v>
      </c>
      <c r="AC131" s="308"/>
      <c r="AE131" s="300" t="s">
        <v>0</v>
      </c>
      <c r="AF131" s="302" t="s">
        <v>1</v>
      </c>
      <c r="AG131" s="303"/>
      <c r="AH131" s="302" t="s">
        <v>2</v>
      </c>
      <c r="AI131" s="303"/>
      <c r="AJ131" s="302" t="s">
        <v>3</v>
      </c>
      <c r="AK131" s="303"/>
      <c r="AL131" s="302" t="s">
        <v>4</v>
      </c>
      <c r="AM131" s="303"/>
      <c r="AN131" s="302" t="s">
        <v>5</v>
      </c>
      <c r="AO131" s="303"/>
      <c r="AP131" s="302" t="s">
        <v>6</v>
      </c>
      <c r="AQ131" s="303"/>
      <c r="AR131" s="302" t="s">
        <v>7</v>
      </c>
      <c r="AS131" s="303"/>
      <c r="AT131" s="302" t="s">
        <v>8</v>
      </c>
      <c r="AU131" s="303"/>
      <c r="AV131" s="302" t="s">
        <v>9</v>
      </c>
      <c r="AW131" s="303"/>
      <c r="AX131" s="302" t="s">
        <v>10</v>
      </c>
      <c r="AY131" s="303"/>
      <c r="AZ131" s="302" t="s">
        <v>11</v>
      </c>
      <c r="BA131" s="303"/>
      <c r="BB131" s="302" t="s">
        <v>12</v>
      </c>
      <c r="BC131" s="303"/>
      <c r="BD131" s="305" t="s">
        <v>40</v>
      </c>
      <c r="BE131" s="306"/>
      <c r="BF131" s="307" t="s">
        <v>41</v>
      </c>
      <c r="BG131" s="308"/>
      <c r="BI131" s="300" t="s">
        <v>0</v>
      </c>
      <c r="BJ131" s="302" t="s">
        <v>1</v>
      </c>
      <c r="BK131" s="303"/>
      <c r="BL131" s="302" t="s">
        <v>2</v>
      </c>
      <c r="BM131" s="303"/>
      <c r="BN131" s="302" t="s">
        <v>3</v>
      </c>
      <c r="BO131" s="303"/>
      <c r="BP131" s="302" t="s">
        <v>4</v>
      </c>
      <c r="BQ131" s="303"/>
      <c r="BR131" s="302" t="s">
        <v>5</v>
      </c>
      <c r="BS131" s="303"/>
      <c r="BT131" s="302" t="s">
        <v>6</v>
      </c>
      <c r="BU131" s="303"/>
      <c r="BV131" s="302" t="s">
        <v>7</v>
      </c>
      <c r="BW131" s="303"/>
      <c r="BX131" s="302" t="s">
        <v>8</v>
      </c>
      <c r="BY131" s="303"/>
      <c r="BZ131" s="302" t="s">
        <v>9</v>
      </c>
      <c r="CA131" s="303"/>
      <c r="CB131" s="302" t="s">
        <v>10</v>
      </c>
      <c r="CC131" s="303"/>
      <c r="CD131" s="302" t="s">
        <v>11</v>
      </c>
      <c r="CE131" s="303"/>
      <c r="CF131" s="302" t="s">
        <v>12</v>
      </c>
      <c r="CG131" s="303"/>
      <c r="CH131" s="305" t="s">
        <v>40</v>
      </c>
      <c r="CI131" s="306"/>
      <c r="CJ131" s="302" t="s">
        <v>41</v>
      </c>
      <c r="CK131" s="303"/>
    </row>
    <row r="132" spans="1:89" ht="15" thickTop="1" thickBot="1" x14ac:dyDescent="0.3">
      <c r="A132" s="301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62" t="s">
        <v>14</v>
      </c>
      <c r="AC132" s="163" t="s">
        <v>15</v>
      </c>
      <c r="AE132" s="301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62" t="s">
        <v>14</v>
      </c>
      <c r="BG132" s="163" t="s">
        <v>15</v>
      </c>
      <c r="BI132" s="301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72"/>
      <c r="D133" s="126"/>
      <c r="E133" s="166"/>
      <c r="F133" s="125"/>
      <c r="G133" s="127"/>
      <c r="H133" s="126"/>
      <c r="I133" s="166"/>
      <c r="J133" s="125"/>
      <c r="K133" s="127"/>
      <c r="L133" s="126"/>
      <c r="M133" s="125"/>
      <c r="N133" s="165"/>
      <c r="O133" s="167"/>
      <c r="P133" s="125"/>
      <c r="Q133" s="127"/>
      <c r="R133" s="126"/>
      <c r="S133" s="166"/>
      <c r="T133" s="125"/>
      <c r="U133" s="127"/>
      <c r="V133" s="126"/>
      <c r="W133" s="166"/>
      <c r="X133" s="125"/>
      <c r="Y133" s="127"/>
      <c r="Z133" s="170"/>
      <c r="AA133" s="171"/>
      <c r="AB133" s="156">
        <f>B133+D133+F133+H133+J133+L133+N133+P133+R133+T133+V133+X133+Z133</f>
        <v>0</v>
      </c>
      <c r="AC133" s="157">
        <f>C133+E133+G133+I133+K133+M133+O133+Q133+S133+U133+W133+Y133+AA133</f>
        <v>0</v>
      </c>
      <c r="AE133" s="235" t="str">
        <f>$AE$9</f>
        <v>07:00 - 07:59</v>
      </c>
      <c r="AF133" s="125">
        <f>SUMIF($A$9:$A$32,$AE133,B$133:B$156)</f>
        <v>2707</v>
      </c>
      <c r="AG133" s="172">
        <f t="shared" ref="AG133:AV134" si="913">SUMIF($A$9:$A$32,$AE133,C$133:C$156)</f>
        <v>1533</v>
      </c>
      <c r="AH133" s="126">
        <f t="shared" si="913"/>
        <v>963</v>
      </c>
      <c r="AI133" s="166">
        <f t="shared" si="913"/>
        <v>1017</v>
      </c>
      <c r="AJ133" s="125">
        <f t="shared" si="913"/>
        <v>2539</v>
      </c>
      <c r="AK133" s="127">
        <f t="shared" si="913"/>
        <v>1361</v>
      </c>
      <c r="AL133" s="126">
        <f t="shared" si="913"/>
        <v>3330</v>
      </c>
      <c r="AM133" s="166">
        <f t="shared" si="913"/>
        <v>1959</v>
      </c>
      <c r="AN133" s="125">
        <f t="shared" si="913"/>
        <v>280</v>
      </c>
      <c r="AO133" s="127">
        <f t="shared" si="913"/>
        <v>793</v>
      </c>
      <c r="AP133" s="126">
        <f t="shared" si="913"/>
        <v>1003</v>
      </c>
      <c r="AQ133" s="125">
        <f t="shared" si="913"/>
        <v>2500</v>
      </c>
      <c r="AR133" s="165">
        <f t="shared" si="913"/>
        <v>2370</v>
      </c>
      <c r="AS133" s="167">
        <f t="shared" si="913"/>
        <v>3260</v>
      </c>
      <c r="AT133" s="125">
        <f t="shared" si="913"/>
        <v>2019</v>
      </c>
      <c r="AU133" s="127">
        <f t="shared" si="913"/>
        <v>1520</v>
      </c>
      <c r="AV133" s="126">
        <f t="shared" si="913"/>
        <v>2437</v>
      </c>
      <c r="AW133" s="166">
        <f t="shared" ref="AW133:BE134" si="914">SUMIF($A$9:$A$32,$AE133,S$133:S$156)</f>
        <v>1765</v>
      </c>
      <c r="AX133" s="125">
        <f t="shared" si="914"/>
        <v>398</v>
      </c>
      <c r="AY133" s="127">
        <f t="shared" si="914"/>
        <v>1274</v>
      </c>
      <c r="AZ133" s="126">
        <f t="shared" si="914"/>
        <v>1144</v>
      </c>
      <c r="BA133" s="166">
        <f t="shared" si="914"/>
        <v>2695</v>
      </c>
      <c r="BB133" s="125">
        <f t="shared" si="914"/>
        <v>1353</v>
      </c>
      <c r="BC133" s="127">
        <f t="shared" si="914"/>
        <v>1402</v>
      </c>
      <c r="BD133" s="170">
        <f t="shared" si="914"/>
        <v>3075</v>
      </c>
      <c r="BE133" s="171">
        <f t="shared" si="914"/>
        <v>2725</v>
      </c>
      <c r="BF133" s="156">
        <f>AF133+AH133+AJ133+AL133+AN133+AP133+AR133+AT133+AV133+AX133+AZ133+BB133+BD133</f>
        <v>23618</v>
      </c>
      <c r="BG133" s="157">
        <f>AG133+AI133+AK133+AM133+AO133+AQ133+AS133+AU133+AW133+AY133+BA133+BC133+BE133</f>
        <v>23804</v>
      </c>
      <c r="BI133" s="124" t="s">
        <v>16</v>
      </c>
      <c r="BJ133" s="128">
        <f>B133/B157</f>
        <v>0</v>
      </c>
      <c r="BK133" s="129">
        <f t="shared" ref="BK133" si="915">C133/C157</f>
        <v>0</v>
      </c>
      <c r="BL133" s="130">
        <f t="shared" ref="BL133" si="916">D133/D157</f>
        <v>0</v>
      </c>
      <c r="BM133" s="131">
        <f t="shared" ref="BM133" si="917">E133/E157</f>
        <v>0</v>
      </c>
      <c r="BN133" s="128">
        <f t="shared" ref="BN133" si="918">F133/F157</f>
        <v>0</v>
      </c>
      <c r="BO133" s="129">
        <f t="shared" ref="BO133" si="919">G133/G157</f>
        <v>0</v>
      </c>
      <c r="BP133" s="130">
        <f t="shared" ref="BP133" si="920">H133/H157</f>
        <v>0</v>
      </c>
      <c r="BQ133" s="131">
        <f t="shared" ref="BQ133" si="921">I133/I157</f>
        <v>0</v>
      </c>
      <c r="BR133" s="128">
        <f t="shared" ref="BR133" si="922">J133/J157</f>
        <v>0</v>
      </c>
      <c r="BS133" s="129">
        <f t="shared" ref="BS133" si="923">K133/K157</f>
        <v>0</v>
      </c>
      <c r="BT133" s="130">
        <f t="shared" ref="BT133" si="924">L133/L157</f>
        <v>0</v>
      </c>
      <c r="BU133" s="128">
        <f t="shared" ref="BU133" si="925">M133/M157</f>
        <v>0</v>
      </c>
      <c r="BV133" s="132">
        <f t="shared" ref="BV133" si="926">N133/N157</f>
        <v>0</v>
      </c>
      <c r="BW133" s="133">
        <f t="shared" ref="BW133" si="927">O133/O157</f>
        <v>0</v>
      </c>
      <c r="BX133" s="128">
        <f t="shared" ref="BX133" si="928">P133/P157</f>
        <v>0</v>
      </c>
      <c r="BY133" s="129">
        <f t="shared" ref="BY133" si="929">Q133/Q157</f>
        <v>0</v>
      </c>
      <c r="BZ133" s="130">
        <f t="shared" ref="BZ133" si="930">R133/R157</f>
        <v>0</v>
      </c>
      <c r="CA133" s="131">
        <f t="shared" ref="CA133" si="931">S133/S157</f>
        <v>0</v>
      </c>
      <c r="CB133" s="128">
        <f t="shared" ref="CB133" si="932">T133/T157</f>
        <v>0</v>
      </c>
      <c r="CC133" s="129">
        <f t="shared" ref="CC133" si="933">U133/U157</f>
        <v>0</v>
      </c>
      <c r="CD133" s="130">
        <f t="shared" ref="CD133" si="934">V133/V157</f>
        <v>0</v>
      </c>
      <c r="CE133" s="131">
        <f t="shared" ref="CE133" si="935">W133/W157</f>
        <v>0</v>
      </c>
      <c r="CF133" s="128">
        <f t="shared" ref="CF133" si="936">X133/X157</f>
        <v>0</v>
      </c>
      <c r="CG133" s="129">
        <f t="shared" ref="CG133" si="937">Y133/Y157</f>
        <v>0</v>
      </c>
      <c r="CH133" s="130">
        <f t="shared" ref="CH133" si="938">Z133/Z157</f>
        <v>0</v>
      </c>
      <c r="CI133" s="128">
        <f t="shared" ref="CI133" si="939">AA133/AA157</f>
        <v>0</v>
      </c>
      <c r="CJ133" s="134">
        <f t="shared" ref="CJ133" si="940">AB133/AB157</f>
        <v>0</v>
      </c>
      <c r="CK133" s="135">
        <f t="shared" ref="CK133" si="941">AC133/AC157</f>
        <v>0</v>
      </c>
    </row>
    <row r="134" spans="1:89" x14ac:dyDescent="0.2">
      <c r="A134" s="136" t="s">
        <v>17</v>
      </c>
      <c r="B134" s="175">
        <v>387</v>
      </c>
      <c r="C134" s="176">
        <v>0</v>
      </c>
      <c r="D134" s="177">
        <v>206</v>
      </c>
      <c r="E134" s="178">
        <v>0</v>
      </c>
      <c r="F134" s="175">
        <v>644</v>
      </c>
      <c r="G134" s="179">
        <v>3</v>
      </c>
      <c r="H134" s="177">
        <v>474</v>
      </c>
      <c r="I134" s="178">
        <v>32</v>
      </c>
      <c r="J134" s="175">
        <v>14</v>
      </c>
      <c r="K134" s="179">
        <v>24</v>
      </c>
      <c r="L134" s="177">
        <v>41</v>
      </c>
      <c r="M134" s="175">
        <v>83</v>
      </c>
      <c r="N134" s="180">
        <v>162</v>
      </c>
      <c r="O134" s="181">
        <v>91</v>
      </c>
      <c r="P134" s="175">
        <v>83</v>
      </c>
      <c r="Q134" s="179">
        <v>37</v>
      </c>
      <c r="R134" s="177">
        <v>28</v>
      </c>
      <c r="S134" s="178">
        <v>0</v>
      </c>
      <c r="T134" s="175">
        <v>0</v>
      </c>
      <c r="U134" s="179">
        <v>0</v>
      </c>
      <c r="V134" s="177">
        <v>11</v>
      </c>
      <c r="W134" s="178">
        <v>0</v>
      </c>
      <c r="X134" s="175">
        <v>1</v>
      </c>
      <c r="Y134" s="179">
        <v>0</v>
      </c>
      <c r="Z134" s="177">
        <v>0</v>
      </c>
      <c r="AA134" s="175">
        <v>0</v>
      </c>
      <c r="AB134" s="156">
        <f t="shared" ref="AB134:AB153" si="942">B134+D134+F134+H134+J134+L134+N134+P134+R134+T134+V134+X134+Z134</f>
        <v>2051</v>
      </c>
      <c r="AC134" s="157">
        <f t="shared" ref="AC134:AC153" si="943">C134+E134+G134+I134+K134+M134+O134+Q134+S134+U134+W134+Y134+AA134</f>
        <v>270</v>
      </c>
      <c r="AE134" s="237" t="str">
        <f>$AE$10</f>
        <v>08:00 - 08:59</v>
      </c>
      <c r="AF134" s="125">
        <f>SUMIF($A$9:$A$32,$AE134,B$133:B$156)</f>
        <v>2463</v>
      </c>
      <c r="AG134" s="176">
        <f t="shared" si="913"/>
        <v>1150</v>
      </c>
      <c r="AH134" s="177">
        <f t="shared" si="913"/>
        <v>752</v>
      </c>
      <c r="AI134" s="178">
        <f t="shared" si="913"/>
        <v>830</v>
      </c>
      <c r="AJ134" s="238">
        <f t="shared" si="913"/>
        <v>2303</v>
      </c>
      <c r="AK134" s="179">
        <f t="shared" si="913"/>
        <v>1127</v>
      </c>
      <c r="AL134" s="177">
        <f t="shared" si="913"/>
        <v>2895</v>
      </c>
      <c r="AM134" s="178">
        <f t="shared" si="913"/>
        <v>1801</v>
      </c>
      <c r="AN134" s="238">
        <f t="shared" si="913"/>
        <v>235</v>
      </c>
      <c r="AO134" s="179">
        <f t="shared" si="913"/>
        <v>716</v>
      </c>
      <c r="AP134" s="177">
        <f t="shared" si="913"/>
        <v>905</v>
      </c>
      <c r="AQ134" s="238">
        <f t="shared" si="913"/>
        <v>2682</v>
      </c>
      <c r="AR134" s="180">
        <f t="shared" si="913"/>
        <v>1719</v>
      </c>
      <c r="AS134" s="181">
        <f t="shared" si="913"/>
        <v>3290</v>
      </c>
      <c r="AT134" s="238">
        <f t="shared" si="913"/>
        <v>1587</v>
      </c>
      <c r="AU134" s="179">
        <f t="shared" si="913"/>
        <v>1475</v>
      </c>
      <c r="AV134" s="177">
        <f t="shared" si="913"/>
        <v>2244</v>
      </c>
      <c r="AW134" s="178">
        <f t="shared" si="914"/>
        <v>1520</v>
      </c>
      <c r="AX134" s="238">
        <f t="shared" si="914"/>
        <v>324</v>
      </c>
      <c r="AY134" s="179">
        <f t="shared" si="914"/>
        <v>970</v>
      </c>
      <c r="AZ134" s="177">
        <f t="shared" si="914"/>
        <v>831</v>
      </c>
      <c r="BA134" s="178">
        <f t="shared" si="914"/>
        <v>2138</v>
      </c>
      <c r="BB134" s="238">
        <f t="shared" si="914"/>
        <v>1133</v>
      </c>
      <c r="BC134" s="179">
        <f t="shared" si="914"/>
        <v>1217</v>
      </c>
      <c r="BD134" s="177">
        <f t="shared" si="914"/>
        <v>2697</v>
      </c>
      <c r="BE134" s="238">
        <f t="shared" si="914"/>
        <v>1994</v>
      </c>
      <c r="BF134" s="158">
        <f>SUM(AF134,AH134,AJ134,AL134,AN134,AP134,AR134,AT134,AV134,AX134,AZ134,BB134,BD134)</f>
        <v>20088</v>
      </c>
      <c r="BG134" s="159">
        <f>SUM(AG134,AI134,AK134,AM134,AO134,AQ134,AS134,AU134,AW134,AY134,BA134,BC134,BE134)</f>
        <v>20910</v>
      </c>
      <c r="BI134" s="136" t="s">
        <v>17</v>
      </c>
      <c r="BJ134" s="128">
        <f>B134/B157</f>
        <v>1.3913356102822218E-2</v>
      </c>
      <c r="BK134" s="129">
        <f t="shared" ref="BK134" si="944">C134/C157</f>
        <v>0</v>
      </c>
      <c r="BL134" s="130">
        <f t="shared" ref="BL134" si="945">D134/D157</f>
        <v>1.7546848381601362E-2</v>
      </c>
      <c r="BM134" s="131">
        <f t="shared" ref="BM134" si="946">E134/E157</f>
        <v>0</v>
      </c>
      <c r="BN134" s="128">
        <f t="shared" ref="BN134" si="947">F134/F157</f>
        <v>2.3892557690880761E-2</v>
      </c>
      <c r="BO134" s="129">
        <f t="shared" ref="BO134" si="948">G134/G157</f>
        <v>1.2225437059374872E-4</v>
      </c>
      <c r="BP134" s="130">
        <f t="shared" ref="BP134" si="949">H134/H157</f>
        <v>1.3307878039193666E-2</v>
      </c>
      <c r="BQ134" s="131">
        <f t="shared" ref="BQ134" si="950">I134/I157</f>
        <v>8.6302219585209959E-4</v>
      </c>
      <c r="BR134" s="128">
        <f t="shared" ref="BR134" si="951">J134/J157</f>
        <v>2.280130293159609E-3</v>
      </c>
      <c r="BS134" s="129">
        <f t="shared" ref="BS134" si="952">K134/K157</f>
        <v>4.0349697377269674E-3</v>
      </c>
      <c r="BT134" s="130">
        <f t="shared" ref="BT134" si="953">L134/L157</f>
        <v>1.8626203888787935E-3</v>
      </c>
      <c r="BU134" s="128">
        <f t="shared" ref="BU134" si="954">M134/M157</f>
        <v>3.9892338748437946E-3</v>
      </c>
      <c r="BV134" s="132">
        <f t="shared" ref="BV134" si="955">N134/N157</f>
        <v>4.5469855170090943E-3</v>
      </c>
      <c r="BW134" s="133">
        <f t="shared" ref="BW134" si="956">O134/O157</f>
        <v>2.6067029504439989E-3</v>
      </c>
      <c r="BX134" s="128">
        <f t="shared" ref="BX134" si="957">P134/P157</f>
        <v>4.1948852724148387E-3</v>
      </c>
      <c r="BY134" s="129">
        <f t="shared" ref="BY134" si="958">Q134/Q157</f>
        <v>1.9285900443054469E-3</v>
      </c>
      <c r="BZ134" s="130">
        <f t="shared" ref="BZ134" si="959">R134/R157</f>
        <v>1.1254019292604501E-3</v>
      </c>
      <c r="CA134" s="131">
        <f t="shared" ref="CA134" si="960">S134/S157</f>
        <v>0</v>
      </c>
      <c r="CB134" s="128">
        <f t="shared" ref="CB134" si="961">T134/T157</f>
        <v>0</v>
      </c>
      <c r="CC134" s="129">
        <f t="shared" ref="CC134" si="962">U134/U157</f>
        <v>0</v>
      </c>
      <c r="CD134" s="130">
        <f t="shared" ref="CD134" si="963">V134/V157</f>
        <v>4.6926325668700139E-4</v>
      </c>
      <c r="CE134" s="131">
        <f t="shared" ref="CE134" si="964">W134/W157</f>
        <v>0</v>
      </c>
      <c r="CF134" s="128">
        <f t="shared" ref="CF134" si="965">X134/X157</f>
        <v>5.9410646387832699E-5</v>
      </c>
      <c r="CG134" s="129">
        <f t="shared" ref="CG134" si="966">Y134/Y157</f>
        <v>0</v>
      </c>
      <c r="CH134" s="130">
        <f t="shared" ref="CH134" si="967">Z134/Z157</f>
        <v>0</v>
      </c>
      <c r="CI134" s="128">
        <f t="shared" ref="CI134" si="968">AA134/AA157</f>
        <v>0</v>
      </c>
      <c r="CJ134" s="134">
        <f t="shared" ref="CJ134" si="969">AB134/AB157</f>
        <v>6.9173693086003376E-3</v>
      </c>
      <c r="CK134" s="135">
        <f t="shared" ref="CK134" si="970">AC134/AC157</f>
        <v>9.1468992011708029E-4</v>
      </c>
    </row>
    <row r="135" spans="1:89" ht="13.5" thickBot="1" x14ac:dyDescent="0.25">
      <c r="A135" s="145" t="s">
        <v>18</v>
      </c>
      <c r="B135" s="182">
        <v>2024</v>
      </c>
      <c r="C135" s="183">
        <v>0</v>
      </c>
      <c r="D135" s="184">
        <v>817</v>
      </c>
      <c r="E135" s="185">
        <v>139</v>
      </c>
      <c r="F135" s="182">
        <v>2762</v>
      </c>
      <c r="G135" s="186">
        <v>405</v>
      </c>
      <c r="H135" s="184">
        <v>2048</v>
      </c>
      <c r="I135" s="185">
        <v>714</v>
      </c>
      <c r="J135" s="182">
        <v>94</v>
      </c>
      <c r="K135" s="186">
        <v>279</v>
      </c>
      <c r="L135" s="184">
        <v>550</v>
      </c>
      <c r="M135" s="182">
        <v>854</v>
      </c>
      <c r="N135" s="187">
        <v>1381</v>
      </c>
      <c r="O135" s="188">
        <v>1536</v>
      </c>
      <c r="P135" s="182">
        <v>989</v>
      </c>
      <c r="Q135" s="186">
        <v>845</v>
      </c>
      <c r="R135" s="184">
        <v>929</v>
      </c>
      <c r="S135" s="185">
        <v>1100</v>
      </c>
      <c r="T135" s="182">
        <v>160</v>
      </c>
      <c r="U135" s="186">
        <v>558</v>
      </c>
      <c r="V135" s="184">
        <v>639</v>
      </c>
      <c r="W135" s="185">
        <v>1286</v>
      </c>
      <c r="X135" s="182">
        <v>641</v>
      </c>
      <c r="Y135" s="186">
        <v>623</v>
      </c>
      <c r="Z135" s="184">
        <v>1750</v>
      </c>
      <c r="AA135" s="182">
        <v>1241</v>
      </c>
      <c r="AB135" s="156">
        <f t="shared" si="942"/>
        <v>14784</v>
      </c>
      <c r="AC135" s="157">
        <f t="shared" si="943"/>
        <v>9580</v>
      </c>
      <c r="AE135" s="235"/>
      <c r="AF135" s="125"/>
      <c r="AG135" s="183"/>
      <c r="AH135" s="184"/>
      <c r="AI135" s="185"/>
      <c r="AJ135" s="182"/>
      <c r="AK135" s="186"/>
      <c r="AL135" s="184"/>
      <c r="AM135" s="185"/>
      <c r="AN135" s="182"/>
      <c r="AO135" s="186"/>
      <c r="AP135" s="184"/>
      <c r="AQ135" s="182"/>
      <c r="AR135" s="187"/>
      <c r="AS135" s="188"/>
      <c r="AT135" s="182"/>
      <c r="AU135" s="186"/>
      <c r="AV135" s="184"/>
      <c r="AW135" s="185"/>
      <c r="AX135" s="182"/>
      <c r="AY135" s="186"/>
      <c r="AZ135" s="184"/>
      <c r="BA135" s="185"/>
      <c r="BB135" s="182"/>
      <c r="BC135" s="186"/>
      <c r="BD135" s="184"/>
      <c r="BE135" s="182"/>
      <c r="BF135" s="158"/>
      <c r="BG135" s="159"/>
      <c r="BI135" s="145" t="s">
        <v>18</v>
      </c>
      <c r="BJ135" s="128">
        <f>B135/B157</f>
        <v>7.2766492899514645E-2</v>
      </c>
      <c r="BK135" s="129">
        <f t="shared" ref="BK135" si="971">C135/C157</f>
        <v>0</v>
      </c>
      <c r="BL135" s="130">
        <f t="shared" ref="BL135" si="972">D135/D157</f>
        <v>6.9591141396933565E-2</v>
      </c>
      <c r="BM135" s="131">
        <f t="shared" ref="BM135" si="973">E135/E157</f>
        <v>1.14262227702425E-2</v>
      </c>
      <c r="BN135" s="128">
        <f t="shared" ref="BN135" si="974">F135/F157</f>
        <v>0.10247087630778363</v>
      </c>
      <c r="BO135" s="129">
        <f t="shared" ref="BO135" si="975">G135/G157</f>
        <v>1.6504340030156078E-2</v>
      </c>
      <c r="BP135" s="130">
        <f t="shared" ref="BP135" si="976">H135/H157</f>
        <v>5.7499017350777698E-2</v>
      </c>
      <c r="BQ135" s="131">
        <f t="shared" ref="BQ135" si="977">I135/I157</f>
        <v>1.9256182744949973E-2</v>
      </c>
      <c r="BR135" s="128">
        <f t="shared" ref="BR135" si="978">J135/J157</f>
        <v>1.530944625407166E-2</v>
      </c>
      <c r="BS135" s="129">
        <f t="shared" ref="BS135" si="979">K135/K157</f>
        <v>4.6906523201075995E-2</v>
      </c>
      <c r="BT135" s="130">
        <f t="shared" ref="BT135" si="980">L135/L157</f>
        <v>2.4986371070325277E-2</v>
      </c>
      <c r="BU135" s="128">
        <f t="shared" ref="BU135" si="981">M135/M157</f>
        <v>4.1045852158031339E-2</v>
      </c>
      <c r="BV135" s="132">
        <f t="shared" ref="BV135" si="982">N135/N157</f>
        <v>3.8761648141910854E-2</v>
      </c>
      <c r="BW135" s="133">
        <f t="shared" ref="BW135" si="983">O135/O157</f>
        <v>4.3998854196505302E-2</v>
      </c>
      <c r="BX135" s="128">
        <f t="shared" ref="BX135" si="984">P135/P157</f>
        <v>4.9984837764075606E-2</v>
      </c>
      <c r="BY135" s="129">
        <f t="shared" ref="BY135" si="985">Q135/Q157</f>
        <v>4.4044826687516289E-2</v>
      </c>
      <c r="BZ135" s="130">
        <f t="shared" ref="BZ135" si="986">R135/R157</f>
        <v>3.7339228295819933E-2</v>
      </c>
      <c r="CA135" s="131">
        <f t="shared" ref="CA135" si="987">S135/S157</f>
        <v>4.3875393881376887E-2</v>
      </c>
      <c r="CB135" s="128">
        <f t="shared" ref="CB135" si="988">T135/T157</f>
        <v>2.0242914979757085E-2</v>
      </c>
      <c r="CC135" s="129">
        <f t="shared" ref="CC135" si="989">U135/U157</f>
        <v>7.1419429156533987E-2</v>
      </c>
      <c r="CD135" s="130">
        <f t="shared" ref="CD135" si="990">V135/V157</f>
        <v>2.7259929183908536E-2</v>
      </c>
      <c r="CE135" s="131">
        <f t="shared" ref="CE135" si="991">W135/W157</f>
        <v>5.0421485983140564E-2</v>
      </c>
      <c r="CF135" s="128">
        <f t="shared" ref="CF135" si="992">X135/X157</f>
        <v>3.8082224334600762E-2</v>
      </c>
      <c r="CG135" s="129">
        <f t="shared" ref="CG135" si="993">Y135/Y157</f>
        <v>5.6543837357052096E-2</v>
      </c>
      <c r="CH135" s="130">
        <f t="shared" ref="CH135" si="994">Z135/Z157</f>
        <v>4.6357615894039736E-2</v>
      </c>
      <c r="CI135" s="128">
        <f t="shared" ref="CI135" si="995">AA135/AA157</f>
        <v>2.9367915374967461E-2</v>
      </c>
      <c r="CJ135" s="134">
        <f t="shared" ref="CJ135" si="996">AB135/AB157</f>
        <v>4.9861720067453624E-2</v>
      </c>
      <c r="CK135" s="135">
        <f t="shared" ref="CK135" si="997">AC135/AC157</f>
        <v>3.2454553461931962E-2</v>
      </c>
    </row>
    <row r="136" spans="1:89" ht="14.25" thickTop="1" thickBot="1" x14ac:dyDescent="0.25">
      <c r="A136" s="136" t="s">
        <v>19</v>
      </c>
      <c r="B136" s="175">
        <v>2645</v>
      </c>
      <c r="C136" s="176">
        <v>1380</v>
      </c>
      <c r="D136" s="177">
        <v>1091</v>
      </c>
      <c r="E136" s="178">
        <v>738</v>
      </c>
      <c r="F136" s="175">
        <v>3169</v>
      </c>
      <c r="G136" s="179">
        <v>1124</v>
      </c>
      <c r="H136" s="177">
        <v>3005</v>
      </c>
      <c r="I136" s="178">
        <v>1541</v>
      </c>
      <c r="J136" s="175">
        <v>210</v>
      </c>
      <c r="K136" s="179">
        <v>519</v>
      </c>
      <c r="L136" s="177">
        <v>920</v>
      </c>
      <c r="M136" s="175">
        <v>1870</v>
      </c>
      <c r="N136" s="180">
        <v>2240</v>
      </c>
      <c r="O136" s="181">
        <v>2990</v>
      </c>
      <c r="P136" s="175">
        <v>1502</v>
      </c>
      <c r="Q136" s="179">
        <v>1549</v>
      </c>
      <c r="R136" s="177">
        <v>1913</v>
      </c>
      <c r="S136" s="178">
        <v>1694</v>
      </c>
      <c r="T136" s="175">
        <v>285</v>
      </c>
      <c r="U136" s="179">
        <v>1199</v>
      </c>
      <c r="V136" s="177">
        <v>1092</v>
      </c>
      <c r="W136" s="178">
        <v>2777</v>
      </c>
      <c r="X136" s="175">
        <v>1244</v>
      </c>
      <c r="Y136" s="179">
        <v>995</v>
      </c>
      <c r="Z136" s="177">
        <v>2521</v>
      </c>
      <c r="AA136" s="175">
        <v>2423</v>
      </c>
      <c r="AB136" s="156">
        <f t="shared" si="942"/>
        <v>21837</v>
      </c>
      <c r="AC136" s="157">
        <f t="shared" si="943"/>
        <v>20799</v>
      </c>
      <c r="AE136" s="229" t="s">
        <v>13</v>
      </c>
      <c r="AF136" s="20">
        <f t="shared" ref="AF136:BG136" si="998">SUM(AF133:AF135)</f>
        <v>5170</v>
      </c>
      <c r="AG136" s="21">
        <f t="shared" si="998"/>
        <v>2683</v>
      </c>
      <c r="AH136" s="20">
        <f t="shared" si="998"/>
        <v>1715</v>
      </c>
      <c r="AI136" s="21">
        <f t="shared" si="998"/>
        <v>1847</v>
      </c>
      <c r="AJ136" s="20">
        <f t="shared" si="998"/>
        <v>4842</v>
      </c>
      <c r="AK136" s="21">
        <f t="shared" si="998"/>
        <v>2488</v>
      </c>
      <c r="AL136" s="20">
        <f t="shared" si="998"/>
        <v>6225</v>
      </c>
      <c r="AM136" s="21">
        <f t="shared" si="998"/>
        <v>3760</v>
      </c>
      <c r="AN136" s="20">
        <f t="shared" si="998"/>
        <v>515</v>
      </c>
      <c r="AO136" s="21">
        <f t="shared" si="998"/>
        <v>1509</v>
      </c>
      <c r="AP136" s="20">
        <f t="shared" si="998"/>
        <v>1908</v>
      </c>
      <c r="AQ136" s="21">
        <f t="shared" si="998"/>
        <v>5182</v>
      </c>
      <c r="AR136" s="20">
        <f t="shared" si="998"/>
        <v>4089</v>
      </c>
      <c r="AS136" s="21">
        <f t="shared" si="998"/>
        <v>6550</v>
      </c>
      <c r="AT136" s="20">
        <f t="shared" si="998"/>
        <v>3606</v>
      </c>
      <c r="AU136" s="21">
        <f t="shared" si="998"/>
        <v>2995</v>
      </c>
      <c r="AV136" s="20">
        <f t="shared" si="998"/>
        <v>4681</v>
      </c>
      <c r="AW136" s="21">
        <f t="shared" si="998"/>
        <v>3285</v>
      </c>
      <c r="AX136" s="20">
        <f t="shared" si="998"/>
        <v>722</v>
      </c>
      <c r="AY136" s="21">
        <f t="shared" si="998"/>
        <v>2244</v>
      </c>
      <c r="AZ136" s="20">
        <f t="shared" si="998"/>
        <v>1975</v>
      </c>
      <c r="BA136" s="21">
        <f t="shared" si="998"/>
        <v>4833</v>
      </c>
      <c r="BB136" s="20">
        <f t="shared" si="998"/>
        <v>2486</v>
      </c>
      <c r="BC136" s="21">
        <f t="shared" si="998"/>
        <v>2619</v>
      </c>
      <c r="BD136" s="20">
        <f t="shared" si="998"/>
        <v>5772</v>
      </c>
      <c r="BE136" s="21">
        <f t="shared" si="998"/>
        <v>4719</v>
      </c>
      <c r="BF136" s="160">
        <f t="shared" si="998"/>
        <v>43706</v>
      </c>
      <c r="BG136" s="161">
        <f t="shared" si="998"/>
        <v>44714</v>
      </c>
      <c r="BI136" s="136" t="s">
        <v>19</v>
      </c>
      <c r="BJ136" s="128">
        <f>B136/B157</f>
        <v>9.5092575948229369E-2</v>
      </c>
      <c r="BK136" s="129">
        <f t="shared" ref="BK136" si="999">C136/C157</f>
        <v>4.7774008170047774E-2</v>
      </c>
      <c r="BL136" s="130">
        <f t="shared" ref="BL136" si="1000">D136/D157</f>
        <v>9.2930153321976156E-2</v>
      </c>
      <c r="BM136" s="131">
        <f t="shared" ref="BM136" si="1001">E136/E157</f>
        <v>6.0665844636251541E-2</v>
      </c>
      <c r="BN136" s="128">
        <f t="shared" ref="BN136" si="1002">F136/F157</f>
        <v>0.11757067596646138</v>
      </c>
      <c r="BO136" s="129">
        <f t="shared" ref="BO136" si="1003">G136/G157</f>
        <v>4.580463751579119E-2</v>
      </c>
      <c r="BP136" s="130">
        <f t="shared" ref="BP136" si="1004">H136/H157</f>
        <v>8.4367454657757315E-2</v>
      </c>
      <c r="BQ136" s="131">
        <f t="shared" ref="BQ136" si="1005">I136/I157</f>
        <v>4.1559912619002673E-2</v>
      </c>
      <c r="BR136" s="128">
        <f t="shared" ref="BR136" si="1006">J136/J157</f>
        <v>3.4201954397394138E-2</v>
      </c>
      <c r="BS136" s="129">
        <f t="shared" ref="BS136" si="1007">K136/K157</f>
        <v>8.7256220578345658E-2</v>
      </c>
      <c r="BT136" s="130">
        <f t="shared" ref="BT136" si="1008">L136/L157</f>
        <v>4.1795384335816831E-2</v>
      </c>
      <c r="BU136" s="128">
        <f t="shared" ref="BU136" si="1009">M136/M157</f>
        <v>8.987791983081804E-2</v>
      </c>
      <c r="BV136" s="132">
        <f t="shared" ref="BV136" si="1010">N136/N157</f>
        <v>6.2871898506792409E-2</v>
      </c>
      <c r="BW136" s="133">
        <f t="shared" ref="BW136" si="1011">O136/O157</f>
        <v>8.5648811228874244E-2</v>
      </c>
      <c r="BX136" s="128">
        <f t="shared" ref="BX136" si="1012">P136/P157</f>
        <v>7.5912261194784197E-2</v>
      </c>
      <c r="BY136" s="129">
        <f t="shared" ref="BY136" si="1013">Q136/Q157</f>
        <v>8.0740161584571285E-2</v>
      </c>
      <c r="BZ136" s="130">
        <f t="shared" ref="BZ136" si="1014">R136/R157</f>
        <v>7.6889067524115756E-2</v>
      </c>
      <c r="CA136" s="131">
        <f t="shared" ref="CA136" si="1015">S136/S157</f>
        <v>6.7568106577320416E-2</v>
      </c>
      <c r="CB136" s="128">
        <f t="shared" ref="CB136" si="1016">T136/T157</f>
        <v>3.6057692307692304E-2</v>
      </c>
      <c r="CC136" s="129">
        <f t="shared" ref="CC136" si="1017">U136/U157</f>
        <v>0.15346217842058107</v>
      </c>
      <c r="CD136" s="130">
        <f t="shared" ref="CD136" si="1018">V136/V157</f>
        <v>4.6585043300200503E-2</v>
      </c>
      <c r="CE136" s="131">
        <f t="shared" ref="CE136" si="1019">W136/W157</f>
        <v>0.10888061164477554</v>
      </c>
      <c r="CF136" s="128">
        <f t="shared" ref="CF136" si="1020">X136/X157</f>
        <v>7.3906844106463879E-2</v>
      </c>
      <c r="CG136" s="129">
        <f t="shared" ref="CG136" si="1021">Y136/Y157</f>
        <v>9.0306770738791065E-2</v>
      </c>
      <c r="CH136" s="130">
        <f t="shared" ref="CH136" si="1022">Z136/Z157</f>
        <v>6.678145695364239E-2</v>
      </c>
      <c r="CI136" s="128">
        <f t="shared" ref="CI136" si="1023">AA136/AA157</f>
        <v>5.7339612371914712E-2</v>
      </c>
      <c r="CJ136" s="134">
        <f t="shared" ref="CJ136" si="1024">AB136/AB157</f>
        <v>7.3649241146711633E-2</v>
      </c>
      <c r="CK136" s="135">
        <f t="shared" ref="CK136" si="1025">AC136/AC157</f>
        <v>7.0461613513019092E-2</v>
      </c>
    </row>
    <row r="137" spans="1:89" ht="13.5" thickTop="1" x14ac:dyDescent="0.2">
      <c r="A137" s="145" t="s">
        <v>20</v>
      </c>
      <c r="B137" s="182">
        <v>2707</v>
      </c>
      <c r="C137" s="183">
        <v>1533</v>
      </c>
      <c r="D137" s="184">
        <v>963</v>
      </c>
      <c r="E137" s="185">
        <v>1017</v>
      </c>
      <c r="F137" s="182">
        <v>2539</v>
      </c>
      <c r="G137" s="186">
        <v>1361</v>
      </c>
      <c r="H137" s="184">
        <v>3330</v>
      </c>
      <c r="I137" s="185">
        <v>1959</v>
      </c>
      <c r="J137" s="182">
        <v>280</v>
      </c>
      <c r="K137" s="186">
        <v>793</v>
      </c>
      <c r="L137" s="184">
        <v>1003</v>
      </c>
      <c r="M137" s="182">
        <v>2500</v>
      </c>
      <c r="N137" s="187">
        <v>2370</v>
      </c>
      <c r="O137" s="188">
        <v>3260</v>
      </c>
      <c r="P137" s="182">
        <v>2019</v>
      </c>
      <c r="Q137" s="186">
        <v>1520</v>
      </c>
      <c r="R137" s="184">
        <v>2437</v>
      </c>
      <c r="S137" s="185">
        <v>1765</v>
      </c>
      <c r="T137" s="182">
        <v>398</v>
      </c>
      <c r="U137" s="186">
        <v>1274</v>
      </c>
      <c r="V137" s="184">
        <v>1144</v>
      </c>
      <c r="W137" s="185">
        <v>2695</v>
      </c>
      <c r="X137" s="182">
        <v>1353</v>
      </c>
      <c r="Y137" s="186">
        <v>1402</v>
      </c>
      <c r="Z137" s="184">
        <v>3075</v>
      </c>
      <c r="AA137" s="182">
        <v>2725</v>
      </c>
      <c r="AB137" s="156">
        <f t="shared" si="942"/>
        <v>23618</v>
      </c>
      <c r="AC137" s="157">
        <f t="shared" si="943"/>
        <v>23804</v>
      </c>
      <c r="BI137" s="145" t="s">
        <v>20</v>
      </c>
      <c r="BJ137" s="128">
        <f>B137/B157</f>
        <v>9.7321589070645337E-2</v>
      </c>
      <c r="BK137" s="129">
        <f t="shared" ref="BK137" si="1026">C137/C157</f>
        <v>5.307069168455307E-2</v>
      </c>
      <c r="BL137" s="130">
        <f t="shared" ref="BL137" si="1027">D137/D157</f>
        <v>8.2027257240204432E-2</v>
      </c>
      <c r="BM137" s="131">
        <f t="shared" ref="BM137" si="1028">E137/E157</f>
        <v>8.360049321824907E-2</v>
      </c>
      <c r="BN137" s="128">
        <f t="shared" ref="BN137" si="1029">F137/F157</f>
        <v>9.4197521703643247E-2</v>
      </c>
      <c r="BO137" s="129">
        <f t="shared" ref="BO137" si="1030">G137/G157</f>
        <v>5.5462732792697339E-2</v>
      </c>
      <c r="BP137" s="130">
        <f t="shared" ref="BP137" si="1031">H137/H157</f>
        <v>9.3492054579145376E-2</v>
      </c>
      <c r="BQ137" s="131">
        <f t="shared" ref="BQ137" si="1032">I137/I157</f>
        <v>5.2833140052320718E-2</v>
      </c>
      <c r="BR137" s="128">
        <f t="shared" ref="BR137" si="1033">J137/J157</f>
        <v>4.5602605863192182E-2</v>
      </c>
      <c r="BS137" s="129">
        <f t="shared" ref="BS137" si="1034">K137/K157</f>
        <v>0.13332212508406188</v>
      </c>
      <c r="BT137" s="130">
        <f t="shared" ref="BT137" si="1035">L137/L157</f>
        <v>4.5566054879156825E-2</v>
      </c>
      <c r="BU137" s="128">
        <f t="shared" ref="BU137" si="1036">M137/M157</f>
        <v>0.12015764683264443</v>
      </c>
      <c r="BV137" s="132">
        <f t="shared" ref="BV137" si="1037">N137/N157</f>
        <v>6.6520714045133045E-2</v>
      </c>
      <c r="BW137" s="133">
        <f t="shared" ref="BW137" si="1038">O137/O157</f>
        <v>9.3382984818103698E-2</v>
      </c>
      <c r="BX137" s="128">
        <f t="shared" ref="BX137" si="1039">P137/P157</f>
        <v>0.10204184777115131</v>
      </c>
      <c r="BY137" s="129">
        <f t="shared" ref="BY137" si="1040">Q137/Q157</f>
        <v>7.9228563982277816E-2</v>
      </c>
      <c r="BZ137" s="130">
        <f t="shared" ref="BZ137" si="1041">R137/R157</f>
        <v>9.7950160771704181E-2</v>
      </c>
      <c r="CA137" s="131">
        <f t="shared" ref="CA137" si="1042">S137/S157</f>
        <v>7.0400063818754743E-2</v>
      </c>
      <c r="CB137" s="128">
        <f t="shared" ref="CB137" si="1043">T137/T157</f>
        <v>5.0354251012145752E-2</v>
      </c>
      <c r="CC137" s="129">
        <f t="shared" ref="CC137" si="1044">U137/U157</f>
        <v>0.16306156405990016</v>
      </c>
      <c r="CD137" s="130">
        <f t="shared" ref="CD137" si="1045">V137/V157</f>
        <v>4.8803378695448145E-2</v>
      </c>
      <c r="CE137" s="131">
        <f t="shared" ref="CE137" si="1046">W137/W157</f>
        <v>0.10566555577337777</v>
      </c>
      <c r="CF137" s="128">
        <f t="shared" ref="CF137" si="1047">X137/X157</f>
        <v>8.0382604562737645E-2</v>
      </c>
      <c r="CG137" s="129">
        <f t="shared" ref="CG137" si="1048">Y137/Y157</f>
        <v>0.12724632419676893</v>
      </c>
      <c r="CH137" s="130">
        <f t="shared" ref="CH137" si="1049">Z137/Z157</f>
        <v>8.1456953642384103E-2</v>
      </c>
      <c r="CI137" s="128">
        <f t="shared" ref="CI137" si="1050">AA137/AA157</f>
        <v>6.448635728991646E-2</v>
      </c>
      <c r="CJ137" s="134">
        <f t="shared" ref="CJ137" si="1051">AB137/AB157</f>
        <v>7.965598650927487E-2</v>
      </c>
      <c r="CK137" s="135">
        <f t="shared" ref="CK137" si="1052">AC137/AC157</f>
        <v>8.0641773549877699E-2</v>
      </c>
    </row>
    <row r="138" spans="1:89" ht="13.5" thickBot="1" x14ac:dyDescent="0.25">
      <c r="A138" s="136" t="s">
        <v>21</v>
      </c>
      <c r="B138" s="175">
        <v>2463</v>
      </c>
      <c r="C138" s="176">
        <v>1150</v>
      </c>
      <c r="D138" s="177">
        <v>752</v>
      </c>
      <c r="E138" s="178">
        <v>830</v>
      </c>
      <c r="F138" s="175">
        <v>2303</v>
      </c>
      <c r="G138" s="179">
        <v>1127</v>
      </c>
      <c r="H138" s="177">
        <v>2895</v>
      </c>
      <c r="I138" s="178">
        <v>1801</v>
      </c>
      <c r="J138" s="175">
        <v>235</v>
      </c>
      <c r="K138" s="179">
        <v>716</v>
      </c>
      <c r="L138" s="177">
        <v>905</v>
      </c>
      <c r="M138" s="175">
        <v>2682</v>
      </c>
      <c r="N138" s="180">
        <v>1719</v>
      </c>
      <c r="O138" s="181">
        <v>3290</v>
      </c>
      <c r="P138" s="175">
        <v>1587</v>
      </c>
      <c r="Q138" s="179">
        <v>1475</v>
      </c>
      <c r="R138" s="177">
        <v>2244</v>
      </c>
      <c r="S138" s="178">
        <v>1520</v>
      </c>
      <c r="T138" s="175">
        <v>324</v>
      </c>
      <c r="U138" s="179">
        <v>970</v>
      </c>
      <c r="V138" s="177">
        <v>831</v>
      </c>
      <c r="W138" s="178">
        <v>2138</v>
      </c>
      <c r="X138" s="175">
        <v>1133</v>
      </c>
      <c r="Y138" s="179">
        <v>1217</v>
      </c>
      <c r="Z138" s="177">
        <v>2697</v>
      </c>
      <c r="AA138" s="175">
        <v>1994</v>
      </c>
      <c r="AB138" s="156">
        <f t="shared" si="942"/>
        <v>20088</v>
      </c>
      <c r="AC138" s="157">
        <f t="shared" si="943"/>
        <v>20910</v>
      </c>
      <c r="AE138" s="232" t="s">
        <v>85</v>
      </c>
      <c r="BI138" s="136" t="s">
        <v>21</v>
      </c>
      <c r="BJ138" s="128">
        <f>B138/B157</f>
        <v>8.8549343879201867E-2</v>
      </c>
      <c r="BK138" s="129">
        <f t="shared" ref="BK138" si="1053">C138/C157</f>
        <v>3.9811673475039812E-2</v>
      </c>
      <c r="BL138" s="130">
        <f t="shared" ref="BL138" si="1054">D138/D157</f>
        <v>6.4054514480408858E-2</v>
      </c>
      <c r="BM138" s="131">
        <f t="shared" ref="BM138" si="1055">E138/E157</f>
        <v>6.8228524455404851E-2</v>
      </c>
      <c r="BN138" s="128">
        <f t="shared" ref="BN138" si="1056">F138/F157</f>
        <v>8.5441863916301847E-2</v>
      </c>
      <c r="BO138" s="129">
        <f t="shared" ref="BO138" si="1057">G138/G157</f>
        <v>4.5926891886384935E-2</v>
      </c>
      <c r="BP138" s="130">
        <f t="shared" ref="BP138" si="1058">H138/H157</f>
        <v>8.1279128530518274E-2</v>
      </c>
      <c r="BQ138" s="131">
        <f t="shared" ref="BQ138" si="1059">I138/I157</f>
        <v>4.8571967960300978E-2</v>
      </c>
      <c r="BR138" s="128">
        <f t="shared" ref="BR138" si="1060">J138/J157</f>
        <v>3.8273615635179156E-2</v>
      </c>
      <c r="BS138" s="129">
        <f t="shared" ref="BS138" si="1061">K138/K157</f>
        <v>0.12037659717552118</v>
      </c>
      <c r="BT138" s="130">
        <f t="shared" ref="BT138" si="1062">L138/L157</f>
        <v>4.111393785208068E-2</v>
      </c>
      <c r="BU138" s="128">
        <f t="shared" ref="BU138" si="1063">M138/M157</f>
        <v>0.12890512352206093</v>
      </c>
      <c r="BV138" s="132">
        <f t="shared" ref="BV138" si="1064">N138/N157</f>
        <v>4.8248568541596495E-2</v>
      </c>
      <c r="BW138" s="133">
        <f t="shared" ref="BW138" si="1065">O138/O157</f>
        <v>9.4242337439129187E-2</v>
      </c>
      <c r="BX138" s="128">
        <f t="shared" ref="BX138" si="1066">P138/P157</f>
        <v>8.0208228040028307E-2</v>
      </c>
      <c r="BY138" s="129">
        <f t="shared" ref="BY138" si="1067">Q138/Q157</f>
        <v>7.6882981495960387E-2</v>
      </c>
      <c r="BZ138" s="130">
        <f t="shared" ref="BZ138" si="1068">R138/R157</f>
        <v>9.0192926045016081E-2</v>
      </c>
      <c r="CA138" s="131">
        <f t="shared" ref="CA138" si="1069">S138/S157</f>
        <v>6.0627816999720793E-2</v>
      </c>
      <c r="CB138" s="128">
        <f t="shared" ref="CB138" si="1070">T138/T157</f>
        <v>4.0991902834008095E-2</v>
      </c>
      <c r="CC138" s="129">
        <f t="shared" ref="CC138" si="1071">U138/U157</f>
        <v>0.12415205426852681</v>
      </c>
      <c r="CD138" s="130">
        <f t="shared" ref="CD138" si="1072">V138/V157</f>
        <v>3.5450706027899834E-2</v>
      </c>
      <c r="CE138" s="131">
        <f t="shared" ref="CE138" si="1073">W138/W157</f>
        <v>8.382670064693197E-2</v>
      </c>
      <c r="CF138" s="128">
        <f t="shared" ref="CF138" si="1074">X138/X157</f>
        <v>6.7312262357414443E-2</v>
      </c>
      <c r="CG138" s="129">
        <f t="shared" ref="CG138" si="1075">Y138/Y157</f>
        <v>0.11045561807950627</v>
      </c>
      <c r="CH138" s="130">
        <f t="shared" ref="CH138" si="1076">Z138/Z157</f>
        <v>7.1443708609271517E-2</v>
      </c>
      <c r="CI138" s="128">
        <f t="shared" ref="CI138" si="1077">AA138/AA157</f>
        <v>4.7187448233428783E-2</v>
      </c>
      <c r="CJ138" s="134">
        <f t="shared" ref="CJ138" si="1078">AB138/AB157</f>
        <v>6.7750421585160203E-2</v>
      </c>
      <c r="CK138" s="135">
        <f t="shared" ref="CK138" si="1079">AC138/AC157</f>
        <v>7.0837652702400555E-2</v>
      </c>
    </row>
    <row r="139" spans="1:89" ht="14.25" thickTop="1" thickBot="1" x14ac:dyDescent="0.25">
      <c r="A139" s="145" t="s">
        <v>22</v>
      </c>
      <c r="B139" s="182">
        <v>2207</v>
      </c>
      <c r="C139" s="183">
        <v>1382</v>
      </c>
      <c r="D139" s="184">
        <v>691</v>
      </c>
      <c r="E139" s="185">
        <v>584</v>
      </c>
      <c r="F139" s="182">
        <v>2404</v>
      </c>
      <c r="G139" s="186">
        <v>887</v>
      </c>
      <c r="H139" s="184">
        <v>2698</v>
      </c>
      <c r="I139" s="185">
        <v>1797</v>
      </c>
      <c r="J139" s="182">
        <v>204</v>
      </c>
      <c r="K139" s="186">
        <v>727</v>
      </c>
      <c r="L139" s="184">
        <v>813</v>
      </c>
      <c r="M139" s="182">
        <v>2272</v>
      </c>
      <c r="N139" s="187">
        <v>2085</v>
      </c>
      <c r="O139" s="188">
        <v>3109</v>
      </c>
      <c r="P139" s="182">
        <v>1130</v>
      </c>
      <c r="Q139" s="186">
        <v>1239</v>
      </c>
      <c r="R139" s="184">
        <v>1819</v>
      </c>
      <c r="S139" s="185">
        <v>1415</v>
      </c>
      <c r="T139" s="182">
        <v>256</v>
      </c>
      <c r="U139" s="186">
        <v>664</v>
      </c>
      <c r="V139" s="184">
        <v>802</v>
      </c>
      <c r="W139" s="185">
        <v>2210</v>
      </c>
      <c r="X139" s="182">
        <v>1030</v>
      </c>
      <c r="Y139" s="186">
        <v>955</v>
      </c>
      <c r="Z139" s="184">
        <v>2583</v>
      </c>
      <c r="AA139" s="182">
        <v>2288</v>
      </c>
      <c r="AB139" s="156">
        <f t="shared" si="942"/>
        <v>18722</v>
      </c>
      <c r="AC139" s="157">
        <f t="shared" si="943"/>
        <v>19529</v>
      </c>
      <c r="AE139" s="300" t="s">
        <v>0</v>
      </c>
      <c r="AF139" s="302" t="s">
        <v>1</v>
      </c>
      <c r="AG139" s="303"/>
      <c r="AH139" s="302" t="s">
        <v>2</v>
      </c>
      <c r="AI139" s="303"/>
      <c r="AJ139" s="302" t="s">
        <v>3</v>
      </c>
      <c r="AK139" s="303"/>
      <c r="AL139" s="302" t="s">
        <v>4</v>
      </c>
      <c r="AM139" s="303"/>
      <c r="AN139" s="302" t="s">
        <v>5</v>
      </c>
      <c r="AO139" s="303"/>
      <c r="AP139" s="302" t="s">
        <v>6</v>
      </c>
      <c r="AQ139" s="303"/>
      <c r="AR139" s="302" t="s">
        <v>7</v>
      </c>
      <c r="AS139" s="303"/>
      <c r="AT139" s="302" t="s">
        <v>8</v>
      </c>
      <c r="AU139" s="303"/>
      <c r="AV139" s="302" t="s">
        <v>9</v>
      </c>
      <c r="AW139" s="303"/>
      <c r="AX139" s="302" t="s">
        <v>10</v>
      </c>
      <c r="AY139" s="303"/>
      <c r="AZ139" s="302" t="s">
        <v>11</v>
      </c>
      <c r="BA139" s="303"/>
      <c r="BB139" s="302" t="s">
        <v>12</v>
      </c>
      <c r="BC139" s="303"/>
      <c r="BD139" s="305" t="s">
        <v>40</v>
      </c>
      <c r="BE139" s="306"/>
      <c r="BF139" s="307" t="s">
        <v>41</v>
      </c>
      <c r="BG139" s="308"/>
      <c r="BI139" s="145" t="s">
        <v>22</v>
      </c>
      <c r="BJ139" s="128">
        <f>B139/B157</f>
        <v>7.9345676793097245E-2</v>
      </c>
      <c r="BK139" s="129">
        <f t="shared" ref="BK139" si="1080">C139/C157</f>
        <v>4.7843245863047841E-2</v>
      </c>
      <c r="BL139" s="130">
        <f t="shared" ref="BL139" si="1081">D139/D157</f>
        <v>5.8858603066439523E-2</v>
      </c>
      <c r="BM139" s="131">
        <f t="shared" ref="BM139" si="1082">E139/E157</f>
        <v>4.8006576243321004E-2</v>
      </c>
      <c r="BN139" s="128">
        <f t="shared" ref="BN139" si="1083">F139/F157</f>
        <v>8.9188988647325079E-2</v>
      </c>
      <c r="BO139" s="129">
        <f t="shared" ref="BO139" si="1084">G139/G157</f>
        <v>3.614654223888504E-2</v>
      </c>
      <c r="BP139" s="130">
        <f t="shared" ref="BP139" si="1085">H139/H157</f>
        <v>7.5748217193553818E-2</v>
      </c>
      <c r="BQ139" s="131">
        <f t="shared" ref="BQ139" si="1086">I139/I157</f>
        <v>4.8464090185819465E-2</v>
      </c>
      <c r="BR139" s="128">
        <f t="shared" ref="BR139" si="1087">J139/J157</f>
        <v>3.322475570032573E-2</v>
      </c>
      <c r="BS139" s="129">
        <f t="shared" ref="BS139" si="1088">K139/K157</f>
        <v>0.12222595830531272</v>
      </c>
      <c r="BT139" s="130">
        <f t="shared" ref="BT139" si="1089">L139/L157</f>
        <v>3.6934399418498999E-2</v>
      </c>
      <c r="BU139" s="128">
        <f t="shared" ref="BU139" si="1090">M139/M157</f>
        <v>0.10919926944150726</v>
      </c>
      <c r="BV139" s="132">
        <f t="shared" ref="BV139" si="1091">N139/N157</f>
        <v>5.852138767261704E-2</v>
      </c>
      <c r="BW139" s="133">
        <f t="shared" ref="BW139" si="1092">O139/O157</f>
        <v>8.9057576625608703E-2</v>
      </c>
      <c r="BX139" s="128">
        <f t="shared" ref="BX139" si="1093">P139/P157</f>
        <v>5.7111088648539372E-2</v>
      </c>
      <c r="BY139" s="129">
        <f t="shared" ref="BY139" si="1094">Q139/Q157</f>
        <v>6.4581704456606728E-2</v>
      </c>
      <c r="BZ139" s="130">
        <f t="shared" ref="BZ139" si="1095">R139/R157</f>
        <v>7.3110932475884238E-2</v>
      </c>
      <c r="CA139" s="131">
        <f t="shared" ref="CA139" si="1096">S139/S157</f>
        <v>5.6439711220134817E-2</v>
      </c>
      <c r="CB139" s="128">
        <f t="shared" ref="CB139" si="1097">T139/T157</f>
        <v>3.2388663967611336E-2</v>
      </c>
      <c r="CC139" s="129">
        <f t="shared" ref="CC139" si="1098">U139/U157</f>
        <v>8.4986560860104948E-2</v>
      </c>
      <c r="CD139" s="130">
        <f t="shared" ref="CD139" si="1099">V139/V157</f>
        <v>3.4213557442088649E-2</v>
      </c>
      <c r="CE139" s="131">
        <f t="shared" ref="CE139" si="1100">W139/W157</f>
        <v>8.664967653401294E-2</v>
      </c>
      <c r="CF139" s="128">
        <f t="shared" ref="CF139" si="1101">X139/X157</f>
        <v>6.119296577946768E-2</v>
      </c>
      <c r="CG139" s="129">
        <f t="shared" ref="CG139" si="1102">Y139/Y157</f>
        <v>8.6676347794518063E-2</v>
      </c>
      <c r="CH139" s="130">
        <f t="shared" ref="CH139" si="1103">Z139/Z157</f>
        <v>6.8423841059602655E-2</v>
      </c>
      <c r="CI139" s="128">
        <f t="shared" ref="CI139" si="1104">AA139/AA157</f>
        <v>5.4144875405258301E-2</v>
      </c>
      <c r="CJ139" s="134">
        <f t="shared" ref="CJ139" si="1105">AB139/AB157</f>
        <v>6.3143338954468803E-2</v>
      </c>
      <c r="CK139" s="135">
        <f t="shared" ref="CK139" si="1106">AC139/AC157</f>
        <v>6.6159183148023937E-2</v>
      </c>
    </row>
    <row r="140" spans="1:89" ht="15" thickTop="1" thickBot="1" x14ac:dyDescent="0.3">
      <c r="A140" s="136" t="s">
        <v>23</v>
      </c>
      <c r="B140" s="175">
        <v>1551</v>
      </c>
      <c r="C140" s="176">
        <v>1311</v>
      </c>
      <c r="D140" s="177">
        <v>557</v>
      </c>
      <c r="E140" s="178">
        <v>543</v>
      </c>
      <c r="F140" s="175">
        <v>1427</v>
      </c>
      <c r="G140" s="179">
        <v>878</v>
      </c>
      <c r="H140" s="177">
        <v>2013</v>
      </c>
      <c r="I140" s="178">
        <v>1501</v>
      </c>
      <c r="J140" s="175">
        <v>262</v>
      </c>
      <c r="K140" s="179">
        <v>553</v>
      </c>
      <c r="L140" s="177">
        <v>657</v>
      </c>
      <c r="M140" s="175">
        <v>1546</v>
      </c>
      <c r="N140" s="180">
        <v>1661</v>
      </c>
      <c r="O140" s="181">
        <v>2010</v>
      </c>
      <c r="P140" s="175">
        <v>878</v>
      </c>
      <c r="Q140" s="179">
        <v>844</v>
      </c>
      <c r="R140" s="177">
        <v>1444</v>
      </c>
      <c r="S140" s="178">
        <v>1193</v>
      </c>
      <c r="T140" s="175">
        <v>324</v>
      </c>
      <c r="U140" s="179">
        <v>426</v>
      </c>
      <c r="V140" s="177">
        <v>737</v>
      </c>
      <c r="W140" s="178">
        <v>1717</v>
      </c>
      <c r="X140" s="175">
        <v>877</v>
      </c>
      <c r="Y140" s="179">
        <v>626</v>
      </c>
      <c r="Z140" s="177">
        <v>2516</v>
      </c>
      <c r="AA140" s="175">
        <v>2300</v>
      </c>
      <c r="AB140" s="156">
        <f t="shared" si="942"/>
        <v>14904</v>
      </c>
      <c r="AC140" s="157">
        <f t="shared" si="943"/>
        <v>15448</v>
      </c>
      <c r="AE140" s="301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62" t="s">
        <v>14</v>
      </c>
      <c r="BG140" s="163" t="s">
        <v>15</v>
      </c>
      <c r="BI140" s="136" t="s">
        <v>23</v>
      </c>
      <c r="BJ140" s="128">
        <f>B140/B157</f>
        <v>5.5761279884954162E-2</v>
      </c>
      <c r="BK140" s="129">
        <f t="shared" ref="BK140" si="1107">C140/C157</f>
        <v>4.5385307761545382E-2</v>
      </c>
      <c r="BL140" s="130">
        <f t="shared" ref="BL140" si="1108">D140/D157</f>
        <v>4.7444633730834754E-2</v>
      </c>
      <c r="BM140" s="131">
        <f t="shared" ref="BM140" si="1109">E140/E157</f>
        <v>4.4636251541307029E-2</v>
      </c>
      <c r="BN140" s="128">
        <f t="shared" ref="BN140" si="1110">F140/F157</f>
        <v>5.2942049417526157E-2</v>
      </c>
      <c r="BO140" s="129">
        <f t="shared" ref="BO140" si="1111">G140/G157</f>
        <v>3.5779779127103797E-2</v>
      </c>
      <c r="BP140" s="130">
        <f t="shared" ref="BP140" si="1112">H140/H157</f>
        <v>5.6516368128474367E-2</v>
      </c>
      <c r="BQ140" s="131">
        <f t="shared" ref="BQ140" si="1113">I140/I157</f>
        <v>4.0481134874187544E-2</v>
      </c>
      <c r="BR140" s="128">
        <f t="shared" ref="BR140" si="1114">J140/J157</f>
        <v>4.267100977198697E-2</v>
      </c>
      <c r="BS140" s="129">
        <f t="shared" ref="BS140" si="1115">K140/K157</f>
        <v>9.2972427706792204E-2</v>
      </c>
      <c r="BT140" s="130">
        <f t="shared" ref="BT140" si="1116">L140/L157</f>
        <v>2.9847355987643105E-2</v>
      </c>
      <c r="BU140" s="128">
        <f t="shared" ref="BU140" si="1117">M140/M157</f>
        <v>7.4305488801307315E-2</v>
      </c>
      <c r="BV140" s="132">
        <f t="shared" ref="BV140" si="1118">N140/N157</f>
        <v>4.6620635455259907E-2</v>
      </c>
      <c r="BW140" s="133">
        <f t="shared" ref="BW140" si="1119">O140/O157</f>
        <v>5.7576625608708104E-2</v>
      </c>
      <c r="BX140" s="128">
        <f t="shared" ref="BX140" si="1120">P140/P157</f>
        <v>4.4374810472050948E-2</v>
      </c>
      <c r="BY140" s="129">
        <f t="shared" ref="BY140" si="1121">Q140/Q157</f>
        <v>4.3992702632264791E-2</v>
      </c>
      <c r="BZ140" s="130">
        <f t="shared" ref="BZ140" si="1122">R140/R157</f>
        <v>5.8038585209003214E-2</v>
      </c>
      <c r="CA140" s="131">
        <f t="shared" ref="CA140" si="1123">S140/S157</f>
        <v>4.7584859000438753E-2</v>
      </c>
      <c r="CB140" s="128">
        <f t="shared" ref="CB140" si="1124">T140/T157</f>
        <v>4.0991902834008095E-2</v>
      </c>
      <c r="CC140" s="129">
        <f t="shared" ref="CC140" si="1125">U140/U157</f>
        <v>5.4524510431332392E-2</v>
      </c>
      <c r="CD140" s="130">
        <f t="shared" ref="CD140" si="1126">V140/V157</f>
        <v>3.1440638198029093E-2</v>
      </c>
      <c r="CE140" s="131">
        <f t="shared" ref="CE140" si="1127">W140/W157</f>
        <v>6.7320133307194663E-2</v>
      </c>
      <c r="CF140" s="128">
        <f t="shared" ref="CF140" si="1128">X140/X157</f>
        <v>5.2103136882129281E-2</v>
      </c>
      <c r="CG140" s="129">
        <f t="shared" ref="CG140" si="1129">Y140/Y157</f>
        <v>5.6816119077872575E-2</v>
      </c>
      <c r="CH140" s="130">
        <f t="shared" ref="CH140" si="1130">Z140/Z157</f>
        <v>6.6649006622516563E-2</v>
      </c>
      <c r="CI140" s="128">
        <f t="shared" ref="CI140" si="1131">AA140/AA157</f>
        <v>5.4428852024516645E-2</v>
      </c>
      <c r="CJ140" s="134">
        <f t="shared" ref="CJ140" si="1132">AB140/AB157</f>
        <v>5.0266441821247891E-2</v>
      </c>
      <c r="CK140" s="135">
        <f t="shared" ref="CK140" si="1133">AC140/AC157</f>
        <v>5.2333814392476509E-2</v>
      </c>
    </row>
    <row r="141" spans="1:89" ht="13.5" thickTop="1" x14ac:dyDescent="0.2">
      <c r="A141" s="145" t="s">
        <v>24</v>
      </c>
      <c r="B141" s="189">
        <v>1405</v>
      </c>
      <c r="C141" s="183">
        <v>1301</v>
      </c>
      <c r="D141" s="184">
        <v>541</v>
      </c>
      <c r="E141" s="185">
        <v>510</v>
      </c>
      <c r="F141" s="182">
        <v>1565</v>
      </c>
      <c r="G141" s="186">
        <v>880</v>
      </c>
      <c r="H141" s="184">
        <v>1915</v>
      </c>
      <c r="I141" s="185">
        <v>1807</v>
      </c>
      <c r="J141" s="182">
        <v>246</v>
      </c>
      <c r="K141" s="186">
        <v>405</v>
      </c>
      <c r="L141" s="184">
        <v>734</v>
      </c>
      <c r="M141" s="182">
        <v>1463</v>
      </c>
      <c r="N141" s="187">
        <v>1486</v>
      </c>
      <c r="O141" s="190">
        <v>1941</v>
      </c>
      <c r="P141" s="182">
        <v>749</v>
      </c>
      <c r="Q141" s="186">
        <v>773</v>
      </c>
      <c r="R141" s="184">
        <v>1205</v>
      </c>
      <c r="S141" s="185">
        <v>1009</v>
      </c>
      <c r="T141" s="182">
        <v>239</v>
      </c>
      <c r="U141" s="186">
        <v>319</v>
      </c>
      <c r="V141" s="184">
        <v>751</v>
      </c>
      <c r="W141" s="191">
        <v>1470</v>
      </c>
      <c r="X141" s="182">
        <v>719</v>
      </c>
      <c r="Y141" s="186">
        <v>461</v>
      </c>
      <c r="Z141" s="184">
        <v>2159</v>
      </c>
      <c r="AA141" s="182">
        <v>2243</v>
      </c>
      <c r="AB141" s="156">
        <f t="shared" si="942"/>
        <v>13714</v>
      </c>
      <c r="AC141" s="157">
        <f t="shared" si="943"/>
        <v>14582</v>
      </c>
      <c r="AE141" s="235" t="str">
        <f>$AE$17</f>
        <v>17:00 - 17:59</v>
      </c>
      <c r="AF141" s="125">
        <f t="shared" ref="AF141:AU142" si="1134">SUMIF($A$9:$A$32,$AE141,B$133:B$156)</f>
        <v>1752</v>
      </c>
      <c r="AG141" s="172">
        <f t="shared" si="1134"/>
        <v>3022</v>
      </c>
      <c r="AH141" s="126">
        <f t="shared" si="1134"/>
        <v>1231</v>
      </c>
      <c r="AI141" s="166">
        <f t="shared" si="1134"/>
        <v>1043</v>
      </c>
      <c r="AJ141" s="125">
        <f t="shared" si="1134"/>
        <v>1458</v>
      </c>
      <c r="AK141" s="127">
        <f t="shared" si="1134"/>
        <v>2556</v>
      </c>
      <c r="AL141" s="126">
        <f t="shared" si="1134"/>
        <v>2313</v>
      </c>
      <c r="AM141" s="166">
        <f t="shared" si="1134"/>
        <v>3858</v>
      </c>
      <c r="AN141" s="125">
        <f t="shared" si="1134"/>
        <v>985</v>
      </c>
      <c r="AO141" s="127">
        <f t="shared" si="1134"/>
        <v>227</v>
      </c>
      <c r="AP141" s="126">
        <f t="shared" si="1134"/>
        <v>2719</v>
      </c>
      <c r="AQ141" s="125">
        <f t="shared" si="1134"/>
        <v>731</v>
      </c>
      <c r="AR141" s="165">
        <f t="shared" si="1134"/>
        <v>3428</v>
      </c>
      <c r="AS141" s="167">
        <f t="shared" si="1134"/>
        <v>2077</v>
      </c>
      <c r="AT141" s="125">
        <f t="shared" si="1134"/>
        <v>1848</v>
      </c>
      <c r="AU141" s="127">
        <f t="shared" si="1134"/>
        <v>1512</v>
      </c>
      <c r="AV141" s="126">
        <f t="shared" ref="AP141:BE142" si="1135">SUMIF($A$9:$A$32,$AE141,R$133:R$156)</f>
        <v>1604</v>
      </c>
      <c r="AW141" s="166">
        <f t="shared" si="1135"/>
        <v>2382</v>
      </c>
      <c r="AX141" s="125">
        <f t="shared" si="1135"/>
        <v>1289</v>
      </c>
      <c r="AY141" s="127">
        <f t="shared" si="1135"/>
        <v>217</v>
      </c>
      <c r="AZ141" s="126">
        <f t="shared" si="1135"/>
        <v>2262</v>
      </c>
      <c r="BA141" s="166">
        <f t="shared" si="1135"/>
        <v>1192</v>
      </c>
      <c r="BB141" s="125">
        <f t="shared" si="1135"/>
        <v>1834</v>
      </c>
      <c r="BC141" s="127">
        <f t="shared" si="1135"/>
        <v>526</v>
      </c>
      <c r="BD141" s="170">
        <f t="shared" si="1135"/>
        <v>2690</v>
      </c>
      <c r="BE141" s="171">
        <f t="shared" si="1135"/>
        <v>3493</v>
      </c>
      <c r="BF141" s="156">
        <f>AF141+AH141+AJ141+AL141+AN141+AP141+AR141+AT141+AV141+AX141+AZ141+BB141+BD141</f>
        <v>25413</v>
      </c>
      <c r="BG141" s="157">
        <f>AG141+AI141+AK141+AM141+AO141+AQ141+AS141+AU141+AW141+AY141+BA141+BC141+BE141</f>
        <v>22836</v>
      </c>
      <c r="BI141" s="145" t="s">
        <v>24</v>
      </c>
      <c r="BJ141" s="128">
        <f>B141/B157</f>
        <v>5.0512313499910123E-2</v>
      </c>
      <c r="BK141" s="129">
        <f t="shared" ref="BK141" si="1136">C141/C157</f>
        <v>4.5039119296545041E-2</v>
      </c>
      <c r="BL141" s="130">
        <f t="shared" ref="BL141" si="1137">D141/D157</f>
        <v>4.6081771720613285E-2</v>
      </c>
      <c r="BM141" s="131">
        <f t="shared" ref="BM141" si="1138">E141/E157</f>
        <v>4.192355117139334E-2</v>
      </c>
      <c r="BN141" s="128">
        <f t="shared" ref="BN141" si="1139">F141/F157</f>
        <v>5.8061883208429178E-2</v>
      </c>
      <c r="BO141" s="129">
        <f t="shared" ref="BO141" si="1140">G141/G157</f>
        <v>3.5861282040832956E-2</v>
      </c>
      <c r="BP141" s="130">
        <f t="shared" ref="BP141" si="1141">H141/H157</f>
        <v>5.3764950306025044E-2</v>
      </c>
      <c r="BQ141" s="131">
        <f t="shared" ref="BQ141" si="1142">I141/I157</f>
        <v>4.8733784622023248E-2</v>
      </c>
      <c r="BR141" s="128">
        <f t="shared" ref="BR141" si="1143">J141/J157</f>
        <v>4.0065146579804561E-2</v>
      </c>
      <c r="BS141" s="129">
        <f t="shared" ref="BS141" si="1144">K141/K157</f>
        <v>6.8090114324142567E-2</v>
      </c>
      <c r="BT141" s="130">
        <f t="shared" ref="BT141" si="1145">L141/L157</f>
        <v>3.3345447937488643E-2</v>
      </c>
      <c r="BU141" s="128">
        <f t="shared" ref="BU141" si="1146">M141/M157</f>
        <v>7.0316254926463526E-2</v>
      </c>
      <c r="BV141" s="132">
        <f t="shared" ref="BV141" si="1147">N141/N157</f>
        <v>4.1708768384416749E-2</v>
      </c>
      <c r="BW141" s="133">
        <f t="shared" ref="BW141" si="1148">O141/O157</f>
        <v>5.5600114580349469E-2</v>
      </c>
      <c r="BX141" s="128">
        <f t="shared" ref="BX141" si="1149">P141/P157</f>
        <v>3.7855049024562819E-2</v>
      </c>
      <c r="BY141" s="129">
        <f t="shared" ref="BY141" si="1150">Q141/Q157</f>
        <v>4.0291894709408395E-2</v>
      </c>
      <c r="BZ141" s="130">
        <f t="shared" ref="BZ141" si="1151">R141/R157</f>
        <v>4.8432475884244375E-2</v>
      </c>
      <c r="CA141" s="131">
        <f t="shared" ref="CA141" si="1152">S141/S157</f>
        <v>4.0245702205735708E-2</v>
      </c>
      <c r="CB141" s="128">
        <f t="shared" ref="CB141" si="1153">T141/T157</f>
        <v>3.0237854251012147E-2</v>
      </c>
      <c r="CC141" s="129">
        <f t="shared" ref="CC141" si="1154">U141/U157</f>
        <v>4.0829386919237168E-2</v>
      </c>
      <c r="CD141" s="130">
        <f t="shared" ref="CD141" si="1155">V141/V157</f>
        <v>3.2037882342903459E-2</v>
      </c>
      <c r="CE141" s="131">
        <f t="shared" ref="CE141" si="1156">W141/W157</f>
        <v>5.7635757694569689E-2</v>
      </c>
      <c r="CF141" s="128">
        <f t="shared" ref="CF141" si="1157">X141/X157</f>
        <v>4.2716254752851714E-2</v>
      </c>
      <c r="CG141" s="129">
        <f t="shared" ref="CG141" si="1158">Y141/Y157</f>
        <v>4.1840624432746415E-2</v>
      </c>
      <c r="CH141" s="130">
        <f t="shared" ref="CH141" si="1159">Z141/Z157</f>
        <v>5.7192052980132448E-2</v>
      </c>
      <c r="CI141" s="128">
        <f t="shared" ref="CI141" si="1160">AA141/AA157</f>
        <v>5.30799630830395E-2</v>
      </c>
      <c r="CJ141" s="134">
        <f t="shared" ref="CJ141" si="1161">AB141/AB157</f>
        <v>4.6252951096121417E-2</v>
      </c>
      <c r="CK141" s="135">
        <f t="shared" ref="CK141" si="1162">AC141/AC157</f>
        <v>4.9400031167212095E-2</v>
      </c>
    </row>
    <row r="142" spans="1:89" x14ac:dyDescent="0.2">
      <c r="A142" s="136" t="s">
        <v>25</v>
      </c>
      <c r="B142" s="192">
        <v>1296</v>
      </c>
      <c r="C142" s="176">
        <v>1140</v>
      </c>
      <c r="D142" s="177">
        <v>492</v>
      </c>
      <c r="E142" s="178">
        <v>487</v>
      </c>
      <c r="F142" s="175">
        <v>1227</v>
      </c>
      <c r="G142" s="179">
        <v>766</v>
      </c>
      <c r="H142" s="177">
        <v>1763</v>
      </c>
      <c r="I142" s="178">
        <v>1563</v>
      </c>
      <c r="J142" s="175">
        <v>298</v>
      </c>
      <c r="K142" s="176">
        <v>278</v>
      </c>
      <c r="L142" s="177">
        <v>739</v>
      </c>
      <c r="M142" s="175">
        <v>1074</v>
      </c>
      <c r="N142" s="180">
        <v>1415</v>
      </c>
      <c r="O142" s="193">
        <v>1516</v>
      </c>
      <c r="P142" s="175">
        <v>745</v>
      </c>
      <c r="Q142" s="176">
        <v>704</v>
      </c>
      <c r="R142" s="177">
        <v>1139</v>
      </c>
      <c r="S142" s="178">
        <v>998</v>
      </c>
      <c r="T142" s="184">
        <v>225</v>
      </c>
      <c r="U142" s="175">
        <v>295</v>
      </c>
      <c r="V142" s="177">
        <v>718</v>
      </c>
      <c r="W142" s="194">
        <v>1189</v>
      </c>
      <c r="X142" s="175">
        <v>637</v>
      </c>
      <c r="Y142" s="179">
        <v>344</v>
      </c>
      <c r="Z142" s="177">
        <v>2105</v>
      </c>
      <c r="AA142" s="175">
        <v>1861</v>
      </c>
      <c r="AB142" s="156">
        <f t="shared" si="942"/>
        <v>12799</v>
      </c>
      <c r="AC142" s="157">
        <f t="shared" si="943"/>
        <v>12215</v>
      </c>
      <c r="AE142" s="237" t="str">
        <f>$AE$18</f>
        <v>18:00 - 18:59</v>
      </c>
      <c r="AF142" s="125">
        <f t="shared" si="1134"/>
        <v>1621</v>
      </c>
      <c r="AG142" s="176">
        <f t="shared" si="1134"/>
        <v>3806</v>
      </c>
      <c r="AH142" s="177">
        <f t="shared" si="1134"/>
        <v>911</v>
      </c>
      <c r="AI142" s="178">
        <f t="shared" si="1134"/>
        <v>1193</v>
      </c>
      <c r="AJ142" s="238">
        <f t="shared" si="1134"/>
        <v>1184</v>
      </c>
      <c r="AK142" s="179">
        <f t="shared" si="1134"/>
        <v>3081</v>
      </c>
      <c r="AL142" s="177">
        <f t="shared" si="1134"/>
        <v>2306</v>
      </c>
      <c r="AM142" s="178">
        <f t="shared" si="1134"/>
        <v>4283</v>
      </c>
      <c r="AN142" s="238">
        <f t="shared" si="1134"/>
        <v>709</v>
      </c>
      <c r="AO142" s="179">
        <f t="shared" si="1134"/>
        <v>234</v>
      </c>
      <c r="AP142" s="177">
        <f t="shared" si="1135"/>
        <v>2765</v>
      </c>
      <c r="AQ142" s="238">
        <f t="shared" si="1135"/>
        <v>738</v>
      </c>
      <c r="AR142" s="180">
        <f t="shared" si="1135"/>
        <v>3670</v>
      </c>
      <c r="AS142" s="181">
        <f t="shared" si="1135"/>
        <v>2153</v>
      </c>
      <c r="AT142" s="238">
        <f t="shared" si="1135"/>
        <v>1532</v>
      </c>
      <c r="AU142" s="179">
        <f t="shared" si="1135"/>
        <v>1722</v>
      </c>
      <c r="AV142" s="177">
        <f t="shared" si="1135"/>
        <v>1600</v>
      </c>
      <c r="AW142" s="178">
        <f t="shared" si="1135"/>
        <v>2581</v>
      </c>
      <c r="AX142" s="238">
        <f t="shared" si="1135"/>
        <v>1055</v>
      </c>
      <c r="AY142" s="179">
        <f t="shared" si="1135"/>
        <v>222</v>
      </c>
      <c r="AZ142" s="177">
        <f t="shared" si="1135"/>
        <v>2842</v>
      </c>
      <c r="BA142" s="178">
        <f t="shared" si="1135"/>
        <v>1407</v>
      </c>
      <c r="BB142" s="238">
        <f t="shared" si="1135"/>
        <v>1778</v>
      </c>
      <c r="BC142" s="179">
        <f t="shared" si="1135"/>
        <v>751</v>
      </c>
      <c r="BD142" s="177">
        <f t="shared" si="1135"/>
        <v>2441</v>
      </c>
      <c r="BE142" s="238">
        <f t="shared" si="1135"/>
        <v>4052</v>
      </c>
      <c r="BF142" s="158">
        <f>SUM(AF142,AH142,AJ142,AL142,AN142,AP142,AR142,AT142,AV142,AX142,AZ142,BB142,BD142)</f>
        <v>24414</v>
      </c>
      <c r="BG142" s="159">
        <f>SUM(AG142,AI142,AK142,AM142,AO142,AQ142,AS142,AU142,AW142,AY142,BA142,BC142,BE142)</f>
        <v>26223</v>
      </c>
      <c r="BI142" s="136" t="s">
        <v>25</v>
      </c>
      <c r="BJ142" s="128">
        <f>B142/B157</f>
        <v>4.6593564623404637E-2</v>
      </c>
      <c r="BK142" s="129">
        <f t="shared" ref="BK142" si="1163">C142/C157</f>
        <v>3.9465485010039464E-2</v>
      </c>
      <c r="BL142" s="130">
        <f t="shared" ref="BL142" si="1164">D142/D157</f>
        <v>4.1908006814310055E-2</v>
      </c>
      <c r="BM142" s="131">
        <f t="shared" ref="BM142" si="1165">E142/E157</f>
        <v>4.0032881216605011E-2</v>
      </c>
      <c r="BN142" s="128">
        <f t="shared" ref="BN142" si="1166">F142/F157</f>
        <v>4.5522000445202937E-2</v>
      </c>
      <c r="BO142" s="129">
        <f t="shared" ref="BO142" si="1167">G142/G157</f>
        <v>3.1215615958270507E-2</v>
      </c>
      <c r="BP142" s="130">
        <f t="shared" ref="BP142" si="1168">H142/H157</f>
        <v>4.9497445112022011E-2</v>
      </c>
      <c r="BQ142" s="131">
        <f t="shared" ref="BQ142" si="1169">I142/I157</f>
        <v>4.2153240378650987E-2</v>
      </c>
      <c r="BR142" s="128">
        <f t="shared" ref="BR142" si="1170">J142/J157</f>
        <v>4.8534201954397393E-2</v>
      </c>
      <c r="BS142" s="129">
        <f t="shared" ref="BS142" si="1171">K142/K157</f>
        <v>4.6738399462004032E-2</v>
      </c>
      <c r="BT142" s="130">
        <f t="shared" ref="BT142" si="1172">L142/L157</f>
        <v>3.357259676540069E-2</v>
      </c>
      <c r="BU142" s="128">
        <f t="shared" ref="BU142" si="1173">M142/M157</f>
        <v>5.1619725079304048E-2</v>
      </c>
      <c r="BV142" s="132">
        <f t="shared" ref="BV142" si="1174">N142/N157</f>
        <v>3.9715953744246101E-2</v>
      </c>
      <c r="BW142" s="133">
        <f t="shared" ref="BW142" si="1175">O142/O157</f>
        <v>4.3425952449154967E-2</v>
      </c>
      <c r="BX142" s="128">
        <f t="shared" ref="BX142" si="1176">P142/P157</f>
        <v>3.7652885878904273E-2</v>
      </c>
      <c r="BY142" s="129">
        <f t="shared" ref="BY142" si="1177">Q142/Q157</f>
        <v>3.6695334897054989E-2</v>
      </c>
      <c r="BZ142" s="130">
        <f t="shared" ref="BZ142" si="1178">R142/R157</f>
        <v>4.5779742765273315E-2</v>
      </c>
      <c r="CA142" s="131">
        <f t="shared" ref="CA142" si="1179">S142/S157</f>
        <v>3.9806948266921945E-2</v>
      </c>
      <c r="CB142" s="128">
        <f t="shared" ref="CB142" si="1180">T142/T157</f>
        <v>2.8466599190283402E-2</v>
      </c>
      <c r="CC142" s="129">
        <f t="shared" ref="CC142" si="1181">U142/U157</f>
        <v>3.7757583514655059E-2</v>
      </c>
      <c r="CD142" s="130">
        <f t="shared" ref="CD142" si="1182">V142/V157</f>
        <v>3.0630092572842455E-2</v>
      </c>
      <c r="CE142" s="131">
        <f t="shared" ref="CE142" si="1183">W142/W157</f>
        <v>4.6618310135267592E-2</v>
      </c>
      <c r="CF142" s="128">
        <f t="shared" ref="CF142" si="1184">X142/X157</f>
        <v>3.7844581749049429E-2</v>
      </c>
      <c r="CG142" s="129">
        <f t="shared" ref="CG142" si="1185">Y142/Y157</f>
        <v>3.1221637320747866E-2</v>
      </c>
      <c r="CH142" s="130">
        <f t="shared" ref="CH142" si="1186">Z142/Z157</f>
        <v>5.5761589403973508E-2</v>
      </c>
      <c r="CI142" s="128">
        <f t="shared" ref="CI142" si="1187">AA142/AA157</f>
        <v>4.4040040703315429E-2</v>
      </c>
      <c r="CJ142" s="134">
        <f t="shared" ref="CJ142" si="1188">AB142/AB157</f>
        <v>4.3166947723440138E-2</v>
      </c>
      <c r="CK142" s="135">
        <f t="shared" ref="CK142" si="1189">AC142/AC157</f>
        <v>4.1381249534185691E-2</v>
      </c>
    </row>
    <row r="143" spans="1:89" ht="13.5" thickBot="1" x14ac:dyDescent="0.25">
      <c r="A143" s="145" t="s">
        <v>26</v>
      </c>
      <c r="B143" s="189">
        <v>1096</v>
      </c>
      <c r="C143" s="183">
        <v>1078</v>
      </c>
      <c r="D143" s="184">
        <v>391</v>
      </c>
      <c r="E143" s="185">
        <v>429</v>
      </c>
      <c r="F143" s="182">
        <v>1028</v>
      </c>
      <c r="G143" s="186">
        <v>688</v>
      </c>
      <c r="H143" s="184">
        <v>1542</v>
      </c>
      <c r="I143" s="185">
        <v>1437</v>
      </c>
      <c r="J143" s="182">
        <v>249</v>
      </c>
      <c r="K143" s="183">
        <v>195</v>
      </c>
      <c r="L143" s="184">
        <v>782</v>
      </c>
      <c r="M143" s="182">
        <v>833</v>
      </c>
      <c r="N143" s="187">
        <v>1344</v>
      </c>
      <c r="O143" s="190">
        <v>1297</v>
      </c>
      <c r="P143" s="182">
        <v>711</v>
      </c>
      <c r="Q143" s="183">
        <v>661</v>
      </c>
      <c r="R143" s="184">
        <v>991</v>
      </c>
      <c r="S143" s="185">
        <v>949</v>
      </c>
      <c r="T143" s="182">
        <v>204</v>
      </c>
      <c r="U143" s="186">
        <v>308</v>
      </c>
      <c r="V143" s="184">
        <v>732</v>
      </c>
      <c r="W143" s="191">
        <v>1073</v>
      </c>
      <c r="X143" s="182">
        <v>560</v>
      </c>
      <c r="Y143" s="186">
        <v>420</v>
      </c>
      <c r="Z143" s="184">
        <v>1920</v>
      </c>
      <c r="AA143" s="182">
        <v>2289</v>
      </c>
      <c r="AB143" s="156">
        <f t="shared" si="942"/>
        <v>11550</v>
      </c>
      <c r="AC143" s="157">
        <f t="shared" si="943"/>
        <v>11657</v>
      </c>
      <c r="AE143" s="235"/>
      <c r="AF143" s="125"/>
      <c r="AG143" s="183"/>
      <c r="AH143" s="184"/>
      <c r="AI143" s="185"/>
      <c r="AJ143" s="182"/>
      <c r="AK143" s="186"/>
      <c r="AL143" s="184"/>
      <c r="AM143" s="185"/>
      <c r="AN143" s="182"/>
      <c r="AO143" s="186"/>
      <c r="AP143" s="184"/>
      <c r="AQ143" s="182"/>
      <c r="AR143" s="187"/>
      <c r="AS143" s="188"/>
      <c r="AT143" s="182"/>
      <c r="AU143" s="186"/>
      <c r="AV143" s="184"/>
      <c r="AW143" s="185"/>
      <c r="AX143" s="182"/>
      <c r="AY143" s="186"/>
      <c r="AZ143" s="184"/>
      <c r="BA143" s="185"/>
      <c r="BB143" s="182"/>
      <c r="BC143" s="186"/>
      <c r="BD143" s="184"/>
      <c r="BE143" s="182"/>
      <c r="BF143" s="158"/>
      <c r="BG143" s="159"/>
      <c r="BI143" s="145" t="s">
        <v>26</v>
      </c>
      <c r="BJ143" s="128">
        <f>B143/B157</f>
        <v>3.9403199712385401E-2</v>
      </c>
      <c r="BK143" s="129">
        <f t="shared" ref="BK143" si="1190">C143/C157</f>
        <v>3.7319116527037316E-2</v>
      </c>
      <c r="BL143" s="130">
        <f t="shared" ref="BL143" si="1191">D143/D157</f>
        <v>3.3304940374787054E-2</v>
      </c>
      <c r="BM143" s="131">
        <f t="shared" ref="BM143" si="1192">E143/E157</f>
        <v>3.5265104808877928E-2</v>
      </c>
      <c r="BN143" s="128">
        <f t="shared" ref="BN143" si="1193">F143/F157</f>
        <v>3.8139051717741339E-2</v>
      </c>
      <c r="BO143" s="129">
        <f t="shared" ref="BO143" si="1194">G143/G157</f>
        <v>2.803700232283304E-2</v>
      </c>
      <c r="BP143" s="130">
        <f t="shared" ref="BP143" si="1195">H143/H157</f>
        <v>4.3292717165478126E-2</v>
      </c>
      <c r="BQ143" s="131">
        <f t="shared" ref="BQ143" si="1196">I143/I157</f>
        <v>3.8755090482483344E-2</v>
      </c>
      <c r="BR143" s="128">
        <f t="shared" ref="BR143" si="1197">J143/J157</f>
        <v>4.0553745928338762E-2</v>
      </c>
      <c r="BS143" s="129">
        <f t="shared" ref="BS143" si="1198">K143/K157</f>
        <v>3.2784129119031606E-2</v>
      </c>
      <c r="BT143" s="130">
        <f t="shared" ref="BT143" si="1199">L143/L157</f>
        <v>3.5526076685444302E-2</v>
      </c>
      <c r="BU143" s="128">
        <f t="shared" ref="BU143" si="1200">M143/M157</f>
        <v>4.0036527924637126E-2</v>
      </c>
      <c r="BV143" s="132">
        <f t="shared" ref="BV143" si="1201">N143/N157</f>
        <v>3.7723139104075445E-2</v>
      </c>
      <c r="BW143" s="133">
        <f t="shared" ref="BW143" si="1202">O143/O157</f>
        <v>3.7152678315668861E-2</v>
      </c>
      <c r="BX143" s="128">
        <f t="shared" ref="BX143" si="1203">P143/P157</f>
        <v>3.5934499140806632E-2</v>
      </c>
      <c r="BY143" s="129">
        <f t="shared" ref="BY143" si="1204">Q143/Q157</f>
        <v>3.4454000521240549E-2</v>
      </c>
      <c r="BZ143" s="130">
        <f t="shared" ref="BZ143" si="1205">R143/R157</f>
        <v>3.9831189710610934E-2</v>
      </c>
      <c r="CA143" s="131">
        <f t="shared" ref="CA143" si="1206">S143/S157</f>
        <v>3.785249890311515E-2</v>
      </c>
      <c r="CB143" s="128">
        <f t="shared" ref="CB143" si="1207">T143/T157</f>
        <v>2.5809716599190284E-2</v>
      </c>
      <c r="CC143" s="129">
        <f t="shared" ref="CC143" si="1208">U143/U157</f>
        <v>3.9421477025470372E-2</v>
      </c>
      <c r="CD143" s="130">
        <f t="shared" ref="CD143" si="1209">V143/V157</f>
        <v>3.1227336717716821E-2</v>
      </c>
      <c r="CE143" s="131">
        <f t="shared" ref="CE143" si="1210">W143/W157</f>
        <v>4.2070182317192707E-2</v>
      </c>
      <c r="CF143" s="128">
        <f t="shared" ref="CF143" si="1211">X143/X157</f>
        <v>3.3269961977186312E-2</v>
      </c>
      <c r="CG143" s="129">
        <f t="shared" ref="CG143" si="1212">Y143/Y157</f>
        <v>3.8119440914866583E-2</v>
      </c>
      <c r="CH143" s="130">
        <f t="shared" ref="CH143" si="1213">Z143/Z157</f>
        <v>5.0860927152317881E-2</v>
      </c>
      <c r="CI143" s="128">
        <f t="shared" ref="CI143" si="1214">AA143/AA157</f>
        <v>5.4168540123529826E-2</v>
      </c>
      <c r="CJ143" s="134">
        <f t="shared" ref="CJ143" si="1215">AB143/AB157</f>
        <v>3.8954468802698143E-2</v>
      </c>
      <c r="CK143" s="135">
        <f t="shared" ref="CK143" si="1216">AC143/AC157</f>
        <v>3.949089036594372E-2</v>
      </c>
    </row>
    <row r="144" spans="1:89" ht="14.25" thickTop="1" thickBot="1" x14ac:dyDescent="0.25">
      <c r="A144" s="136" t="s">
        <v>27</v>
      </c>
      <c r="B144" s="192">
        <v>915</v>
      </c>
      <c r="C144" s="176">
        <v>1180</v>
      </c>
      <c r="D144" s="177">
        <v>477</v>
      </c>
      <c r="E144" s="178">
        <v>533</v>
      </c>
      <c r="F144" s="175">
        <v>987</v>
      </c>
      <c r="G144" s="179">
        <v>1023</v>
      </c>
      <c r="H144" s="177">
        <v>1541</v>
      </c>
      <c r="I144" s="178">
        <v>1719</v>
      </c>
      <c r="J144" s="175">
        <v>279</v>
      </c>
      <c r="K144" s="176">
        <v>214</v>
      </c>
      <c r="L144" s="177">
        <v>885</v>
      </c>
      <c r="M144" s="175">
        <v>862</v>
      </c>
      <c r="N144" s="180">
        <v>1315</v>
      </c>
      <c r="O144" s="193">
        <v>1286</v>
      </c>
      <c r="P144" s="175">
        <v>717</v>
      </c>
      <c r="Q144" s="176">
        <v>651</v>
      </c>
      <c r="R144" s="177">
        <v>978</v>
      </c>
      <c r="S144" s="178">
        <v>955</v>
      </c>
      <c r="T144" s="175">
        <v>286</v>
      </c>
      <c r="U144" s="179">
        <v>226</v>
      </c>
      <c r="V144" s="177">
        <v>931</v>
      </c>
      <c r="W144" s="194">
        <v>968</v>
      </c>
      <c r="X144" s="175">
        <v>566</v>
      </c>
      <c r="Y144" s="179">
        <v>328</v>
      </c>
      <c r="Z144" s="177">
        <v>1928</v>
      </c>
      <c r="AA144" s="175">
        <v>2213</v>
      </c>
      <c r="AB144" s="156">
        <f t="shared" si="942"/>
        <v>11805</v>
      </c>
      <c r="AC144" s="157">
        <f t="shared" si="943"/>
        <v>12158</v>
      </c>
      <c r="AE144" s="229" t="s">
        <v>13</v>
      </c>
      <c r="AF144" s="20">
        <f t="shared" ref="AF144:BG144" si="1217">SUM(AF141:AF143)</f>
        <v>3373</v>
      </c>
      <c r="AG144" s="21">
        <f t="shared" si="1217"/>
        <v>6828</v>
      </c>
      <c r="AH144" s="20">
        <f t="shared" si="1217"/>
        <v>2142</v>
      </c>
      <c r="AI144" s="21">
        <f t="shared" si="1217"/>
        <v>2236</v>
      </c>
      <c r="AJ144" s="20">
        <f t="shared" si="1217"/>
        <v>2642</v>
      </c>
      <c r="AK144" s="21">
        <f t="shared" si="1217"/>
        <v>5637</v>
      </c>
      <c r="AL144" s="20">
        <f t="shared" si="1217"/>
        <v>4619</v>
      </c>
      <c r="AM144" s="21">
        <f t="shared" si="1217"/>
        <v>8141</v>
      </c>
      <c r="AN144" s="20">
        <f t="shared" si="1217"/>
        <v>1694</v>
      </c>
      <c r="AO144" s="21">
        <f t="shared" si="1217"/>
        <v>461</v>
      </c>
      <c r="AP144" s="20">
        <f t="shared" si="1217"/>
        <v>5484</v>
      </c>
      <c r="AQ144" s="21">
        <f t="shared" si="1217"/>
        <v>1469</v>
      </c>
      <c r="AR144" s="20">
        <f t="shared" si="1217"/>
        <v>7098</v>
      </c>
      <c r="AS144" s="21">
        <f t="shared" si="1217"/>
        <v>4230</v>
      </c>
      <c r="AT144" s="20">
        <f t="shared" si="1217"/>
        <v>3380</v>
      </c>
      <c r="AU144" s="21">
        <f t="shared" si="1217"/>
        <v>3234</v>
      </c>
      <c r="AV144" s="20">
        <f t="shared" si="1217"/>
        <v>3204</v>
      </c>
      <c r="AW144" s="21">
        <f t="shared" si="1217"/>
        <v>4963</v>
      </c>
      <c r="AX144" s="20">
        <f t="shared" si="1217"/>
        <v>2344</v>
      </c>
      <c r="AY144" s="21">
        <f t="shared" si="1217"/>
        <v>439</v>
      </c>
      <c r="AZ144" s="20">
        <f t="shared" si="1217"/>
        <v>5104</v>
      </c>
      <c r="BA144" s="21">
        <f t="shared" si="1217"/>
        <v>2599</v>
      </c>
      <c r="BB144" s="20">
        <f t="shared" si="1217"/>
        <v>3612</v>
      </c>
      <c r="BC144" s="21">
        <f t="shared" si="1217"/>
        <v>1277</v>
      </c>
      <c r="BD144" s="20">
        <f t="shared" si="1217"/>
        <v>5131</v>
      </c>
      <c r="BE144" s="21">
        <f t="shared" si="1217"/>
        <v>7545</v>
      </c>
      <c r="BF144" s="160">
        <f t="shared" si="1217"/>
        <v>49827</v>
      </c>
      <c r="BG144" s="161">
        <f t="shared" si="1217"/>
        <v>49059</v>
      </c>
      <c r="BI144" s="136" t="s">
        <v>27</v>
      </c>
      <c r="BJ144" s="128">
        <f>B144/B157</f>
        <v>3.2895919467912996E-2</v>
      </c>
      <c r="BK144" s="129">
        <f t="shared" ref="BK144" si="1218">C144/C157</f>
        <v>4.0850238870040849E-2</v>
      </c>
      <c r="BL144" s="130">
        <f t="shared" ref="BL144" si="1219">D144/D157</f>
        <v>4.063032367972743E-2</v>
      </c>
      <c r="BM144" s="131">
        <f t="shared" ref="BM144" si="1220">E144/E157</f>
        <v>4.381422112618167E-2</v>
      </c>
      <c r="BN144" s="128">
        <f t="shared" ref="BN144" si="1221">F144/F157</f>
        <v>3.6617941678415075E-2</v>
      </c>
      <c r="BO144" s="129">
        <f t="shared" ref="BO144" si="1222">G144/G157</f>
        <v>4.1688740372468315E-2</v>
      </c>
      <c r="BP144" s="130">
        <f t="shared" ref="BP144" si="1223">H144/H157</f>
        <v>4.3264641473412323E-2</v>
      </c>
      <c r="BQ144" s="131">
        <f t="shared" ref="BQ144" si="1224">I144/I157</f>
        <v>4.6360473583429977E-2</v>
      </c>
      <c r="BR144" s="128">
        <f t="shared" ref="BR144" si="1225">J144/J157</f>
        <v>4.5439739413680784E-2</v>
      </c>
      <c r="BS144" s="129">
        <f t="shared" ref="BS144" si="1226">K144/K157</f>
        <v>3.597848016139879E-2</v>
      </c>
      <c r="BT144" s="130">
        <f t="shared" ref="BT144" si="1227">L144/L157</f>
        <v>4.0205342540432489E-2</v>
      </c>
      <c r="BU144" s="128">
        <f t="shared" ref="BU144" si="1228">M144/M157</f>
        <v>4.1430356627895799E-2</v>
      </c>
      <c r="BV144" s="132">
        <f t="shared" ref="BV144" si="1229">N144/N157</f>
        <v>3.6909172560907151E-2</v>
      </c>
      <c r="BW144" s="133">
        <f t="shared" ref="BW144" si="1230">O144/O157</f>
        <v>3.6837582354626183E-2</v>
      </c>
      <c r="BX144" s="128">
        <f t="shared" ref="BX144" si="1231">P144/P157</f>
        <v>3.6237743859294451E-2</v>
      </c>
      <c r="BY144" s="129">
        <f t="shared" ref="BY144" si="1232">Q144/Q157</f>
        <v>3.3932759968725565E-2</v>
      </c>
      <c r="BZ144" s="130">
        <f t="shared" ref="BZ144" si="1233">R144/R157</f>
        <v>3.9308681672025725E-2</v>
      </c>
      <c r="CA144" s="131">
        <f t="shared" ref="CA144" si="1234">S144/S157</f>
        <v>3.8091819233377205E-2</v>
      </c>
      <c r="CB144" s="128">
        <f t="shared" ref="CB144" si="1235">T144/T157</f>
        <v>3.6184210526315791E-2</v>
      </c>
      <c r="CC144" s="129">
        <f t="shared" ref="CC144" si="1236">U144/U157</f>
        <v>2.8926148726481506E-2</v>
      </c>
      <c r="CD144" s="130">
        <f t="shared" ref="CD144" si="1237">V144/V157</f>
        <v>3.9716735634145302E-2</v>
      </c>
      <c r="CE144" s="131">
        <f t="shared" ref="CE144" si="1238">W144/W157</f>
        <v>3.7953342481866298E-2</v>
      </c>
      <c r="CF144" s="128">
        <f t="shared" ref="CF144" si="1239">X144/X157</f>
        <v>3.3626425855513307E-2</v>
      </c>
      <c r="CG144" s="129">
        <f t="shared" ref="CG144" si="1240">Y144/Y157</f>
        <v>2.9769468143038665E-2</v>
      </c>
      <c r="CH144" s="130">
        <f t="shared" ref="CH144" si="1241">Z144/Z157</f>
        <v>5.1072847682119206E-2</v>
      </c>
      <c r="CI144" s="128">
        <f t="shared" ref="CI144" si="1242">AA144/AA157</f>
        <v>5.2370021534893625E-2</v>
      </c>
      <c r="CJ144" s="134">
        <f t="shared" ref="CJ144" si="1243">AB144/AB157</f>
        <v>3.9814502529510964E-2</v>
      </c>
      <c r="CK144" s="135">
        <f t="shared" ref="CK144" si="1244">AC144/AC157</f>
        <v>4.118814832882764E-2</v>
      </c>
    </row>
    <row r="145" spans="1:89" ht="13.5" thickTop="1" x14ac:dyDescent="0.2">
      <c r="A145" s="145" t="s">
        <v>28</v>
      </c>
      <c r="B145" s="189">
        <v>944</v>
      </c>
      <c r="C145" s="183">
        <v>1638</v>
      </c>
      <c r="D145" s="184">
        <v>505</v>
      </c>
      <c r="E145" s="185">
        <v>624</v>
      </c>
      <c r="F145" s="182">
        <v>840</v>
      </c>
      <c r="G145" s="186">
        <v>1347</v>
      </c>
      <c r="H145" s="184">
        <v>1594</v>
      </c>
      <c r="I145" s="185">
        <v>2010</v>
      </c>
      <c r="J145" s="182">
        <v>394</v>
      </c>
      <c r="K145" s="183">
        <v>164</v>
      </c>
      <c r="L145" s="184">
        <v>1425</v>
      </c>
      <c r="M145" s="182">
        <v>565</v>
      </c>
      <c r="N145" s="187">
        <v>1759</v>
      </c>
      <c r="O145" s="190">
        <v>1272</v>
      </c>
      <c r="P145" s="182">
        <v>1090</v>
      </c>
      <c r="Q145" s="183">
        <v>612</v>
      </c>
      <c r="R145" s="184">
        <v>1060</v>
      </c>
      <c r="S145" s="185">
        <v>1037</v>
      </c>
      <c r="T145" s="182">
        <v>383</v>
      </c>
      <c r="U145" s="186">
        <v>144</v>
      </c>
      <c r="V145" s="184">
        <v>1426</v>
      </c>
      <c r="W145" s="191">
        <v>894</v>
      </c>
      <c r="X145" s="182">
        <v>834</v>
      </c>
      <c r="Y145" s="186">
        <v>333</v>
      </c>
      <c r="Z145" s="184">
        <v>2034</v>
      </c>
      <c r="AA145" s="182">
        <v>2252</v>
      </c>
      <c r="AB145" s="156">
        <f t="shared" si="942"/>
        <v>14288</v>
      </c>
      <c r="AC145" s="157">
        <f t="shared" si="943"/>
        <v>12892</v>
      </c>
      <c r="BI145" s="145" t="s">
        <v>28</v>
      </c>
      <c r="BJ145" s="128">
        <f>B145/B157</f>
        <v>3.3938522380010785E-2</v>
      </c>
      <c r="BK145" s="129">
        <f t="shared" ref="BK145" si="1245">C145/C157</f>
        <v>5.6705670567056707E-2</v>
      </c>
      <c r="BL145" s="130">
        <f t="shared" ref="BL145" si="1246">D145/D157</f>
        <v>4.301533219761499E-2</v>
      </c>
      <c r="BM145" s="131">
        <f t="shared" ref="BM145" si="1247">E145/E157</f>
        <v>5.1294697903822441E-2</v>
      </c>
      <c r="BN145" s="128">
        <f t="shared" ref="BN145" si="1248">F145/F157</f>
        <v>3.1164205683757513E-2</v>
      </c>
      <c r="BO145" s="129">
        <f t="shared" ref="BO145" si="1249">G145/G157</f>
        <v>5.4892212396593178E-2</v>
      </c>
      <c r="BP145" s="130">
        <f t="shared" ref="BP145" si="1250">H145/H157</f>
        <v>4.4752653152900217E-2</v>
      </c>
      <c r="BQ145" s="131">
        <f t="shared" ref="BQ145" si="1251">I145/I157</f>
        <v>5.4208581676960008E-2</v>
      </c>
      <c r="BR145" s="128">
        <f t="shared" ref="BR145" si="1252">J145/J157</f>
        <v>6.416938110749186E-2</v>
      </c>
      <c r="BS145" s="129">
        <f t="shared" ref="BS145" si="1253">K145/K157</f>
        <v>2.7572293207800941E-2</v>
      </c>
      <c r="BT145" s="130">
        <f t="shared" ref="BT145" si="1254">L145/L157</f>
        <v>6.4737415954933666E-2</v>
      </c>
      <c r="BU145" s="128">
        <f t="shared" ref="BU145" si="1255">M145/M157</f>
        <v>2.715562818417764E-2</v>
      </c>
      <c r="BV145" s="132">
        <f t="shared" ref="BV145" si="1256">N145/N157</f>
        <v>4.9371281014932072E-2</v>
      </c>
      <c r="BW145" s="133">
        <f t="shared" ref="BW145" si="1257">O145/O157</f>
        <v>3.6436551131480949E-2</v>
      </c>
      <c r="BX145" s="128">
        <f t="shared" ref="BX145" si="1258">P145/P157</f>
        <v>5.5089457191953906E-2</v>
      </c>
      <c r="BY145" s="129">
        <f t="shared" ref="BY145" si="1259">Q145/Q157</f>
        <v>3.1899921813917126E-2</v>
      </c>
      <c r="BZ145" s="130">
        <f t="shared" ref="BZ145" si="1260">R145/R157</f>
        <v>4.2604501607717039E-2</v>
      </c>
      <c r="CA145" s="131">
        <f t="shared" ref="CA145" si="1261">S145/S157</f>
        <v>4.1362530413625302E-2</v>
      </c>
      <c r="CB145" s="128">
        <f t="shared" ref="CB145" si="1262">T145/T157</f>
        <v>4.8456477732793525E-2</v>
      </c>
      <c r="CC145" s="129">
        <f t="shared" ref="CC145" si="1263">U145/U157</f>
        <v>1.8430820427492639E-2</v>
      </c>
      <c r="CD145" s="130">
        <f t="shared" ref="CD145" si="1264">V145/V157</f>
        <v>6.0833582185060367E-2</v>
      </c>
      <c r="CE145" s="131">
        <f t="shared" ref="CE145" si="1265">W145/W157</f>
        <v>3.5051950597921974E-2</v>
      </c>
      <c r="CF145" s="128">
        <f t="shared" ref="CF145" si="1266">X145/X157</f>
        <v>4.9548479087452468E-2</v>
      </c>
      <c r="CG145" s="129">
        <f t="shared" ref="CG145" si="1267">Y145/Y157</f>
        <v>3.0223271011072791E-2</v>
      </c>
      <c r="CH145" s="130">
        <f t="shared" ref="CH145" si="1268">Z145/Z157</f>
        <v>5.3880794701986756E-2</v>
      </c>
      <c r="CI145" s="128">
        <f t="shared" ref="CI145" si="1269">AA145/AA157</f>
        <v>5.3292945547483254E-2</v>
      </c>
      <c r="CJ145" s="134">
        <f t="shared" ref="CJ145" si="1270">AB145/AB157</f>
        <v>4.818887015177066E-2</v>
      </c>
      <c r="CK145" s="135">
        <f t="shared" ref="CK145" si="1271">AC145/AC157</f>
        <v>4.3674749815368147E-2</v>
      </c>
    </row>
    <row r="146" spans="1:89" x14ac:dyDescent="0.2">
      <c r="A146" s="136" t="s">
        <v>29</v>
      </c>
      <c r="B146" s="192">
        <v>1210</v>
      </c>
      <c r="C146" s="176">
        <v>2533</v>
      </c>
      <c r="D146" s="177">
        <v>908</v>
      </c>
      <c r="E146" s="178">
        <v>728</v>
      </c>
      <c r="F146" s="175">
        <v>1174</v>
      </c>
      <c r="G146" s="179">
        <v>2345</v>
      </c>
      <c r="H146" s="177">
        <v>1877</v>
      </c>
      <c r="I146" s="178">
        <v>2783</v>
      </c>
      <c r="J146" s="175">
        <v>606</v>
      </c>
      <c r="K146" s="176">
        <v>179</v>
      </c>
      <c r="L146" s="177">
        <v>1993</v>
      </c>
      <c r="M146" s="175">
        <v>612</v>
      </c>
      <c r="N146" s="180">
        <v>2804</v>
      </c>
      <c r="O146" s="193">
        <v>1552</v>
      </c>
      <c r="P146" s="175">
        <v>1549</v>
      </c>
      <c r="Q146" s="176">
        <v>905</v>
      </c>
      <c r="R146" s="177">
        <v>1607</v>
      </c>
      <c r="S146" s="178">
        <v>1729</v>
      </c>
      <c r="T146" s="175">
        <v>1137</v>
      </c>
      <c r="U146" s="179">
        <v>155</v>
      </c>
      <c r="V146" s="177">
        <v>2210</v>
      </c>
      <c r="W146" s="194">
        <v>1134</v>
      </c>
      <c r="X146" s="175">
        <v>1356</v>
      </c>
      <c r="Y146" s="179">
        <v>402</v>
      </c>
      <c r="Z146" s="177">
        <v>2332</v>
      </c>
      <c r="AA146" s="175">
        <v>3207</v>
      </c>
      <c r="AB146" s="156">
        <f t="shared" si="942"/>
        <v>20763</v>
      </c>
      <c r="AC146" s="157">
        <f t="shared" si="943"/>
        <v>18264</v>
      </c>
      <c r="BI146" s="136" t="s">
        <v>29</v>
      </c>
      <c r="BJ146" s="128">
        <f>B146/B157</f>
        <v>4.3501707711666365E-2</v>
      </c>
      <c r="BK146" s="129">
        <f t="shared" ref="BK146" si="1272">C146/C157</f>
        <v>8.768953818458769E-2</v>
      </c>
      <c r="BL146" s="130">
        <f t="shared" ref="BL146" si="1273">D146/D157</f>
        <v>7.7342419080068142E-2</v>
      </c>
      <c r="BM146" s="131">
        <f t="shared" ref="BM146" si="1274">E146/E157</f>
        <v>5.9843814221126182E-2</v>
      </c>
      <c r="BN146" s="128">
        <f t="shared" ref="BN146" si="1275">F146/F157</f>
        <v>4.3555687467537282E-2</v>
      </c>
      <c r="BO146" s="129">
        <f t="shared" ref="BO146" si="1276">G146/G157</f>
        <v>9.5562166347446922E-2</v>
      </c>
      <c r="BP146" s="130">
        <f t="shared" ref="BP146" si="1277">H146/H157</f>
        <v>5.2698074007524284E-2</v>
      </c>
      <c r="BQ146" s="131">
        <f t="shared" ref="BQ146" si="1278">I146/I157</f>
        <v>7.5055961595512283E-2</v>
      </c>
      <c r="BR146" s="128">
        <f t="shared" ref="BR146" si="1279">J146/J157</f>
        <v>9.8697068403908794E-2</v>
      </c>
      <c r="BS146" s="129">
        <f t="shared" ref="BS146" si="1280">K146/K157</f>
        <v>3.0094149293880296E-2</v>
      </c>
      <c r="BT146" s="130">
        <f t="shared" ref="BT146" si="1281">L146/L157</f>
        <v>9.0541522805742319E-2</v>
      </c>
      <c r="BU146" s="128">
        <f t="shared" ref="BU146" si="1282">M146/M157</f>
        <v>2.9414591944631356E-2</v>
      </c>
      <c r="BV146" s="132">
        <f t="shared" ref="BV146" si="1283">N146/N157</f>
        <v>7.8702144380824068E-2</v>
      </c>
      <c r="BW146" s="133">
        <f t="shared" ref="BW146" si="1284">O146/O157</f>
        <v>4.4457175594385563E-2</v>
      </c>
      <c r="BX146" s="128">
        <f t="shared" ref="BX146" si="1285">P146/P157</f>
        <v>7.8287678156272106E-2</v>
      </c>
      <c r="BY146" s="129">
        <f t="shared" ref="BY146" si="1286">Q146/Q157</f>
        <v>4.7172270002606202E-2</v>
      </c>
      <c r="BZ146" s="130">
        <f t="shared" ref="BZ146" si="1287">R146/R157</f>
        <v>6.4590032154340837E-2</v>
      </c>
      <c r="CA146" s="131">
        <f t="shared" ref="CA146" si="1288">S146/S157</f>
        <v>6.8964141837182399E-2</v>
      </c>
      <c r="CB146" s="128">
        <f t="shared" ref="CB146" si="1289">T146/T157</f>
        <v>0.14385121457489877</v>
      </c>
      <c r="CC146" s="129">
        <f t="shared" ref="CC146" si="1290">U146/U157</f>
        <v>1.9838730321259438E-2</v>
      </c>
      <c r="CD146" s="130">
        <f t="shared" ref="CD146" si="1291">V146/V157</f>
        <v>9.4279254298024834E-2</v>
      </c>
      <c r="CE146" s="131">
        <f t="shared" ref="CE146" si="1292">W146/W157</f>
        <v>4.4461870221525195E-2</v>
      </c>
      <c r="CF146" s="128">
        <f t="shared" ref="CF146" si="1293">X146/X157</f>
        <v>8.0560836501901142E-2</v>
      </c>
      <c r="CG146" s="129">
        <f t="shared" ref="CG146" si="1294">Y146/Y157</f>
        <v>3.648575058994373E-2</v>
      </c>
      <c r="CH146" s="130">
        <f t="shared" ref="CH146" si="1295">Z146/Z157</f>
        <v>6.177483443708609E-2</v>
      </c>
      <c r="CI146" s="128">
        <f t="shared" ref="CI146" si="1296">AA146/AA157</f>
        <v>7.5892751496793434E-2</v>
      </c>
      <c r="CJ146" s="134">
        <f t="shared" ref="CJ146" si="1297">AB146/AB157</f>
        <v>7.0026981450252948E-2</v>
      </c>
      <c r="CK146" s="135">
        <f t="shared" ref="CK146" si="1298">AC146/AC157</f>
        <v>6.1873691485253166E-2</v>
      </c>
    </row>
    <row r="147" spans="1:89" x14ac:dyDescent="0.2">
      <c r="A147" s="145" t="s">
        <v>30</v>
      </c>
      <c r="B147" s="189">
        <v>1752</v>
      </c>
      <c r="C147" s="183">
        <v>3022</v>
      </c>
      <c r="D147" s="184">
        <v>1231</v>
      </c>
      <c r="E147" s="185">
        <v>1043</v>
      </c>
      <c r="F147" s="182">
        <v>1458</v>
      </c>
      <c r="G147" s="186">
        <v>2556</v>
      </c>
      <c r="H147" s="184">
        <v>2313</v>
      </c>
      <c r="I147" s="185">
        <v>3858</v>
      </c>
      <c r="J147" s="182">
        <v>985</v>
      </c>
      <c r="K147" s="183">
        <v>227</v>
      </c>
      <c r="L147" s="184">
        <v>2719</v>
      </c>
      <c r="M147" s="182">
        <v>731</v>
      </c>
      <c r="N147" s="187">
        <v>3428</v>
      </c>
      <c r="O147" s="190">
        <v>2077</v>
      </c>
      <c r="P147" s="182">
        <v>1848</v>
      </c>
      <c r="Q147" s="183">
        <v>1512</v>
      </c>
      <c r="R147" s="184">
        <v>1604</v>
      </c>
      <c r="S147" s="185">
        <v>2382</v>
      </c>
      <c r="T147" s="182">
        <v>1289</v>
      </c>
      <c r="U147" s="186">
        <v>217</v>
      </c>
      <c r="V147" s="184">
        <v>2262</v>
      </c>
      <c r="W147" s="191">
        <v>1192</v>
      </c>
      <c r="X147" s="182">
        <v>1834</v>
      </c>
      <c r="Y147" s="186">
        <v>526</v>
      </c>
      <c r="Z147" s="184">
        <v>2690</v>
      </c>
      <c r="AA147" s="182">
        <v>3493</v>
      </c>
      <c r="AB147" s="156">
        <f t="shared" si="942"/>
        <v>25413</v>
      </c>
      <c r="AC147" s="157">
        <f t="shared" si="943"/>
        <v>22836</v>
      </c>
      <c r="BI147" s="145" t="s">
        <v>30</v>
      </c>
      <c r="BJ147" s="128">
        <f>B147/B157</f>
        <v>6.2987596620528497E-2</v>
      </c>
      <c r="BK147" s="129">
        <f t="shared" ref="BK147" si="1299">C147/C157</f>
        <v>0.10461815412310461</v>
      </c>
      <c r="BL147" s="130">
        <f t="shared" ref="BL147" si="1300">D147/D157</f>
        <v>0.10485519591141397</v>
      </c>
      <c r="BM147" s="131">
        <f t="shared" ref="BM147" si="1301">E147/E157</f>
        <v>8.573777229757501E-2</v>
      </c>
      <c r="BN147" s="128">
        <f t="shared" ref="BN147" si="1302">F147/F157</f>
        <v>5.4092157008236254E-2</v>
      </c>
      <c r="BO147" s="129">
        <f t="shared" ref="BO147" si="1303">G147/G157</f>
        <v>0.10416072374587391</v>
      </c>
      <c r="BP147" s="130">
        <f t="shared" ref="BP147" si="1304">H147/H157</f>
        <v>6.4939075748217195E-2</v>
      </c>
      <c r="BQ147" s="131">
        <f t="shared" ref="BQ147" si="1305">I147/I157</f>
        <v>0.10404811348741876</v>
      </c>
      <c r="BR147" s="128">
        <f t="shared" ref="BR147" si="1306">J147/J157</f>
        <v>0.16042345276872963</v>
      </c>
      <c r="BS147" s="129">
        <f t="shared" ref="BS147" si="1307">K147/K157</f>
        <v>3.8164088769334227E-2</v>
      </c>
      <c r="BT147" s="130">
        <f t="shared" ref="BT147" si="1308">L147/L157</f>
        <v>0.12352353261857169</v>
      </c>
      <c r="BU147" s="128">
        <f t="shared" ref="BU147" si="1309">M147/M157</f>
        <v>3.5134095933865232E-2</v>
      </c>
      <c r="BV147" s="132">
        <f t="shared" ref="BV147" si="1310">N147/N157</f>
        <v>9.62164589648591E-2</v>
      </c>
      <c r="BW147" s="133">
        <f t="shared" ref="BW147" si="1311">O147/O157</f>
        <v>5.9495846462331713E-2</v>
      </c>
      <c r="BX147" s="128">
        <f t="shared" ref="BX147" si="1312">P147/P157</f>
        <v>9.3399373294248453E-2</v>
      </c>
      <c r="BY147" s="129">
        <f t="shared" ref="BY147" si="1313">Q147/Q157</f>
        <v>7.8811571540265829E-2</v>
      </c>
      <c r="BZ147" s="130">
        <f t="shared" ref="BZ147" si="1314">R147/R157</f>
        <v>6.4469453376205785E-2</v>
      </c>
      <c r="CA147" s="131">
        <f t="shared" ref="CA147" si="1315">S147/S157</f>
        <v>9.5010171114036132E-2</v>
      </c>
      <c r="CB147" s="128">
        <f t="shared" ref="CB147" si="1316">T147/T157</f>
        <v>0.16308198380566802</v>
      </c>
      <c r="CC147" s="129">
        <f t="shared" ref="CC147" si="1317">U147/U157</f>
        <v>2.7774222449763214E-2</v>
      </c>
      <c r="CD147" s="130">
        <f t="shared" ref="CD147" si="1318">V147/V157</f>
        <v>9.6497589693272476E-2</v>
      </c>
      <c r="CE147" s="131">
        <f t="shared" ref="CE147" si="1319">W147/W157</f>
        <v>4.6735934130562637E-2</v>
      </c>
      <c r="CF147" s="128">
        <f t="shared" ref="CF147" si="1320">X147/X157</f>
        <v>0.10895912547528518</v>
      </c>
      <c r="CG147" s="129">
        <f t="shared" ref="CG147" si="1321">Y147/Y157</f>
        <v>4.7740061717190051E-2</v>
      </c>
      <c r="CH147" s="130">
        <f t="shared" ref="CH147" si="1322">Z147/Z157</f>
        <v>7.1258278145695367E-2</v>
      </c>
      <c r="CI147" s="128">
        <f t="shared" ref="CI147" si="1323">AA147/AA157</f>
        <v>8.2660860922450716E-2</v>
      </c>
      <c r="CJ147" s="134">
        <f t="shared" ref="CJ147" si="1324">AB147/AB157</f>
        <v>8.5709949409780772E-2</v>
      </c>
      <c r="CK147" s="135">
        <f t="shared" ref="CK147" si="1325">AC147/AC157</f>
        <v>7.7362440799235724E-2</v>
      </c>
    </row>
    <row r="148" spans="1:89" x14ac:dyDescent="0.2">
      <c r="A148" s="136" t="s">
        <v>31</v>
      </c>
      <c r="B148" s="192">
        <v>1621</v>
      </c>
      <c r="C148" s="176">
        <v>3806</v>
      </c>
      <c r="D148" s="177">
        <v>911</v>
      </c>
      <c r="E148" s="178">
        <v>1193</v>
      </c>
      <c r="F148" s="175">
        <v>1184</v>
      </c>
      <c r="G148" s="179">
        <v>3081</v>
      </c>
      <c r="H148" s="177">
        <v>2306</v>
      </c>
      <c r="I148" s="178">
        <v>4283</v>
      </c>
      <c r="J148" s="175">
        <v>709</v>
      </c>
      <c r="K148" s="176">
        <v>234</v>
      </c>
      <c r="L148" s="177">
        <v>2765</v>
      </c>
      <c r="M148" s="175">
        <v>738</v>
      </c>
      <c r="N148" s="180">
        <v>3670</v>
      </c>
      <c r="O148" s="193">
        <v>2153</v>
      </c>
      <c r="P148" s="175">
        <v>1532</v>
      </c>
      <c r="Q148" s="176">
        <v>1722</v>
      </c>
      <c r="R148" s="177">
        <v>1600</v>
      </c>
      <c r="S148" s="178">
        <v>2581</v>
      </c>
      <c r="T148" s="175">
        <v>1055</v>
      </c>
      <c r="U148" s="179">
        <v>222</v>
      </c>
      <c r="V148" s="177">
        <v>2842</v>
      </c>
      <c r="W148" s="194">
        <v>1407</v>
      </c>
      <c r="X148" s="175">
        <v>1778</v>
      </c>
      <c r="Y148" s="179">
        <v>751</v>
      </c>
      <c r="Z148" s="177">
        <v>2441</v>
      </c>
      <c r="AA148" s="175">
        <v>4052</v>
      </c>
      <c r="AB148" s="156">
        <f t="shared" si="942"/>
        <v>24414</v>
      </c>
      <c r="AC148" s="157">
        <f t="shared" si="943"/>
        <v>26223</v>
      </c>
      <c r="BI148" s="136" t="s">
        <v>31</v>
      </c>
      <c r="BJ148" s="128">
        <f>B148/B157</f>
        <v>5.8277907603810894E-2</v>
      </c>
      <c r="BK148" s="129">
        <f t="shared" ref="BK148" si="1326">C148/C157</f>
        <v>0.13175932977913177</v>
      </c>
      <c r="BL148" s="130">
        <f t="shared" ref="BL148" si="1327">D148/D157</f>
        <v>7.7597955706984661E-2</v>
      </c>
      <c r="BM148" s="131">
        <f t="shared" ref="BM148" si="1328">E148/E157</f>
        <v>9.8068228524455403E-2</v>
      </c>
      <c r="BN148" s="128">
        <f t="shared" ref="BN148" si="1329">F148/F157</f>
        <v>4.392668991615345E-2</v>
      </c>
      <c r="BO148" s="129">
        <f t="shared" ref="BO148" si="1330">G148/G157</f>
        <v>0.12555523859977993</v>
      </c>
      <c r="BP148" s="130">
        <f t="shared" ref="BP148" si="1331">H148/H157</f>
        <v>6.4742545903756527E-2</v>
      </c>
      <c r="BQ148" s="131">
        <f t="shared" ref="BQ148" si="1332">I148/I157</f>
        <v>0.11551012702607945</v>
      </c>
      <c r="BR148" s="128">
        <f t="shared" ref="BR148" si="1333">J148/J157</f>
        <v>0.11547231270358306</v>
      </c>
      <c r="BS148" s="129">
        <f t="shared" ref="BS148" si="1334">K148/K157</f>
        <v>3.934095494283793E-2</v>
      </c>
      <c r="BT148" s="130">
        <f t="shared" ref="BT148" si="1335">L148/L157</f>
        <v>0.12561330183536254</v>
      </c>
      <c r="BU148" s="128">
        <f t="shared" ref="BU148" si="1336">M148/M157</f>
        <v>3.5470537344996639E-2</v>
      </c>
      <c r="BV148" s="132">
        <f t="shared" ref="BV148" si="1337">N148/N157</f>
        <v>0.10300886942853935</v>
      </c>
      <c r="BW148" s="133">
        <f t="shared" ref="BW148" si="1338">O148/O157</f>
        <v>6.1672873102262965E-2</v>
      </c>
      <c r="BX148" s="128">
        <f t="shared" ref="BX148" si="1339">P148/P157</f>
        <v>7.7428484787223292E-2</v>
      </c>
      <c r="BY148" s="129">
        <f t="shared" ref="BY148" si="1340">Q148/Q157</f>
        <v>8.9757623143080528E-2</v>
      </c>
      <c r="BZ148" s="130">
        <f t="shared" ref="BZ148" si="1341">R148/R157</f>
        <v>6.4308681672025719E-2</v>
      </c>
      <c r="CA148" s="131">
        <f t="shared" ref="CA148" si="1342">S148/S157</f>
        <v>0.10294762873439432</v>
      </c>
      <c r="CB148" s="128">
        <f t="shared" ref="CB148" si="1343">T148/T157</f>
        <v>0.13347672064777327</v>
      </c>
      <c r="CC148" s="129">
        <f t="shared" ref="CC148" si="1344">U148/U157</f>
        <v>2.8414181492384488E-2</v>
      </c>
      <c r="CD148" s="130">
        <f t="shared" ref="CD148" si="1345">V148/V157</f>
        <v>0.12124056140949618</v>
      </c>
      <c r="CE148" s="131">
        <f t="shared" ref="CE148" si="1346">W148/W157</f>
        <v>5.5165653793373848E-2</v>
      </c>
      <c r="CF148" s="128">
        <f t="shared" ref="CF148" si="1347">X148/X157</f>
        <v>0.10563212927756654</v>
      </c>
      <c r="CG148" s="129">
        <f t="shared" ref="CG148" si="1348">Y148/Y157</f>
        <v>6.8161190778725719E-2</v>
      </c>
      <c r="CH148" s="130">
        <f t="shared" ref="CH148" si="1349">Z148/Z157</f>
        <v>6.4662251655629138E-2</v>
      </c>
      <c r="CI148" s="128">
        <f t="shared" ref="CI148" si="1350">AA148/AA157</f>
        <v>9.5889438436235416E-2</v>
      </c>
      <c r="CJ148" s="134">
        <f t="shared" ref="CJ148" si="1351">AB148/AB157</f>
        <v>8.2340640809443505E-2</v>
      </c>
      <c r="CK148" s="135">
        <f t="shared" ref="CK148" si="1352">AC148/AC157</f>
        <v>8.8836717686037764E-2</v>
      </c>
    </row>
    <row r="149" spans="1:89" x14ac:dyDescent="0.2">
      <c r="A149" s="145" t="s">
        <v>32</v>
      </c>
      <c r="B149" s="189">
        <v>1603</v>
      </c>
      <c r="C149" s="183">
        <v>2569</v>
      </c>
      <c r="D149" s="184">
        <v>557</v>
      </c>
      <c r="E149" s="185">
        <v>1059</v>
      </c>
      <c r="F149" s="182">
        <v>1021</v>
      </c>
      <c r="G149" s="186">
        <v>2204</v>
      </c>
      <c r="H149" s="184">
        <v>1885</v>
      </c>
      <c r="I149" s="185">
        <v>3409</v>
      </c>
      <c r="J149" s="182">
        <v>432</v>
      </c>
      <c r="K149" s="183">
        <v>174</v>
      </c>
      <c r="L149" s="184">
        <v>1999</v>
      </c>
      <c r="M149" s="182">
        <v>754</v>
      </c>
      <c r="N149" s="187">
        <v>2679</v>
      </c>
      <c r="O149" s="190">
        <v>2066</v>
      </c>
      <c r="P149" s="182">
        <v>1155</v>
      </c>
      <c r="Q149" s="183">
        <v>1801</v>
      </c>
      <c r="R149" s="184">
        <v>1410</v>
      </c>
      <c r="S149" s="185">
        <v>1999</v>
      </c>
      <c r="T149" s="182">
        <v>649</v>
      </c>
      <c r="U149" s="186">
        <v>296</v>
      </c>
      <c r="V149" s="184">
        <v>2477</v>
      </c>
      <c r="W149" s="191">
        <v>1357</v>
      </c>
      <c r="X149" s="182">
        <v>1114</v>
      </c>
      <c r="Y149" s="186">
        <v>668</v>
      </c>
      <c r="Z149" s="184">
        <v>2208</v>
      </c>
      <c r="AA149" s="182">
        <v>3369</v>
      </c>
      <c r="AB149" s="156">
        <f t="shared" si="942"/>
        <v>19189</v>
      </c>
      <c r="AC149" s="157">
        <f t="shared" si="943"/>
        <v>21725</v>
      </c>
      <c r="BI149" s="145" t="s">
        <v>32</v>
      </c>
      <c r="BJ149" s="128">
        <f>B149/B157</f>
        <v>5.7630774761819159E-2</v>
      </c>
      <c r="BK149" s="129">
        <f t="shared" ref="BK149" si="1353">C149/C157</f>
        <v>8.8935816658588934E-2</v>
      </c>
      <c r="BL149" s="130">
        <f t="shared" ref="BL149" si="1354">D149/D157</f>
        <v>4.7444633730834754E-2</v>
      </c>
      <c r="BM149" s="131">
        <f t="shared" ref="BM149" si="1355">E149/E157</f>
        <v>8.7053020961775585E-2</v>
      </c>
      <c r="BN149" s="128">
        <f t="shared" ref="BN149" si="1356">F149/F157</f>
        <v>3.7879350003710024E-2</v>
      </c>
      <c r="BO149" s="129">
        <f t="shared" ref="BO149" si="1357">G149/G157</f>
        <v>8.981621092954073E-2</v>
      </c>
      <c r="BP149" s="130">
        <f t="shared" ref="BP149" si="1358">H149/H157</f>
        <v>5.2922679544050763E-2</v>
      </c>
      <c r="BQ149" s="131">
        <f t="shared" ref="BQ149" si="1359">I149/I157</f>
        <v>9.1938833301868986E-2</v>
      </c>
      <c r="BR149" s="128">
        <f t="shared" ref="BR149" si="1360">J149/J157</f>
        <v>7.0358306188925079E-2</v>
      </c>
      <c r="BS149" s="129">
        <f t="shared" ref="BS149" si="1361">K149/K157</f>
        <v>2.9253530598520511E-2</v>
      </c>
      <c r="BT149" s="130">
        <f t="shared" ref="BT149" si="1362">L149/L157</f>
        <v>9.0814101399236777E-2</v>
      </c>
      <c r="BU149" s="128">
        <f t="shared" ref="BU149" si="1363">M149/M157</f>
        <v>3.623954628472556E-2</v>
      </c>
      <c r="BV149" s="132">
        <f t="shared" ref="BV149" si="1364">N149/N157</f>
        <v>7.5193667901650385E-2</v>
      </c>
      <c r="BW149" s="133">
        <f t="shared" ref="BW149" si="1365">O149/O157</f>
        <v>5.9180750501289028E-2</v>
      </c>
      <c r="BX149" s="128">
        <f t="shared" ref="BX149" si="1366">P149/P157</f>
        <v>5.8374608308905285E-2</v>
      </c>
      <c r="BY149" s="129">
        <f t="shared" ref="BY149" si="1367">Q149/Q157</f>
        <v>9.3875423507948919E-2</v>
      </c>
      <c r="BZ149" s="130">
        <f t="shared" ref="BZ149" si="1368">R149/R157</f>
        <v>5.6672025723472672E-2</v>
      </c>
      <c r="CA149" s="131">
        <f t="shared" ref="CA149" si="1369">S149/S157</f>
        <v>7.9733556698974917E-2</v>
      </c>
      <c r="CB149" s="128">
        <f t="shared" ref="CB149" si="1370">T149/T157</f>
        <v>8.2110323886639677E-2</v>
      </c>
      <c r="CC149" s="129">
        <f t="shared" ref="CC149" si="1371">U149/U157</f>
        <v>3.7885575323179314E-2</v>
      </c>
      <c r="CD149" s="130">
        <f t="shared" ref="CD149" si="1372">V149/V157</f>
        <v>0.10566955334670022</v>
      </c>
      <c r="CE149" s="131">
        <f t="shared" ref="CE149" si="1373">W149/W157</f>
        <v>5.3205253871789843E-2</v>
      </c>
      <c r="CF149" s="128">
        <f t="shared" ref="CF149" si="1374">X149/X157</f>
        <v>6.6183460076045628E-2</v>
      </c>
      <c r="CG149" s="129">
        <f t="shared" ref="CG149" si="1375">Y149/Y157</f>
        <v>6.0628063169359231E-2</v>
      </c>
      <c r="CH149" s="130">
        <f t="shared" ref="CH149" si="1376">Z149/Z157</f>
        <v>5.849006622516556E-2</v>
      </c>
      <c r="CI149" s="128">
        <f t="shared" ref="CI149" si="1377">AA149/AA157</f>
        <v>7.972643585678113E-2</v>
      </c>
      <c r="CJ149" s="134">
        <f t="shared" ref="CJ149" si="1378">AB149/AB157</f>
        <v>6.4718381112984821E-2</v>
      </c>
      <c r="CK149" s="135">
        <f t="shared" ref="CK149" si="1379">AC149/AC157</f>
        <v>7.3598661164976181E-2</v>
      </c>
    </row>
    <row r="150" spans="1:89" x14ac:dyDescent="0.2">
      <c r="A150" s="136" t="s">
        <v>33</v>
      </c>
      <c r="B150" s="192">
        <v>1306</v>
      </c>
      <c r="C150" s="176">
        <v>1768</v>
      </c>
      <c r="D150" s="177">
        <v>408</v>
      </c>
      <c r="E150" s="178">
        <v>649</v>
      </c>
      <c r="F150" s="175">
        <v>792</v>
      </c>
      <c r="G150" s="179">
        <v>1598</v>
      </c>
      <c r="H150" s="177">
        <v>1556</v>
      </c>
      <c r="I150" s="178">
        <v>2155</v>
      </c>
      <c r="J150" s="175">
        <v>429</v>
      </c>
      <c r="K150" s="176">
        <v>124</v>
      </c>
      <c r="L150" s="177">
        <v>1389</v>
      </c>
      <c r="M150" s="175">
        <v>750</v>
      </c>
      <c r="N150" s="180">
        <v>1903</v>
      </c>
      <c r="O150" s="193">
        <v>1737</v>
      </c>
      <c r="P150" s="175">
        <v>803</v>
      </c>
      <c r="Q150" s="176">
        <v>1238</v>
      </c>
      <c r="R150" s="177">
        <v>1332</v>
      </c>
      <c r="S150" s="178">
        <v>1387</v>
      </c>
      <c r="T150" s="175">
        <v>437</v>
      </c>
      <c r="U150" s="179">
        <v>296</v>
      </c>
      <c r="V150" s="177">
        <v>1989</v>
      </c>
      <c r="W150" s="194">
        <v>1208</v>
      </c>
      <c r="X150" s="175">
        <v>674</v>
      </c>
      <c r="Y150" s="179">
        <v>518</v>
      </c>
      <c r="Z150" s="177">
        <v>1538</v>
      </c>
      <c r="AA150" s="175">
        <v>2253</v>
      </c>
      <c r="AB150" s="156">
        <f t="shared" si="942"/>
        <v>14556</v>
      </c>
      <c r="AC150" s="157">
        <f t="shared" si="943"/>
        <v>15681</v>
      </c>
      <c r="BI150" s="136" t="s">
        <v>33</v>
      </c>
      <c r="BJ150" s="128">
        <f>B150/B157</f>
        <v>4.6953082868955602E-2</v>
      </c>
      <c r="BK150" s="129">
        <f t="shared" ref="BK150" si="1380">C150/C157</f>
        <v>6.1206120612061203E-2</v>
      </c>
      <c r="BL150" s="130">
        <f t="shared" ref="BL150" si="1381">D150/D157</f>
        <v>3.475298126064736E-2</v>
      </c>
      <c r="BM150" s="131">
        <f t="shared" ref="BM150" si="1382">E150/E157</f>
        <v>5.3349773941635842E-2</v>
      </c>
      <c r="BN150" s="128">
        <f t="shared" ref="BN150" si="1383">F150/F157</f>
        <v>2.9383393930399942E-2</v>
      </c>
      <c r="BO150" s="129">
        <f t="shared" ref="BO150" si="1384">G150/G157</f>
        <v>6.5120828069603495E-2</v>
      </c>
      <c r="BP150" s="130">
        <f t="shared" ref="BP150" si="1385">H150/H157</f>
        <v>4.3685776854399463E-2</v>
      </c>
      <c r="BQ150" s="131">
        <f t="shared" ref="BQ150" si="1386">I150/I157</f>
        <v>5.811915100191483E-2</v>
      </c>
      <c r="BR150" s="128">
        <f t="shared" ref="BR150" si="1387">J150/J157</f>
        <v>6.9869706840390886E-2</v>
      </c>
      <c r="BS150" s="129">
        <f t="shared" ref="BS150" si="1388">K150/K157</f>
        <v>2.0847343644922665E-2</v>
      </c>
      <c r="BT150" s="130">
        <f t="shared" ref="BT150" si="1389">L150/L157</f>
        <v>6.3101944393966922E-2</v>
      </c>
      <c r="BU150" s="128">
        <f t="shared" ref="BU150" si="1390">M150/M157</f>
        <v>3.604729404979333E-2</v>
      </c>
      <c r="BV150" s="132">
        <f t="shared" ref="BV150" si="1391">N150/N157</f>
        <v>5.3413045918940159E-2</v>
      </c>
      <c r="BW150" s="133">
        <f t="shared" ref="BW150" si="1392">O150/O157</f>
        <v>4.9756516757376107E-2</v>
      </c>
      <c r="BX150" s="128">
        <f t="shared" ref="BX150" si="1393">P150/P157</f>
        <v>4.0584251490953197E-2</v>
      </c>
      <c r="BY150" s="129">
        <f t="shared" ref="BY150" si="1394">Q150/Q157</f>
        <v>6.452958040135523E-2</v>
      </c>
      <c r="BZ150" s="130">
        <f t="shared" ref="BZ150" si="1395">R150/R157</f>
        <v>5.3536977491961416E-2</v>
      </c>
      <c r="CA150" s="131">
        <f t="shared" ref="CA150" si="1396">S150/S157</f>
        <v>5.5322883012245222E-2</v>
      </c>
      <c r="CB150" s="128">
        <f t="shared" ref="CB150" si="1397">T150/T157</f>
        <v>5.5288461538461536E-2</v>
      </c>
      <c r="CC150" s="129">
        <f t="shared" ref="CC150" si="1398">U150/U157</f>
        <v>3.7885575323179314E-2</v>
      </c>
      <c r="CD150" s="130">
        <f t="shared" ref="CD150" si="1399">V150/V157</f>
        <v>8.4851328868222345E-2</v>
      </c>
      <c r="CE150" s="131">
        <f t="shared" ref="CE150" si="1400">W150/W157</f>
        <v>4.7363262105469518E-2</v>
      </c>
      <c r="CF150" s="128">
        <f t="shared" ref="CF150" si="1401">X150/X157</f>
        <v>4.0042775665399238E-2</v>
      </c>
      <c r="CG150" s="129">
        <f t="shared" ref="CG150" si="1402">Y150/Y157</f>
        <v>4.7013977128335452E-2</v>
      </c>
      <c r="CH150" s="130">
        <f t="shared" ref="CH150" si="1403">Z150/Z157</f>
        <v>4.0741721854304636E-2</v>
      </c>
      <c r="CI150" s="128">
        <f t="shared" ref="CI150" si="1404">AA150/AA157</f>
        <v>5.3316610265754787E-2</v>
      </c>
      <c r="CJ150" s="134">
        <f t="shared" ref="CJ150" si="1405">AB150/AB157</f>
        <v>4.9092748735244517E-2</v>
      </c>
      <c r="CK150" s="135">
        <f t="shared" ref="CK150" si="1406">AC150/AC157</f>
        <v>5.3123157916133097E-2</v>
      </c>
    </row>
    <row r="151" spans="1:89" x14ac:dyDescent="0.2">
      <c r="A151" s="145" t="s">
        <v>34</v>
      </c>
      <c r="B151" s="189">
        <v>683</v>
      </c>
      <c r="C151" s="183">
        <v>1441</v>
      </c>
      <c r="D151" s="184">
        <v>236</v>
      </c>
      <c r="E151" s="185">
        <v>738</v>
      </c>
      <c r="F151" s="182">
        <v>410</v>
      </c>
      <c r="G151" s="186">
        <v>1677</v>
      </c>
      <c r="H151" s="184">
        <v>786</v>
      </c>
      <c r="I151" s="185">
        <v>2156</v>
      </c>
      <c r="J151" s="182">
        <v>179</v>
      </c>
      <c r="K151" s="183">
        <v>112</v>
      </c>
      <c r="L151" s="184">
        <v>1444</v>
      </c>
      <c r="M151" s="182">
        <v>514</v>
      </c>
      <c r="N151" s="187">
        <v>1890</v>
      </c>
      <c r="O151" s="190">
        <v>1507</v>
      </c>
      <c r="P151" s="182">
        <v>593</v>
      </c>
      <c r="Q151" s="183">
        <v>983</v>
      </c>
      <c r="R151" s="184">
        <v>929</v>
      </c>
      <c r="S151" s="185">
        <v>1243</v>
      </c>
      <c r="T151" s="182">
        <v>225</v>
      </c>
      <c r="U151" s="186">
        <v>231</v>
      </c>
      <c r="V151" s="184">
        <v>1661</v>
      </c>
      <c r="W151" s="191">
        <v>763</v>
      </c>
      <c r="X151" s="182">
        <v>408</v>
      </c>
      <c r="Y151" s="186">
        <v>425</v>
      </c>
      <c r="Z151" s="184">
        <v>1170</v>
      </c>
      <c r="AA151" s="182">
        <v>1941</v>
      </c>
      <c r="AB151" s="156">
        <f t="shared" si="942"/>
        <v>10614</v>
      </c>
      <c r="AC151" s="157">
        <f t="shared" si="943"/>
        <v>13731</v>
      </c>
      <c r="BI151" s="145" t="s">
        <v>34</v>
      </c>
      <c r="BJ151" s="128">
        <f>B151/B157</f>
        <v>2.4555096171130684E-2</v>
      </c>
      <c r="BK151" s="129">
        <f t="shared" ref="BK151" si="1407">C151/C157</f>
        <v>4.9885757806549885E-2</v>
      </c>
      <c r="BL151" s="130">
        <f t="shared" ref="BL151" si="1408">D151/D157</f>
        <v>2.0102214650766611E-2</v>
      </c>
      <c r="BM151" s="131">
        <f t="shared" ref="BM151" si="1409">E151/E157</f>
        <v>6.0665844636251541E-2</v>
      </c>
      <c r="BN151" s="128">
        <f t="shared" ref="BN151" si="1410">F151/F157</f>
        <v>1.5211100393262596E-2</v>
      </c>
      <c r="BO151" s="129">
        <f t="shared" ref="BO151" si="1411">G151/G157</f>
        <v>6.8340193161905538E-2</v>
      </c>
      <c r="BP151" s="130">
        <f t="shared" ref="BP151" si="1412">H151/H157</f>
        <v>2.2067493963726207E-2</v>
      </c>
      <c r="BQ151" s="131">
        <f t="shared" ref="BQ151" si="1413">I151/I157</f>
        <v>5.8146120445535208E-2</v>
      </c>
      <c r="BR151" s="128">
        <f t="shared" ref="BR151" si="1414">J151/J157</f>
        <v>2.9153094462540715E-2</v>
      </c>
      <c r="BS151" s="129">
        <f t="shared" ref="BS151" si="1415">K151/K157</f>
        <v>1.882985877605918E-2</v>
      </c>
      <c r="BT151" s="130">
        <f t="shared" ref="BT151" si="1416">L151/L157</f>
        <v>6.5600581500999455E-2</v>
      </c>
      <c r="BU151" s="128">
        <f t="shared" ref="BU151" si="1417">M151/M157</f>
        <v>2.4704412188791696E-2</v>
      </c>
      <c r="BV151" s="132">
        <f t="shared" ref="BV151" si="1418">N151/N157</f>
        <v>5.3048164365106093E-2</v>
      </c>
      <c r="BW151" s="133">
        <f t="shared" ref="BW151" si="1419">O151/O157</f>
        <v>4.3168146662847323E-2</v>
      </c>
      <c r="BX151" s="128">
        <f t="shared" ref="BX151" si="1420">P151/P157</f>
        <v>2.9970686343879512E-2</v>
      </c>
      <c r="BY151" s="129">
        <f t="shared" ref="BY151" si="1421">Q151/Q157</f>
        <v>5.1237946312223094E-2</v>
      </c>
      <c r="BZ151" s="130">
        <f t="shared" ref="BZ151" si="1422">R151/R157</f>
        <v>3.7339228295819933E-2</v>
      </c>
      <c r="CA151" s="131">
        <f t="shared" ref="CA151" si="1423">S151/S157</f>
        <v>4.9579195085955888E-2</v>
      </c>
      <c r="CB151" s="128">
        <f t="shared" ref="CB151" si="1424">T151/T157</f>
        <v>2.8466599190283402E-2</v>
      </c>
      <c r="CC151" s="129">
        <f t="shared" ref="CC151" si="1425">U151/U157</f>
        <v>2.9566107769102776E-2</v>
      </c>
      <c r="CD151" s="130">
        <f t="shared" ref="CD151" si="1426">V151/V157</f>
        <v>7.0858751759737215E-2</v>
      </c>
      <c r="CE151" s="131">
        <f t="shared" ref="CE151" si="1427">W151/W157</f>
        <v>2.9915702803371889E-2</v>
      </c>
      <c r="CF151" s="128">
        <f t="shared" ref="CF151" si="1428">X151/X157</f>
        <v>2.423954372623574E-2</v>
      </c>
      <c r="CG151" s="129">
        <f t="shared" ref="CG151" si="1429">Y151/Y157</f>
        <v>3.857324378290071E-2</v>
      </c>
      <c r="CH151" s="130">
        <f t="shared" ref="CH151" si="1430">Z151/Z157</f>
        <v>3.0993377483443708E-2</v>
      </c>
      <c r="CI151" s="128">
        <f t="shared" ref="CI151" si="1431">AA151/AA157</f>
        <v>4.5933218165037745E-2</v>
      </c>
      <c r="CJ151" s="134">
        <f t="shared" ref="CJ151" si="1432">AB151/AB157</f>
        <v>3.5797639123102867E-2</v>
      </c>
      <c r="CK151" s="135">
        <f t="shared" ref="CK151" si="1433">AC151/AC157</f>
        <v>4.6517064048620854E-2</v>
      </c>
    </row>
    <row r="152" spans="1:89" x14ac:dyDescent="0.2">
      <c r="A152" s="136" t="s">
        <v>35</v>
      </c>
      <c r="B152" s="192">
        <v>0</v>
      </c>
      <c r="C152" s="176">
        <v>654</v>
      </c>
      <c r="D152" s="177">
        <v>6</v>
      </c>
      <c r="E152" s="178">
        <v>321</v>
      </c>
      <c r="F152" s="175">
        <v>20</v>
      </c>
      <c r="G152" s="179">
        <v>589</v>
      </c>
      <c r="H152" s="177">
        <v>77</v>
      </c>
      <c r="I152" s="178">
        <v>554</v>
      </c>
      <c r="J152" s="175">
        <v>35</v>
      </c>
      <c r="K152" s="176">
        <v>31</v>
      </c>
      <c r="L152" s="177">
        <v>249</v>
      </c>
      <c r="M152" s="175">
        <v>103</v>
      </c>
      <c r="N152" s="180">
        <v>317</v>
      </c>
      <c r="O152" s="193">
        <v>220</v>
      </c>
      <c r="P152" s="175">
        <v>106</v>
      </c>
      <c r="Q152" s="176">
        <v>114</v>
      </c>
      <c r="R152" s="177">
        <v>211</v>
      </c>
      <c r="S152" s="178">
        <v>115</v>
      </c>
      <c r="T152" s="175">
        <v>28</v>
      </c>
      <c r="U152" s="179">
        <v>13</v>
      </c>
      <c r="V152" s="177">
        <v>186</v>
      </c>
      <c r="W152" s="194">
        <v>27</v>
      </c>
      <c r="X152" s="175">
        <v>73</v>
      </c>
      <c r="Y152" s="179">
        <v>24</v>
      </c>
      <c r="Z152" s="177">
        <v>83</v>
      </c>
      <c r="AA152" s="175">
        <v>113</v>
      </c>
      <c r="AB152" s="156">
        <f t="shared" si="942"/>
        <v>1391</v>
      </c>
      <c r="AC152" s="157">
        <f t="shared" si="943"/>
        <v>2878</v>
      </c>
      <c r="BI152" s="136" t="s">
        <v>35</v>
      </c>
      <c r="BJ152" s="128">
        <f>B152/B157</f>
        <v>0</v>
      </c>
      <c r="BK152" s="129">
        <f t="shared" ref="BK152" si="1434">C152/C157</f>
        <v>2.2640725611022639E-2</v>
      </c>
      <c r="BL152" s="130">
        <f t="shared" ref="BL152" si="1435">D152/D157</f>
        <v>5.1107325383304943E-4</v>
      </c>
      <c r="BM152" s="131">
        <f t="shared" ref="BM152" si="1436">E152/E157</f>
        <v>2.6387176325524044E-2</v>
      </c>
      <c r="BN152" s="128">
        <f t="shared" ref="BN152" si="1437">F152/F157</f>
        <v>7.4200489723232174E-4</v>
      </c>
      <c r="BO152" s="129">
        <f t="shared" ref="BO152" si="1438">G152/G157</f>
        <v>2.4002608093239335E-2</v>
      </c>
      <c r="BP152" s="130">
        <f t="shared" ref="BP152" si="1439">H152/H157</f>
        <v>2.1618282890673254E-3</v>
      </c>
      <c r="BQ152" s="131">
        <f t="shared" ref="BQ152" si="1440">I152/I157</f>
        <v>1.4941071765689474E-2</v>
      </c>
      <c r="BR152" s="128">
        <f t="shared" ref="BR152" si="1441">J152/J157</f>
        <v>5.7003257328990227E-3</v>
      </c>
      <c r="BS152" s="129">
        <f t="shared" ref="BS152" si="1442">K152/K157</f>
        <v>5.2118359112306662E-3</v>
      </c>
      <c r="BT152" s="130">
        <f t="shared" ref="BT152" si="1443">L152/L157</f>
        <v>1.131201163001999E-2</v>
      </c>
      <c r="BU152" s="128">
        <f t="shared" ref="BU152" si="1444">M152/M157</f>
        <v>4.9504950495049506E-3</v>
      </c>
      <c r="BV152" s="132">
        <f t="shared" ref="BV152" si="1445">N152/N157</f>
        <v>8.8974963511844612E-3</v>
      </c>
      <c r="BW152" s="133">
        <f t="shared" ref="BW152" si="1446">O152/O157</f>
        <v>6.301919220853624E-3</v>
      </c>
      <c r="BX152" s="128">
        <f t="shared" ref="BX152" si="1447">P152/P157</f>
        <v>5.3573233599514807E-3</v>
      </c>
      <c r="BY152" s="129">
        <f t="shared" ref="BY152" si="1448">Q152/Q157</f>
        <v>5.9421422986708364E-3</v>
      </c>
      <c r="BZ152" s="130">
        <f t="shared" ref="BZ152" si="1449">R152/R157</f>
        <v>8.4807073954983915E-3</v>
      </c>
      <c r="CA152" s="131">
        <f t="shared" ref="CA152" si="1450">S152/S157</f>
        <v>4.5869729966894019E-3</v>
      </c>
      <c r="CB152" s="128">
        <f t="shared" ref="CB152" si="1451">T152/T157</f>
        <v>3.5425101214574899E-3</v>
      </c>
      <c r="CC152" s="129">
        <f t="shared" ref="CC152" si="1452">U152/U157</f>
        <v>1.6638935108153079E-3</v>
      </c>
      <c r="CD152" s="130">
        <f t="shared" ref="CD152" si="1453">V152/V157</f>
        <v>7.9348150676165699E-3</v>
      </c>
      <c r="CE152" s="131">
        <f t="shared" ref="CE152" si="1454">W152/W157</f>
        <v>1.0586159576553616E-3</v>
      </c>
      <c r="CF152" s="128">
        <f t="shared" ref="CF152" si="1455">X152/X157</f>
        <v>4.3369771863117869E-3</v>
      </c>
      <c r="CG152" s="129">
        <f t="shared" ref="CG152" si="1456">Y152/Y157</f>
        <v>2.1782537665638048E-3</v>
      </c>
      <c r="CH152" s="130">
        <f t="shared" ref="CH152" si="1457">Z152/Z157</f>
        <v>2.1986754966887415E-3</v>
      </c>
      <c r="CI152" s="128">
        <f t="shared" ref="CI152" si="1458">AA152/AA157</f>
        <v>2.6741131646827745E-3</v>
      </c>
      <c r="CJ152" s="134">
        <f t="shared" ref="CJ152" si="1459">AB152/AB157</f>
        <v>4.6913996627318717E-3</v>
      </c>
      <c r="CK152" s="135">
        <f t="shared" ref="CK152" si="1460">AC152/AC157</f>
        <v>9.7499170003591002E-3</v>
      </c>
    </row>
    <row r="153" spans="1:89" x14ac:dyDescent="0.2">
      <c r="A153" s="145" t="s">
        <v>36</v>
      </c>
      <c r="B153" s="189">
        <v>0</v>
      </c>
      <c r="C153" s="183">
        <v>0</v>
      </c>
      <c r="D153" s="184">
        <v>0</v>
      </c>
      <c r="E153" s="185">
        <v>0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6">
        <v>0</v>
      </c>
      <c r="L153" s="184">
        <v>0</v>
      </c>
      <c r="M153" s="182">
        <v>0</v>
      </c>
      <c r="N153" s="187">
        <v>0</v>
      </c>
      <c r="O153" s="190">
        <v>0</v>
      </c>
      <c r="P153" s="182">
        <v>0</v>
      </c>
      <c r="Q153" s="186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185">
        <v>0</v>
      </c>
      <c r="X153" s="182">
        <v>0</v>
      </c>
      <c r="Y153" s="186">
        <v>0</v>
      </c>
      <c r="Z153" s="184">
        <v>0</v>
      </c>
      <c r="AA153" s="182">
        <v>0</v>
      </c>
      <c r="AB153" s="156">
        <f t="shared" si="942"/>
        <v>0</v>
      </c>
      <c r="AC153" s="157">
        <f t="shared" si="943"/>
        <v>0</v>
      </c>
      <c r="BI153" s="145" t="s">
        <v>36</v>
      </c>
      <c r="BJ153" s="128">
        <f>B153/B157</f>
        <v>0</v>
      </c>
      <c r="BK153" s="129">
        <f t="shared" ref="BK153" si="1461">C153/C157</f>
        <v>0</v>
      </c>
      <c r="BL153" s="130">
        <f t="shared" ref="BL153" si="1462">D153/D157</f>
        <v>0</v>
      </c>
      <c r="BM153" s="131">
        <f t="shared" ref="BM153" si="1463">E153/E157</f>
        <v>0</v>
      </c>
      <c r="BN153" s="128">
        <f t="shared" ref="BN153" si="1464">F153/F157</f>
        <v>0</v>
      </c>
      <c r="BO153" s="129">
        <f t="shared" ref="BO153" si="1465">G153/G157</f>
        <v>0</v>
      </c>
      <c r="BP153" s="130">
        <f t="shared" ref="BP153" si="1466">H153/H157</f>
        <v>0</v>
      </c>
      <c r="BQ153" s="131">
        <f t="shared" ref="BQ153" si="1467">I153/I157</f>
        <v>0</v>
      </c>
      <c r="BR153" s="128">
        <f t="shared" ref="BR153" si="1468">J153/J157</f>
        <v>0</v>
      </c>
      <c r="BS153" s="129">
        <f t="shared" ref="BS153" si="1469">K153/K157</f>
        <v>0</v>
      </c>
      <c r="BT153" s="130">
        <f t="shared" ref="BT153" si="1470">L153/L157</f>
        <v>0</v>
      </c>
      <c r="BU153" s="128">
        <f t="shared" ref="BU153" si="1471">M153/M157</f>
        <v>0</v>
      </c>
      <c r="BV153" s="132">
        <f t="shared" ref="BV153" si="1472">N153/N157</f>
        <v>0</v>
      </c>
      <c r="BW153" s="133">
        <f t="shared" ref="BW153" si="1473">O153/O157</f>
        <v>0</v>
      </c>
      <c r="BX153" s="128">
        <f t="shared" ref="BX153" si="1474">P153/P157</f>
        <v>0</v>
      </c>
      <c r="BY153" s="129">
        <f t="shared" ref="BY153" si="1475">Q153/Q157</f>
        <v>0</v>
      </c>
      <c r="BZ153" s="130">
        <f t="shared" ref="BZ153" si="1476">R153/R157</f>
        <v>0</v>
      </c>
      <c r="CA153" s="131">
        <f t="shared" ref="CA153" si="1477">S153/S157</f>
        <v>0</v>
      </c>
      <c r="CB153" s="128">
        <f t="shared" ref="CB153" si="1478">T153/T157</f>
        <v>0</v>
      </c>
      <c r="CC153" s="129">
        <f t="shared" ref="CC153" si="1479">U153/U157</f>
        <v>0</v>
      </c>
      <c r="CD153" s="130">
        <f t="shared" ref="CD153" si="1480">V153/V157</f>
        <v>0</v>
      </c>
      <c r="CE153" s="131">
        <f t="shared" ref="CE153" si="1481">W153/W157</f>
        <v>0</v>
      </c>
      <c r="CF153" s="128">
        <f t="shared" ref="CF153" si="1482">X153/X157</f>
        <v>0</v>
      </c>
      <c r="CG153" s="129">
        <f t="shared" ref="CG153" si="1483">Y153/Y157</f>
        <v>0</v>
      </c>
      <c r="CH153" s="130">
        <f t="shared" ref="CH153" si="1484">Z153/Z157</f>
        <v>0</v>
      </c>
      <c r="CI153" s="128">
        <f t="shared" ref="CI153" si="1485">AA153/AA157</f>
        <v>0</v>
      </c>
      <c r="CJ153" s="134">
        <f t="shared" ref="CJ153" si="1486">AB153/AB157</f>
        <v>0</v>
      </c>
      <c r="CK153" s="135">
        <f t="shared" ref="CK153" si="1487">AC153/AC157</f>
        <v>0</v>
      </c>
    </row>
    <row r="154" spans="1:89" x14ac:dyDescent="0.2">
      <c r="A154" s="136" t="s">
        <v>37</v>
      </c>
      <c r="B154" s="58">
        <v>0</v>
      </c>
      <c r="C154" s="59">
        <v>0</v>
      </c>
      <c r="D154" s="138">
        <v>0</v>
      </c>
      <c r="E154" s="139">
        <v>0</v>
      </c>
      <c r="F154" s="137">
        <v>0</v>
      </c>
      <c r="G154" s="140">
        <v>0</v>
      </c>
      <c r="H154" s="138">
        <v>0</v>
      </c>
      <c r="I154" s="139">
        <v>0</v>
      </c>
      <c r="J154" s="137">
        <v>0</v>
      </c>
      <c r="K154" s="140">
        <v>0</v>
      </c>
      <c r="L154" s="138"/>
      <c r="M154" s="137">
        <v>0</v>
      </c>
      <c r="N154" s="141">
        <v>0</v>
      </c>
      <c r="O154" s="142">
        <v>0</v>
      </c>
      <c r="P154" s="137">
        <v>0</v>
      </c>
      <c r="Q154" s="140">
        <v>0</v>
      </c>
      <c r="R154" s="138"/>
      <c r="S154" s="139">
        <v>0</v>
      </c>
      <c r="T154" s="137">
        <v>0</v>
      </c>
      <c r="U154" s="140">
        <v>0</v>
      </c>
      <c r="V154" s="138">
        <v>0</v>
      </c>
      <c r="W154" s="139">
        <v>0</v>
      </c>
      <c r="X154" s="137">
        <v>0</v>
      </c>
      <c r="Y154" s="140">
        <v>0</v>
      </c>
      <c r="Z154" s="143">
        <v>0</v>
      </c>
      <c r="AA154" s="144">
        <v>0</v>
      </c>
      <c r="AB154" s="158">
        <f t="shared" ref="AB154:AB156" si="1488">SUM(B154,D154,F154,H154,J154,L154,N154,P154,R154,T154,V154,X154,Z154)</f>
        <v>0</v>
      </c>
      <c r="AC154" s="159">
        <f t="shared" ref="AC154:AC156" si="1489">SUM(C154,E154,G154,I154,K154,M154,O154,Q154,S154,U154,W154,Y154,AA154)</f>
        <v>0</v>
      </c>
      <c r="BI154" s="136" t="s">
        <v>37</v>
      </c>
      <c r="BJ154" s="128">
        <f>B154/B157</f>
        <v>0</v>
      </c>
      <c r="BK154" s="129">
        <f t="shared" ref="BK154" si="1490">C154/C157</f>
        <v>0</v>
      </c>
      <c r="BL154" s="130">
        <f t="shared" ref="BL154" si="1491">D154/D157</f>
        <v>0</v>
      </c>
      <c r="BM154" s="131">
        <f t="shared" ref="BM154" si="1492">E154/E157</f>
        <v>0</v>
      </c>
      <c r="BN154" s="128">
        <f t="shared" ref="BN154" si="1493">F154/F157</f>
        <v>0</v>
      </c>
      <c r="BO154" s="129">
        <f t="shared" ref="BO154" si="1494">G154/G157</f>
        <v>0</v>
      </c>
      <c r="BP154" s="130">
        <f t="shared" ref="BP154" si="1495">H154/H157</f>
        <v>0</v>
      </c>
      <c r="BQ154" s="131">
        <f t="shared" ref="BQ154" si="1496">I154/I157</f>
        <v>0</v>
      </c>
      <c r="BR154" s="128">
        <f t="shared" ref="BR154" si="1497">J154/J157</f>
        <v>0</v>
      </c>
      <c r="BS154" s="129">
        <f t="shared" ref="BS154" si="1498">K154/K157</f>
        <v>0</v>
      </c>
      <c r="BT154" s="130">
        <f t="shared" ref="BT154" si="1499">L154/L157</f>
        <v>0</v>
      </c>
      <c r="BU154" s="128">
        <f t="shared" ref="BU154" si="1500">M154/M157</f>
        <v>0</v>
      </c>
      <c r="BV154" s="132">
        <f t="shared" ref="BV154" si="1501">N154/N157</f>
        <v>0</v>
      </c>
      <c r="BW154" s="133">
        <f t="shared" ref="BW154" si="1502">O154/O157</f>
        <v>0</v>
      </c>
      <c r="BX154" s="128">
        <f t="shared" ref="BX154" si="1503">P154/P157</f>
        <v>0</v>
      </c>
      <c r="BY154" s="129">
        <f t="shared" ref="BY154" si="1504">Q154/Q157</f>
        <v>0</v>
      </c>
      <c r="BZ154" s="130">
        <f t="shared" ref="BZ154" si="1505">R154/R157</f>
        <v>0</v>
      </c>
      <c r="CA154" s="131">
        <f t="shared" ref="CA154" si="1506">S154/S157</f>
        <v>0</v>
      </c>
      <c r="CB154" s="128">
        <f t="shared" ref="CB154" si="1507">T154/T157</f>
        <v>0</v>
      </c>
      <c r="CC154" s="129">
        <f t="shared" ref="CC154" si="1508">U154/U157</f>
        <v>0</v>
      </c>
      <c r="CD154" s="130">
        <f t="shared" ref="CD154" si="1509">V154/V157</f>
        <v>0</v>
      </c>
      <c r="CE154" s="131">
        <f t="shared" ref="CE154" si="1510">W154/W157</f>
        <v>0</v>
      </c>
      <c r="CF154" s="128">
        <f t="shared" ref="CF154" si="1511">X154/X157</f>
        <v>0</v>
      </c>
      <c r="CG154" s="129">
        <f t="shared" ref="CG154" si="1512">Y154/Y157</f>
        <v>0</v>
      </c>
      <c r="CH154" s="130">
        <f t="shared" ref="CH154" si="1513">Z154/Z157</f>
        <v>0</v>
      </c>
      <c r="CI154" s="128">
        <f t="shared" ref="CI154" si="1514">AA154/AA157</f>
        <v>0</v>
      </c>
      <c r="CJ154" s="134">
        <f t="shared" ref="CJ154" si="1515">AB154/AB157</f>
        <v>0</v>
      </c>
      <c r="CK154" s="135">
        <f t="shared" ref="CK154" si="1516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58">
        <f t="shared" si="1488"/>
        <v>0</v>
      </c>
      <c r="AC155" s="159">
        <f t="shared" si="1489"/>
        <v>0</v>
      </c>
      <c r="BI155" s="145" t="s">
        <v>38</v>
      </c>
      <c r="BJ155" s="128">
        <f>B155/B157</f>
        <v>0</v>
      </c>
      <c r="BK155" s="129">
        <f t="shared" ref="BK155" si="1517">C155/C157</f>
        <v>0</v>
      </c>
      <c r="BL155" s="130">
        <f t="shared" ref="BL155" si="1518">D155/D157</f>
        <v>0</v>
      </c>
      <c r="BM155" s="131">
        <f t="shared" ref="BM155" si="1519">E155/E157</f>
        <v>0</v>
      </c>
      <c r="BN155" s="128">
        <f t="shared" ref="BN155" si="1520">F155/F157</f>
        <v>0</v>
      </c>
      <c r="BO155" s="129">
        <f t="shared" ref="BO155" si="1521">G155/G157</f>
        <v>0</v>
      </c>
      <c r="BP155" s="130">
        <f t="shared" ref="BP155" si="1522">H155/H157</f>
        <v>0</v>
      </c>
      <c r="BQ155" s="131">
        <f t="shared" ref="BQ155" si="1523">I155/I157</f>
        <v>0</v>
      </c>
      <c r="BR155" s="128">
        <f t="shared" ref="BR155" si="1524">J155/J157</f>
        <v>0</v>
      </c>
      <c r="BS155" s="129">
        <f t="shared" ref="BS155" si="1525">K155/K157</f>
        <v>0</v>
      </c>
      <c r="BT155" s="130">
        <f t="shared" ref="BT155" si="1526">L155/L157</f>
        <v>0</v>
      </c>
      <c r="BU155" s="128">
        <f t="shared" ref="BU155" si="1527">M155/M157</f>
        <v>0</v>
      </c>
      <c r="BV155" s="132">
        <f t="shared" ref="BV155" si="1528">N155/N157</f>
        <v>0</v>
      </c>
      <c r="BW155" s="133">
        <f t="shared" ref="BW155" si="1529">O155/O157</f>
        <v>0</v>
      </c>
      <c r="BX155" s="128">
        <f t="shared" ref="BX155" si="1530">P155/P157</f>
        <v>0</v>
      </c>
      <c r="BY155" s="129">
        <f t="shared" ref="BY155" si="1531">Q155/Q157</f>
        <v>0</v>
      </c>
      <c r="BZ155" s="130">
        <f t="shared" ref="BZ155" si="1532">R155/R157</f>
        <v>0</v>
      </c>
      <c r="CA155" s="131">
        <f t="shared" ref="CA155" si="1533">S155/S157</f>
        <v>0</v>
      </c>
      <c r="CB155" s="128">
        <f t="shared" ref="CB155" si="1534">T155/T157</f>
        <v>0</v>
      </c>
      <c r="CC155" s="129">
        <f t="shared" ref="CC155" si="1535">U155/U157</f>
        <v>0</v>
      </c>
      <c r="CD155" s="130">
        <f t="shared" ref="CD155" si="1536">V155/V157</f>
        <v>0</v>
      </c>
      <c r="CE155" s="131">
        <f t="shared" ref="CE155" si="1537">W155/W157</f>
        <v>0</v>
      </c>
      <c r="CF155" s="128">
        <f t="shared" ref="CF155" si="1538">X155/X157</f>
        <v>0</v>
      </c>
      <c r="CG155" s="129">
        <f t="shared" ref="CG155" si="1539">Y155/Y157</f>
        <v>0</v>
      </c>
      <c r="CH155" s="130">
        <f t="shared" ref="CH155" si="1540">Z155/Z157</f>
        <v>0</v>
      </c>
      <c r="CI155" s="128">
        <f t="shared" ref="CI155" si="1541">AA155/AA157</f>
        <v>0</v>
      </c>
      <c r="CJ155" s="134">
        <f t="shared" ref="CJ155" si="1542">AB155/AB157</f>
        <v>0</v>
      </c>
      <c r="CK155" s="135">
        <f t="shared" ref="CK155" si="1543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58">
        <f t="shared" si="1488"/>
        <v>0</v>
      </c>
      <c r="AC156" s="159">
        <f t="shared" si="1489"/>
        <v>0</v>
      </c>
      <c r="BI156" s="136" t="s">
        <v>39</v>
      </c>
      <c r="BJ156" s="128">
        <f>B156/B157</f>
        <v>0</v>
      </c>
      <c r="BK156" s="129">
        <f t="shared" ref="BK156" si="1544">C156/C157</f>
        <v>0</v>
      </c>
      <c r="BL156" s="130">
        <f t="shared" ref="BL156" si="1545">D156/D157</f>
        <v>0</v>
      </c>
      <c r="BM156" s="131">
        <f t="shared" ref="BM156" si="1546">E156/E157</f>
        <v>0</v>
      </c>
      <c r="BN156" s="128">
        <f t="shared" ref="BN156" si="1547">F156/F157</f>
        <v>0</v>
      </c>
      <c r="BO156" s="129">
        <f t="shared" ref="BO156" si="1548">G156/G157</f>
        <v>0</v>
      </c>
      <c r="BP156" s="130">
        <f t="shared" ref="BP156" si="1549">H156/H157</f>
        <v>0</v>
      </c>
      <c r="BQ156" s="131">
        <f t="shared" ref="BQ156" si="1550">I156/I157</f>
        <v>0</v>
      </c>
      <c r="BR156" s="128">
        <f t="shared" ref="BR156" si="1551">J156/J157</f>
        <v>0</v>
      </c>
      <c r="BS156" s="129">
        <f t="shared" ref="BS156" si="1552">K156/K157</f>
        <v>0</v>
      </c>
      <c r="BT156" s="130">
        <f t="shared" ref="BT156" si="1553">L156/L157</f>
        <v>0</v>
      </c>
      <c r="BU156" s="128">
        <f t="shared" ref="BU156" si="1554">M156/M157</f>
        <v>0</v>
      </c>
      <c r="BV156" s="132">
        <f t="shared" ref="BV156" si="1555">N156/N157</f>
        <v>0</v>
      </c>
      <c r="BW156" s="133">
        <f t="shared" ref="BW156" si="1556">O156/O157</f>
        <v>0</v>
      </c>
      <c r="BX156" s="128">
        <f t="shared" ref="BX156" si="1557">P156/P157</f>
        <v>0</v>
      </c>
      <c r="BY156" s="129">
        <f t="shared" ref="BY156" si="1558">Q156/Q157</f>
        <v>0</v>
      </c>
      <c r="BZ156" s="130">
        <f t="shared" ref="BZ156" si="1559">R156/R157</f>
        <v>0</v>
      </c>
      <c r="CA156" s="131">
        <f t="shared" ref="CA156" si="1560">S156/S157</f>
        <v>0</v>
      </c>
      <c r="CB156" s="128">
        <f t="shared" ref="CB156" si="1561">T156/T157</f>
        <v>0</v>
      </c>
      <c r="CC156" s="129">
        <f t="shared" ref="CC156" si="1562">U156/U157</f>
        <v>0</v>
      </c>
      <c r="CD156" s="130">
        <f t="shared" ref="CD156" si="1563">V156/V157</f>
        <v>0</v>
      </c>
      <c r="CE156" s="131">
        <f t="shared" ref="CE156" si="1564">W156/W157</f>
        <v>0</v>
      </c>
      <c r="CF156" s="128">
        <f t="shared" ref="CF156" si="1565">X156/X157</f>
        <v>0</v>
      </c>
      <c r="CG156" s="129">
        <f t="shared" ref="CG156" si="1566">Y156/Y157</f>
        <v>0</v>
      </c>
      <c r="CH156" s="130">
        <f t="shared" ref="CH156" si="1567">Z156/Z157</f>
        <v>0</v>
      </c>
      <c r="CI156" s="128">
        <f t="shared" ref="CI156" si="1568">AA156/AA157</f>
        <v>0</v>
      </c>
      <c r="CJ156" s="134">
        <f t="shared" ref="CJ156" si="1569">AB156/AB157</f>
        <v>0</v>
      </c>
      <c r="CK156" s="135">
        <f t="shared" ref="CK156" si="1570">AC156/AC157</f>
        <v>0</v>
      </c>
    </row>
    <row r="157" spans="1:89" ht="14.25" thickTop="1" thickBot="1" x14ac:dyDescent="0.25">
      <c r="A157" s="229" t="s">
        <v>13</v>
      </c>
      <c r="B157" s="20">
        <f t="shared" ref="B157" si="1571">SUM(B134:B156)</f>
        <v>27815</v>
      </c>
      <c r="C157" s="21">
        <f t="shared" ref="C157" si="1572">SUM(C134:C156)</f>
        <v>28886</v>
      </c>
      <c r="D157" s="20">
        <f t="shared" ref="D157" si="1573">SUM(D134:D156)</f>
        <v>11740</v>
      </c>
      <c r="E157" s="21">
        <f t="shared" ref="E157" si="1574">SUM(E134:E156)</f>
        <v>12165</v>
      </c>
      <c r="F157" s="20">
        <f t="shared" ref="F157" si="1575">SUM(F134:F156)</f>
        <v>26954</v>
      </c>
      <c r="G157" s="21">
        <f t="shared" ref="G157" si="1576">SUM(G134:G156)</f>
        <v>24539</v>
      </c>
      <c r="H157" s="20">
        <f t="shared" ref="H157" si="1577">SUM(H134:H156)</f>
        <v>35618</v>
      </c>
      <c r="I157" s="21">
        <f t="shared" ref="I157" si="1578">SUM(I134:I156)</f>
        <v>37079</v>
      </c>
      <c r="J157" s="20">
        <f t="shared" ref="J157" si="1579">SUM(J134:J156)</f>
        <v>6140</v>
      </c>
      <c r="K157" s="21">
        <f t="shared" ref="K157" si="1580">SUM(K134:K156)</f>
        <v>5948</v>
      </c>
      <c r="L157" s="20">
        <f t="shared" ref="L157" si="1581">SUM(L134:L156)</f>
        <v>22012</v>
      </c>
      <c r="M157" s="21">
        <f t="shared" ref="M157" si="1582">SUM(M134:M156)</f>
        <v>20806</v>
      </c>
      <c r="N157" s="20">
        <f t="shared" ref="N157" si="1583">SUM(N134:N156)</f>
        <v>35628</v>
      </c>
      <c r="O157" s="21">
        <f t="shared" ref="O157" si="1584">SUM(O134:O156)</f>
        <v>34910</v>
      </c>
      <c r="P157" s="20">
        <f t="shared" ref="P157" si="1585">SUM(P134:P156)</f>
        <v>19786</v>
      </c>
      <c r="Q157" s="21">
        <f t="shared" ref="Q157" si="1586">SUM(Q134:Q156)</f>
        <v>19185</v>
      </c>
      <c r="R157" s="20">
        <f t="shared" ref="R157" si="1587">SUM(R134:R156)</f>
        <v>24880</v>
      </c>
      <c r="S157" s="21">
        <f t="shared" ref="S157" si="1588">SUM(S134:S156)</f>
        <v>25071</v>
      </c>
      <c r="T157" s="20">
        <f t="shared" ref="T157" si="1589">SUM(T134:T156)</f>
        <v>7904</v>
      </c>
      <c r="U157" s="21">
        <f t="shared" ref="U157" si="1590">SUM(U134:U156)</f>
        <v>7813</v>
      </c>
      <c r="V157" s="20">
        <f t="shared" ref="V157" si="1591">SUM(V134:V156)</f>
        <v>23441</v>
      </c>
      <c r="W157" s="21">
        <f t="shared" ref="W157" si="1592">SUM(W134:W156)</f>
        <v>25505</v>
      </c>
      <c r="X157" s="20">
        <f t="shared" ref="X157" si="1593">SUM(X134:X156)</f>
        <v>16832</v>
      </c>
      <c r="Y157" s="21">
        <f t="shared" ref="Y157" si="1594">SUM(Y134:Y156)</f>
        <v>11018</v>
      </c>
      <c r="Z157" s="20">
        <f t="shared" ref="Z157" si="1595">SUM(Z134:Z156)</f>
        <v>37750</v>
      </c>
      <c r="AA157" s="21">
        <f t="shared" ref="AA157" si="1596">SUM(AA134:AA156)</f>
        <v>42257</v>
      </c>
      <c r="AB157" s="160">
        <f t="shared" ref="AB157:AC157" si="1597">SUM(AB133:AB156)</f>
        <v>296500</v>
      </c>
      <c r="AC157" s="161">
        <f t="shared" si="1597"/>
        <v>295182</v>
      </c>
      <c r="BI157" s="229" t="s">
        <v>13</v>
      </c>
      <c r="BJ157" s="154">
        <f>SUM(BJ133:BJ156)</f>
        <v>1</v>
      </c>
      <c r="BK157" s="155">
        <f t="shared" ref="BK157:CK157" si="1598">SUM(BK133:BK156)</f>
        <v>1</v>
      </c>
      <c r="BL157" s="154">
        <f t="shared" si="1598"/>
        <v>1</v>
      </c>
      <c r="BM157" s="155">
        <f t="shared" si="1598"/>
        <v>0.99999999999999989</v>
      </c>
      <c r="BN157" s="154">
        <f t="shared" si="1598"/>
        <v>0.99999999999999978</v>
      </c>
      <c r="BO157" s="155">
        <f t="shared" si="1598"/>
        <v>0.99999999999999989</v>
      </c>
      <c r="BP157" s="154">
        <f t="shared" si="1598"/>
        <v>0.99999999999999989</v>
      </c>
      <c r="BQ157" s="155">
        <f t="shared" si="1598"/>
        <v>1</v>
      </c>
      <c r="BR157" s="154">
        <f t="shared" si="1598"/>
        <v>0.99999999999999989</v>
      </c>
      <c r="BS157" s="155">
        <f t="shared" si="1598"/>
        <v>1.0000000000000002</v>
      </c>
      <c r="BT157" s="154">
        <f t="shared" si="1598"/>
        <v>1</v>
      </c>
      <c r="BU157" s="155">
        <f t="shared" si="1598"/>
        <v>0.99999999999999989</v>
      </c>
      <c r="BV157" s="154">
        <f t="shared" si="1598"/>
        <v>0.99999999999999989</v>
      </c>
      <c r="BW157" s="155">
        <f t="shared" si="1598"/>
        <v>0.99999999999999989</v>
      </c>
      <c r="BX157" s="154">
        <f t="shared" si="1598"/>
        <v>1</v>
      </c>
      <c r="BY157" s="155">
        <f t="shared" si="1598"/>
        <v>1</v>
      </c>
      <c r="BZ157" s="154">
        <f t="shared" si="1598"/>
        <v>1</v>
      </c>
      <c r="CA157" s="155">
        <f t="shared" si="1598"/>
        <v>0.99999999999999978</v>
      </c>
      <c r="CB157" s="154">
        <f t="shared" si="1598"/>
        <v>0.99999999999999989</v>
      </c>
      <c r="CC157" s="155">
        <f t="shared" si="1598"/>
        <v>1</v>
      </c>
      <c r="CD157" s="154">
        <f t="shared" si="1598"/>
        <v>1</v>
      </c>
      <c r="CE157" s="155">
        <f t="shared" si="1598"/>
        <v>1</v>
      </c>
      <c r="CF157" s="154">
        <f t="shared" si="1598"/>
        <v>1.0000000000000002</v>
      </c>
      <c r="CG157" s="155">
        <f t="shared" si="1598"/>
        <v>1.0000000000000002</v>
      </c>
      <c r="CH157" s="154">
        <f t="shared" si="1598"/>
        <v>1</v>
      </c>
      <c r="CI157" s="155">
        <f t="shared" si="1598"/>
        <v>0.99999999999999989</v>
      </c>
      <c r="CJ157" s="154">
        <f t="shared" si="1598"/>
        <v>0.99999999999999978</v>
      </c>
      <c r="CK157" s="155">
        <f t="shared" si="1598"/>
        <v>1</v>
      </c>
    </row>
    <row r="158" spans="1:89" ht="13.5" thickTop="1" x14ac:dyDescent="0.2">
      <c r="A158" s="173"/>
    </row>
    <row r="160" spans="1:89" x14ac:dyDescent="0.2">
      <c r="A160" s="304">
        <f>+A129+1</f>
        <v>44657</v>
      </c>
      <c r="B160" s="304"/>
      <c r="C160" s="304"/>
      <c r="D160" s="304"/>
      <c r="BI160" s="309">
        <f>+BI129+1</f>
        <v>44657</v>
      </c>
      <c r="BJ160" s="309"/>
      <c r="BK160" s="309"/>
      <c r="BL160" s="309"/>
    </row>
    <row r="161" spans="1:89" ht="13.5" thickBot="1" x14ac:dyDescent="0.25">
      <c r="AE161" s="232" t="s">
        <v>84</v>
      </c>
    </row>
    <row r="162" spans="1:89" ht="14.25" thickTop="1" thickBot="1" x14ac:dyDescent="0.25">
      <c r="A162" s="300" t="s">
        <v>0</v>
      </c>
      <c r="B162" s="302" t="s">
        <v>1</v>
      </c>
      <c r="C162" s="303"/>
      <c r="D162" s="302" t="s">
        <v>2</v>
      </c>
      <c r="E162" s="303"/>
      <c r="F162" s="302" t="s">
        <v>3</v>
      </c>
      <c r="G162" s="303"/>
      <c r="H162" s="302" t="s">
        <v>4</v>
      </c>
      <c r="I162" s="303"/>
      <c r="J162" s="302" t="s">
        <v>5</v>
      </c>
      <c r="K162" s="303"/>
      <c r="L162" s="302" t="s">
        <v>6</v>
      </c>
      <c r="M162" s="303"/>
      <c r="N162" s="302" t="s">
        <v>7</v>
      </c>
      <c r="O162" s="303"/>
      <c r="P162" s="302" t="s">
        <v>8</v>
      </c>
      <c r="Q162" s="303"/>
      <c r="R162" s="302" t="s">
        <v>9</v>
      </c>
      <c r="S162" s="303"/>
      <c r="T162" s="302" t="s">
        <v>10</v>
      </c>
      <c r="U162" s="303"/>
      <c r="V162" s="302" t="s">
        <v>11</v>
      </c>
      <c r="W162" s="303"/>
      <c r="X162" s="302" t="s">
        <v>12</v>
      </c>
      <c r="Y162" s="303"/>
      <c r="Z162" s="305" t="s">
        <v>40</v>
      </c>
      <c r="AA162" s="306"/>
      <c r="AB162" s="307" t="s">
        <v>41</v>
      </c>
      <c r="AC162" s="308"/>
      <c r="AE162" s="300" t="s">
        <v>0</v>
      </c>
      <c r="AF162" s="302" t="s">
        <v>1</v>
      </c>
      <c r="AG162" s="303"/>
      <c r="AH162" s="302" t="s">
        <v>2</v>
      </c>
      <c r="AI162" s="303"/>
      <c r="AJ162" s="302" t="s">
        <v>3</v>
      </c>
      <c r="AK162" s="303"/>
      <c r="AL162" s="302" t="s">
        <v>4</v>
      </c>
      <c r="AM162" s="303"/>
      <c r="AN162" s="302" t="s">
        <v>5</v>
      </c>
      <c r="AO162" s="303"/>
      <c r="AP162" s="302" t="s">
        <v>6</v>
      </c>
      <c r="AQ162" s="303"/>
      <c r="AR162" s="302" t="s">
        <v>7</v>
      </c>
      <c r="AS162" s="303"/>
      <c r="AT162" s="302" t="s">
        <v>8</v>
      </c>
      <c r="AU162" s="303"/>
      <c r="AV162" s="302" t="s">
        <v>9</v>
      </c>
      <c r="AW162" s="303"/>
      <c r="AX162" s="302" t="s">
        <v>10</v>
      </c>
      <c r="AY162" s="303"/>
      <c r="AZ162" s="302" t="s">
        <v>11</v>
      </c>
      <c r="BA162" s="303"/>
      <c r="BB162" s="302" t="s">
        <v>12</v>
      </c>
      <c r="BC162" s="303"/>
      <c r="BD162" s="305" t="s">
        <v>40</v>
      </c>
      <c r="BE162" s="306"/>
      <c r="BF162" s="307" t="s">
        <v>41</v>
      </c>
      <c r="BG162" s="308"/>
      <c r="BI162" s="300" t="s">
        <v>0</v>
      </c>
      <c r="BJ162" s="302" t="s">
        <v>1</v>
      </c>
      <c r="BK162" s="303"/>
      <c r="BL162" s="302" t="s">
        <v>2</v>
      </c>
      <c r="BM162" s="303"/>
      <c r="BN162" s="302" t="s">
        <v>3</v>
      </c>
      <c r="BO162" s="303"/>
      <c r="BP162" s="302" t="s">
        <v>4</v>
      </c>
      <c r="BQ162" s="303"/>
      <c r="BR162" s="302" t="s">
        <v>5</v>
      </c>
      <c r="BS162" s="303"/>
      <c r="BT162" s="302" t="s">
        <v>6</v>
      </c>
      <c r="BU162" s="303"/>
      <c r="BV162" s="302" t="s">
        <v>7</v>
      </c>
      <c r="BW162" s="303"/>
      <c r="BX162" s="302" t="s">
        <v>8</v>
      </c>
      <c r="BY162" s="303"/>
      <c r="BZ162" s="302" t="s">
        <v>9</v>
      </c>
      <c r="CA162" s="303"/>
      <c r="CB162" s="302" t="s">
        <v>10</v>
      </c>
      <c r="CC162" s="303"/>
      <c r="CD162" s="302" t="s">
        <v>11</v>
      </c>
      <c r="CE162" s="303"/>
      <c r="CF162" s="302" t="s">
        <v>12</v>
      </c>
      <c r="CG162" s="303"/>
      <c r="CH162" s="305" t="s">
        <v>40</v>
      </c>
      <c r="CI162" s="306"/>
      <c r="CJ162" s="302" t="s">
        <v>41</v>
      </c>
      <c r="CK162" s="303"/>
    </row>
    <row r="163" spans="1:89" ht="15" thickTop="1" thickBot="1" x14ac:dyDescent="0.3">
      <c r="A163" s="301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62" t="s">
        <v>14</v>
      </c>
      <c r="AC163" s="163" t="s">
        <v>15</v>
      </c>
      <c r="AE163" s="301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62" t="s">
        <v>14</v>
      </c>
      <c r="BG163" s="163" t="s">
        <v>15</v>
      </c>
      <c r="BI163" s="301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72"/>
      <c r="D164" s="126"/>
      <c r="E164" s="166"/>
      <c r="F164" s="125"/>
      <c r="G164" s="127"/>
      <c r="H164" s="126"/>
      <c r="I164" s="166"/>
      <c r="J164" s="125"/>
      <c r="K164" s="127"/>
      <c r="L164" s="126"/>
      <c r="M164" s="125"/>
      <c r="N164" s="165"/>
      <c r="O164" s="167"/>
      <c r="P164" s="125"/>
      <c r="Q164" s="127"/>
      <c r="R164" s="126"/>
      <c r="S164" s="166"/>
      <c r="T164" s="125"/>
      <c r="U164" s="127"/>
      <c r="V164" s="126"/>
      <c r="W164" s="166"/>
      <c r="X164" s="125"/>
      <c r="Y164" s="127"/>
      <c r="Z164" s="170"/>
      <c r="AA164" s="171"/>
      <c r="AB164" s="156">
        <f>B164+D164+F164+H164+J164+L164+N164+P164+R164+T164+V164+X164+Z164</f>
        <v>0</v>
      </c>
      <c r="AC164" s="157">
        <f>C164+E164+G164+I164+K164+M164+O164+Q164+S164+U164+W164+Y164+AA164</f>
        <v>0</v>
      </c>
      <c r="AE164" s="235" t="str">
        <f>$AE$9</f>
        <v>07:00 - 07:59</v>
      </c>
      <c r="AF164" s="125">
        <f>SUMIF($A$9:$A$32,$AE164,B$164:B$187)</f>
        <v>3223</v>
      </c>
      <c r="AG164" s="172">
        <f t="shared" ref="AG164:AV165" si="1599">SUMIF($A$9:$A$32,$AE164,C$164:C$187)</f>
        <v>1618</v>
      </c>
      <c r="AH164" s="126">
        <f t="shared" si="1599"/>
        <v>1109</v>
      </c>
      <c r="AI164" s="166">
        <f t="shared" si="1599"/>
        <v>1118</v>
      </c>
      <c r="AJ164" s="125">
        <f t="shared" si="1599"/>
        <v>2697</v>
      </c>
      <c r="AK164" s="127">
        <f t="shared" si="1599"/>
        <v>1531</v>
      </c>
      <c r="AL164" s="126">
        <f t="shared" si="1599"/>
        <v>3616</v>
      </c>
      <c r="AM164" s="166">
        <f t="shared" si="1599"/>
        <v>2102</v>
      </c>
      <c r="AN164" s="125">
        <f t="shared" si="1599"/>
        <v>323</v>
      </c>
      <c r="AO164" s="127">
        <f t="shared" si="1599"/>
        <v>885</v>
      </c>
      <c r="AP164" s="126">
        <f t="shared" si="1599"/>
        <v>1155</v>
      </c>
      <c r="AQ164" s="125">
        <f t="shared" si="1599"/>
        <v>2955</v>
      </c>
      <c r="AR164" s="165">
        <f t="shared" si="1599"/>
        <v>2693</v>
      </c>
      <c r="AS164" s="167">
        <f t="shared" si="1599"/>
        <v>3696</v>
      </c>
      <c r="AT164" s="125">
        <f t="shared" si="1599"/>
        <v>2016</v>
      </c>
      <c r="AU164" s="127">
        <f t="shared" si="1599"/>
        <v>1858</v>
      </c>
      <c r="AV164" s="126">
        <f t="shared" si="1599"/>
        <v>2571</v>
      </c>
      <c r="AW164" s="166">
        <f t="shared" ref="AW164:BE165" si="1600">SUMIF($A$9:$A$32,$AE164,S$164:S$187)</f>
        <v>1851</v>
      </c>
      <c r="AX164" s="125">
        <f t="shared" si="1600"/>
        <v>450</v>
      </c>
      <c r="AY164" s="127">
        <f t="shared" si="1600"/>
        <v>1349</v>
      </c>
      <c r="AZ164" s="126">
        <f t="shared" si="1600"/>
        <v>1090</v>
      </c>
      <c r="BA164" s="166">
        <f t="shared" si="1600"/>
        <v>2662</v>
      </c>
      <c r="BB164" s="125">
        <f t="shared" si="1600"/>
        <v>1523</v>
      </c>
      <c r="BC164" s="127">
        <f t="shared" si="1600"/>
        <v>1481</v>
      </c>
      <c r="BD164" s="170">
        <f t="shared" si="1600"/>
        <v>3327</v>
      </c>
      <c r="BE164" s="171">
        <f t="shared" si="1600"/>
        <v>2756</v>
      </c>
      <c r="BF164" s="156">
        <f>AF164+AH164+AJ164+AL164+AN164+AP164+AR164+AT164+AV164+AX164+AZ164+BB164+BD164</f>
        <v>25793</v>
      </c>
      <c r="BG164" s="157">
        <f>AG164+AI164+AK164+AM164+AO164+AQ164+AS164+AU164+AW164+AY164+BA164+BC164+BE164</f>
        <v>25862</v>
      </c>
      <c r="BI164" s="124" t="s">
        <v>16</v>
      </c>
      <c r="BJ164" s="128">
        <f>B164/B188</f>
        <v>0</v>
      </c>
      <c r="BK164" s="129">
        <f t="shared" ref="BK164" si="1601">C164/C188</f>
        <v>0</v>
      </c>
      <c r="BL164" s="130">
        <f t="shared" ref="BL164" si="1602">D164/D188</f>
        <v>0</v>
      </c>
      <c r="BM164" s="131">
        <f t="shared" ref="BM164" si="1603">E164/E188</f>
        <v>0</v>
      </c>
      <c r="BN164" s="128">
        <f t="shared" ref="BN164" si="1604">F164/F188</f>
        <v>0</v>
      </c>
      <c r="BO164" s="129">
        <f t="shared" ref="BO164" si="1605">G164/G188</f>
        <v>0</v>
      </c>
      <c r="BP164" s="130">
        <f t="shared" ref="BP164" si="1606">H164/H188</f>
        <v>0</v>
      </c>
      <c r="BQ164" s="131">
        <f t="shared" ref="BQ164" si="1607">I164/I188</f>
        <v>0</v>
      </c>
      <c r="BR164" s="128">
        <f t="shared" ref="BR164" si="1608">J164/J188</f>
        <v>0</v>
      </c>
      <c r="BS164" s="129">
        <f t="shared" ref="BS164" si="1609">K164/K188</f>
        <v>0</v>
      </c>
      <c r="BT164" s="130">
        <f t="shared" ref="BT164" si="1610">L164/L188</f>
        <v>0</v>
      </c>
      <c r="BU164" s="128">
        <f t="shared" ref="BU164" si="1611">M164/M188</f>
        <v>0</v>
      </c>
      <c r="BV164" s="132">
        <f t="shared" ref="BV164" si="1612">N164/N188</f>
        <v>0</v>
      </c>
      <c r="BW164" s="133">
        <f t="shared" ref="BW164" si="1613">O164/O188</f>
        <v>0</v>
      </c>
      <c r="BX164" s="128">
        <f t="shared" ref="BX164" si="1614">P164/P188</f>
        <v>0</v>
      </c>
      <c r="BY164" s="129">
        <f t="shared" ref="BY164" si="1615">Q164/Q188</f>
        <v>0</v>
      </c>
      <c r="BZ164" s="130">
        <f t="shared" ref="BZ164" si="1616">R164/R188</f>
        <v>0</v>
      </c>
      <c r="CA164" s="131">
        <f t="shared" ref="CA164" si="1617">S164/S188</f>
        <v>0</v>
      </c>
      <c r="CB164" s="128">
        <f t="shared" ref="CB164" si="1618">T164/T188</f>
        <v>0</v>
      </c>
      <c r="CC164" s="129">
        <f t="shared" ref="CC164" si="1619">U164/U188</f>
        <v>0</v>
      </c>
      <c r="CD164" s="130">
        <f t="shared" ref="CD164" si="1620">V164/V188</f>
        <v>0</v>
      </c>
      <c r="CE164" s="131">
        <f t="shared" ref="CE164" si="1621">W164/W188</f>
        <v>0</v>
      </c>
      <c r="CF164" s="128">
        <f t="shared" ref="CF164" si="1622">X164/X188</f>
        <v>0</v>
      </c>
      <c r="CG164" s="129">
        <f t="shared" ref="CG164" si="1623">Y164/Y188</f>
        <v>0</v>
      </c>
      <c r="CH164" s="130">
        <f t="shared" ref="CH164" si="1624">Z164/Z188</f>
        <v>0</v>
      </c>
      <c r="CI164" s="128">
        <f t="shared" ref="CI164" si="1625">AA164/AA188</f>
        <v>0</v>
      </c>
      <c r="CJ164" s="134">
        <f t="shared" ref="CJ164" si="1626">AB164/AB188</f>
        <v>0</v>
      </c>
      <c r="CK164" s="135">
        <f t="shared" ref="CK164" si="1627">AC164/AC188</f>
        <v>0</v>
      </c>
    </row>
    <row r="165" spans="1:89" x14ac:dyDescent="0.2">
      <c r="A165" s="136" t="s">
        <v>17</v>
      </c>
      <c r="B165" s="175">
        <v>504</v>
      </c>
      <c r="C165" s="176">
        <v>0</v>
      </c>
      <c r="D165" s="177">
        <v>214</v>
      </c>
      <c r="E165" s="178">
        <v>1</v>
      </c>
      <c r="F165" s="175">
        <v>591</v>
      </c>
      <c r="G165" s="179">
        <v>3</v>
      </c>
      <c r="H165" s="177">
        <v>506</v>
      </c>
      <c r="I165" s="178">
        <v>52</v>
      </c>
      <c r="J165" s="175">
        <v>13</v>
      </c>
      <c r="K165" s="179">
        <v>18</v>
      </c>
      <c r="L165" s="177">
        <v>64</v>
      </c>
      <c r="M165" s="175">
        <v>87</v>
      </c>
      <c r="N165" s="180">
        <v>169</v>
      </c>
      <c r="O165" s="181">
        <v>115</v>
      </c>
      <c r="P165" s="175">
        <v>74</v>
      </c>
      <c r="Q165" s="179">
        <v>44</v>
      </c>
      <c r="R165" s="177">
        <v>35</v>
      </c>
      <c r="S165" s="178">
        <v>8</v>
      </c>
      <c r="T165" s="175">
        <v>0</v>
      </c>
      <c r="U165" s="179">
        <v>0</v>
      </c>
      <c r="V165" s="177">
        <v>5</v>
      </c>
      <c r="W165" s="178">
        <v>0</v>
      </c>
      <c r="X165" s="175">
        <v>0</v>
      </c>
      <c r="Y165" s="179">
        <v>0</v>
      </c>
      <c r="Z165" s="177">
        <v>0</v>
      </c>
      <c r="AA165" s="175">
        <v>0</v>
      </c>
      <c r="AB165" s="156">
        <f t="shared" ref="AB165:AB184" si="1628">B165+D165+F165+H165+J165+L165+N165+P165+R165+T165+V165+X165+Z165</f>
        <v>2175</v>
      </c>
      <c r="AC165" s="157">
        <f t="shared" ref="AC165:AC184" si="1629">C165+E165+G165+I165+K165+M165+O165+Q165+S165+U165+W165+Y165+AA165</f>
        <v>328</v>
      </c>
      <c r="AE165" s="237" t="str">
        <f>$AE$10</f>
        <v>08:00 - 08:59</v>
      </c>
      <c r="AF165" s="125">
        <f>SUMIF($A$9:$A$32,$AE165,B$164:B$187)</f>
        <v>2748</v>
      </c>
      <c r="AG165" s="176">
        <f t="shared" si="1599"/>
        <v>1280</v>
      </c>
      <c r="AH165" s="177">
        <f t="shared" si="1599"/>
        <v>879</v>
      </c>
      <c r="AI165" s="178">
        <f t="shared" si="1599"/>
        <v>824</v>
      </c>
      <c r="AJ165" s="238">
        <f t="shared" si="1599"/>
        <v>2655</v>
      </c>
      <c r="AK165" s="179">
        <f t="shared" si="1599"/>
        <v>1083</v>
      </c>
      <c r="AL165" s="177">
        <f t="shared" si="1599"/>
        <v>3073</v>
      </c>
      <c r="AM165" s="178">
        <f t="shared" si="1599"/>
        <v>1943</v>
      </c>
      <c r="AN165" s="238">
        <f t="shared" si="1599"/>
        <v>231</v>
      </c>
      <c r="AO165" s="179">
        <f t="shared" si="1599"/>
        <v>804</v>
      </c>
      <c r="AP165" s="177">
        <f t="shared" si="1599"/>
        <v>911</v>
      </c>
      <c r="AQ165" s="238">
        <f t="shared" si="1599"/>
        <v>2746</v>
      </c>
      <c r="AR165" s="180">
        <f t="shared" si="1599"/>
        <v>1921</v>
      </c>
      <c r="AS165" s="181">
        <f t="shared" si="1599"/>
        <v>3680</v>
      </c>
      <c r="AT165" s="238">
        <f t="shared" si="1599"/>
        <v>1462</v>
      </c>
      <c r="AU165" s="179">
        <f t="shared" si="1599"/>
        <v>1643</v>
      </c>
      <c r="AV165" s="177">
        <f t="shared" si="1599"/>
        <v>2087</v>
      </c>
      <c r="AW165" s="178">
        <f t="shared" si="1600"/>
        <v>1563</v>
      </c>
      <c r="AX165" s="238">
        <f t="shared" si="1600"/>
        <v>312</v>
      </c>
      <c r="AY165" s="179">
        <f t="shared" si="1600"/>
        <v>1002</v>
      </c>
      <c r="AZ165" s="177">
        <f t="shared" si="1600"/>
        <v>861</v>
      </c>
      <c r="BA165" s="178">
        <f t="shared" si="1600"/>
        <v>2354</v>
      </c>
      <c r="BB165" s="238">
        <f t="shared" si="1600"/>
        <v>1194</v>
      </c>
      <c r="BC165" s="179">
        <f t="shared" si="1600"/>
        <v>1421</v>
      </c>
      <c r="BD165" s="177">
        <f t="shared" si="1600"/>
        <v>2812</v>
      </c>
      <c r="BE165" s="238">
        <f t="shared" si="1600"/>
        <v>2872</v>
      </c>
      <c r="BF165" s="158">
        <f>SUM(AF165,AH165,AJ165,AL165,AN165,AP165,AR165,AT165,AV165,AX165,AZ165,BB165,BD165)</f>
        <v>21146</v>
      </c>
      <c r="BG165" s="159">
        <f>SUM(AG165,AI165,AK165,AM165,AO165,AQ165,AS165,AU165,AW165,AY165,BA165,BC165,BE165)</f>
        <v>23215</v>
      </c>
      <c r="BI165" s="136" t="s">
        <v>17</v>
      </c>
      <c r="BJ165" s="128">
        <f>B165/B188</f>
        <v>1.6271711758248854E-2</v>
      </c>
      <c r="BK165" s="129">
        <f t="shared" ref="BK165" si="1630">C165/C188</f>
        <v>0</v>
      </c>
      <c r="BL165" s="130">
        <f t="shared" ref="BL165" si="1631">D165/D188</f>
        <v>1.6490714340756725E-2</v>
      </c>
      <c r="BM165" s="131">
        <f t="shared" ref="BM165" si="1632">E165/E188</f>
        <v>7.3675679658144843E-5</v>
      </c>
      <c r="BN165" s="128">
        <f t="shared" ref="BN165" si="1633">F165/F188</f>
        <v>2.0249434660453643E-2</v>
      </c>
      <c r="BO165" s="129">
        <f t="shared" ref="BO165" si="1634">G165/G188</f>
        <v>1.1290504685559444E-4</v>
      </c>
      <c r="BP165" s="130">
        <f t="shared" ref="BP165" si="1635">H165/H188</f>
        <v>1.2886466663271024E-2</v>
      </c>
      <c r="BQ165" s="131">
        <f t="shared" ref="BQ165" si="1636">I165/I188</f>
        <v>1.2823674475955611E-3</v>
      </c>
      <c r="BR165" s="128">
        <f t="shared" ref="BR165" si="1637">J165/J188</f>
        <v>1.8748197288722239E-3</v>
      </c>
      <c r="BS165" s="129">
        <f t="shared" ref="BS165" si="1638">K165/K188</f>
        <v>2.751031636863824E-3</v>
      </c>
      <c r="BT165" s="130">
        <f t="shared" ref="BT165" si="1639">L165/L188</f>
        <v>2.7635044691048838E-3</v>
      </c>
      <c r="BU165" s="128">
        <f t="shared" ref="BU165" si="1640">M165/M188</f>
        <v>3.9060746194944551E-3</v>
      </c>
      <c r="BV165" s="132">
        <f t="shared" ref="BV165" si="1641">N165/N188</f>
        <v>4.4425751163218634E-3</v>
      </c>
      <c r="BW165" s="133">
        <f t="shared" ref="BW165" si="1642">O165/O188</f>
        <v>3.0774994647827019E-3</v>
      </c>
      <c r="BX165" s="128">
        <f t="shared" ref="BX165" si="1643">P165/P188</f>
        <v>3.4966687142654633E-3</v>
      </c>
      <c r="BY165" s="129">
        <f t="shared" ref="BY165" si="1644">Q165/Q188</f>
        <v>2.1436227224008574E-3</v>
      </c>
      <c r="BZ165" s="130">
        <f t="shared" ref="BZ165" si="1645">R165/R188</f>
        <v>1.288612348588049E-3</v>
      </c>
      <c r="CA165" s="131">
        <f t="shared" ref="CA165" si="1646">S165/S188</f>
        <v>2.9796268017430818E-4</v>
      </c>
      <c r="CB165" s="128">
        <f t="shared" ref="CB165" si="1647">T165/T188</f>
        <v>0</v>
      </c>
      <c r="CC165" s="129">
        <f t="shared" ref="CC165" si="1648">U165/U188</f>
        <v>0</v>
      </c>
      <c r="CD165" s="130">
        <f t="shared" ref="CD165" si="1649">V165/V188</f>
        <v>2.0903883941636355E-4</v>
      </c>
      <c r="CE165" s="131">
        <f t="shared" ref="CE165" si="1650">W165/W188</f>
        <v>0</v>
      </c>
      <c r="CF165" s="128">
        <f t="shared" ref="CF165" si="1651">X165/X188</f>
        <v>0</v>
      </c>
      <c r="CG165" s="129">
        <f t="shared" ref="CG165" si="1652">Y165/Y188</f>
        <v>0</v>
      </c>
      <c r="CH165" s="130">
        <f t="shared" ref="CH165" si="1653">Z165/Z188</f>
        <v>0</v>
      </c>
      <c r="CI165" s="128">
        <f t="shared" ref="CI165" si="1654">AA165/AA188</f>
        <v>0</v>
      </c>
      <c r="CJ165" s="134">
        <f t="shared" ref="CJ165" si="1655">AB165/AB188</f>
        <v>6.7789953996334664E-3</v>
      </c>
      <c r="CK165" s="135">
        <f t="shared" ref="CK165" si="1656">AC165/AC188</f>
        <v>1.027276058517152E-3</v>
      </c>
    </row>
    <row r="166" spans="1:89" ht="13.5" thickBot="1" x14ac:dyDescent="0.25">
      <c r="A166" s="145" t="s">
        <v>18</v>
      </c>
      <c r="B166" s="182">
        <v>2053</v>
      </c>
      <c r="C166" s="183">
        <v>244</v>
      </c>
      <c r="D166" s="184">
        <v>802</v>
      </c>
      <c r="E166" s="185">
        <v>181</v>
      </c>
      <c r="F166" s="182">
        <v>2780</v>
      </c>
      <c r="G166" s="186">
        <v>446</v>
      </c>
      <c r="H166" s="184">
        <v>2040</v>
      </c>
      <c r="I166" s="185">
        <v>660</v>
      </c>
      <c r="J166" s="182">
        <v>97</v>
      </c>
      <c r="K166" s="186">
        <v>272</v>
      </c>
      <c r="L166" s="184">
        <v>578</v>
      </c>
      <c r="M166" s="182">
        <v>959</v>
      </c>
      <c r="N166" s="187">
        <v>1474</v>
      </c>
      <c r="O166" s="188">
        <v>1674</v>
      </c>
      <c r="P166" s="182">
        <v>921</v>
      </c>
      <c r="Q166" s="186">
        <v>1013</v>
      </c>
      <c r="R166" s="184">
        <v>998</v>
      </c>
      <c r="S166" s="185">
        <v>1218</v>
      </c>
      <c r="T166" s="182">
        <v>225</v>
      </c>
      <c r="U166" s="186">
        <v>600</v>
      </c>
      <c r="V166" s="184">
        <v>690</v>
      </c>
      <c r="W166" s="185">
        <v>1457</v>
      </c>
      <c r="X166" s="182">
        <v>664</v>
      </c>
      <c r="Y166" s="186">
        <v>601</v>
      </c>
      <c r="Z166" s="184">
        <v>1941</v>
      </c>
      <c r="AA166" s="182">
        <v>1438</v>
      </c>
      <c r="AB166" s="156">
        <f t="shared" si="1628"/>
        <v>15263</v>
      </c>
      <c r="AC166" s="157">
        <f t="shared" si="1629"/>
        <v>10763</v>
      </c>
      <c r="AE166" s="235"/>
      <c r="AF166" s="125"/>
      <c r="AG166" s="183"/>
      <c r="AH166" s="184"/>
      <c r="AI166" s="185"/>
      <c r="AJ166" s="182"/>
      <c r="AK166" s="186"/>
      <c r="AL166" s="184"/>
      <c r="AM166" s="185"/>
      <c r="AN166" s="182"/>
      <c r="AO166" s="186"/>
      <c r="AP166" s="184"/>
      <c r="AQ166" s="182"/>
      <c r="AR166" s="187"/>
      <c r="AS166" s="188"/>
      <c r="AT166" s="182"/>
      <c r="AU166" s="186"/>
      <c r="AV166" s="184"/>
      <c r="AW166" s="185"/>
      <c r="AX166" s="182"/>
      <c r="AY166" s="186"/>
      <c r="AZ166" s="184"/>
      <c r="BA166" s="185"/>
      <c r="BB166" s="182"/>
      <c r="BC166" s="186"/>
      <c r="BD166" s="184"/>
      <c r="BE166" s="182"/>
      <c r="BF166" s="158"/>
      <c r="BG166" s="159"/>
      <c r="BI166" s="145" t="s">
        <v>18</v>
      </c>
      <c r="BJ166" s="128">
        <f>B166/B188</f>
        <v>6.6281397300962094E-2</v>
      </c>
      <c r="BK166" s="129">
        <f t="shared" ref="BK166" si="1657">C166/C188</f>
        <v>7.8017585931254999E-3</v>
      </c>
      <c r="BL166" s="130">
        <f t="shared" ref="BL166" si="1658">D166/D188</f>
        <v>6.1801649071434074E-2</v>
      </c>
      <c r="BM166" s="131">
        <f t="shared" ref="BM166" si="1659">E166/E188</f>
        <v>1.3335298018124218E-2</v>
      </c>
      <c r="BN166" s="128">
        <f t="shared" ref="BN166" si="1660">F166/F188</f>
        <v>9.5251147810594114E-2</v>
      </c>
      <c r="BO166" s="129">
        <f t="shared" ref="BO166" si="1661">G166/G188</f>
        <v>1.6785216965865039E-2</v>
      </c>
      <c r="BP166" s="130">
        <f t="shared" ref="BP166" si="1662">H166/H188</f>
        <v>5.195334385982784E-2</v>
      </c>
      <c r="BQ166" s="131">
        <f t="shared" ref="BQ166" si="1663">I166/I188</f>
        <v>1.627620221948212E-2</v>
      </c>
      <c r="BR166" s="128">
        <f t="shared" ref="BR166" si="1664">J166/J188</f>
        <v>1.3989039515431208E-2</v>
      </c>
      <c r="BS166" s="129">
        <f t="shared" ref="BS166" si="1665">K166/K188</f>
        <v>4.1571144734831117E-2</v>
      </c>
      <c r="BT166" s="130">
        <f t="shared" ref="BT166" si="1666">L166/L188</f>
        <v>2.4957899736603482E-2</v>
      </c>
      <c r="BU166" s="128">
        <f t="shared" ref="BU166" si="1667">M166/M188</f>
        <v>4.3056615633277957E-2</v>
      </c>
      <c r="BV166" s="132">
        <f t="shared" ref="BV166" si="1668">N166/N188</f>
        <v>3.8747666990878261E-2</v>
      </c>
      <c r="BW166" s="133">
        <f t="shared" ref="BW166" si="1669">O166/O188</f>
        <v>4.4797687861271675E-2</v>
      </c>
      <c r="BX166" s="128">
        <f t="shared" ref="BX166" si="1670">P166/P188</f>
        <v>4.3519349808628267E-2</v>
      </c>
      <c r="BY166" s="129">
        <f t="shared" ref="BY166" si="1671">Q166/Q188</f>
        <v>4.9352041313456108E-2</v>
      </c>
      <c r="BZ166" s="130">
        <f t="shared" ref="BZ166" si="1672">R166/R188</f>
        <v>3.6743860682596372E-2</v>
      </c>
      <c r="CA166" s="131">
        <f t="shared" ref="CA166" si="1673">S166/S188</f>
        <v>4.5364818056538421E-2</v>
      </c>
      <c r="CB166" s="128">
        <f t="shared" ref="CB166" si="1674">T166/T188</f>
        <v>2.682723262191487E-2</v>
      </c>
      <c r="CC166" s="129">
        <f t="shared" ref="CC166" si="1675">U166/U188</f>
        <v>7.4294205052005943E-2</v>
      </c>
      <c r="CD166" s="130">
        <f t="shared" ref="CD166" si="1676">V166/V188</f>
        <v>2.8847359839458173E-2</v>
      </c>
      <c r="CE166" s="131">
        <f t="shared" ref="CE166" si="1677">W166/W188</f>
        <v>5.5706365895622251E-2</v>
      </c>
      <c r="CF166" s="128">
        <f t="shared" ref="CF166" si="1678">X166/X188</f>
        <v>3.771870029538741E-2</v>
      </c>
      <c r="CG166" s="129">
        <f t="shared" ref="CG166" si="1679">Y166/Y188</f>
        <v>5.288165420149582E-2</v>
      </c>
      <c r="CH166" s="130">
        <f t="shared" ref="CH166" si="1680">Z166/Z188</f>
        <v>4.6134100254319875E-2</v>
      </c>
      <c r="CI166" s="128">
        <f t="shared" ref="CI166" si="1681">AA166/AA188</f>
        <v>2.9854464674984947E-2</v>
      </c>
      <c r="CJ166" s="134">
        <f t="shared" ref="CJ166" si="1682">AB166/AB188</f>
        <v>4.7571405418209471E-2</v>
      </c>
      <c r="CK166" s="135">
        <f t="shared" ref="CK166" si="1683">AC166/AC188</f>
        <v>3.3709061639695448E-2</v>
      </c>
    </row>
    <row r="167" spans="1:89" ht="14.25" thickTop="1" thickBot="1" x14ac:dyDescent="0.25">
      <c r="A167" s="136" t="s">
        <v>19</v>
      </c>
      <c r="B167" s="175">
        <v>2715</v>
      </c>
      <c r="C167" s="176">
        <v>1301</v>
      </c>
      <c r="D167" s="177">
        <v>1233</v>
      </c>
      <c r="E167" s="178">
        <v>760</v>
      </c>
      <c r="F167" s="175">
        <v>3145</v>
      </c>
      <c r="G167" s="179">
        <v>1282</v>
      </c>
      <c r="H167" s="177">
        <v>3162</v>
      </c>
      <c r="I167" s="178">
        <v>1796</v>
      </c>
      <c r="J167" s="175">
        <v>267</v>
      </c>
      <c r="K167" s="179">
        <v>566</v>
      </c>
      <c r="L167" s="177">
        <v>1057</v>
      </c>
      <c r="M167" s="175">
        <v>2025</v>
      </c>
      <c r="N167" s="180">
        <v>2549</v>
      </c>
      <c r="O167" s="181">
        <v>3002</v>
      </c>
      <c r="P167" s="175">
        <v>1684</v>
      </c>
      <c r="Q167" s="179">
        <v>1559</v>
      </c>
      <c r="R167" s="177">
        <v>2145</v>
      </c>
      <c r="S167" s="178">
        <v>1714</v>
      </c>
      <c r="T167" s="175">
        <v>350</v>
      </c>
      <c r="U167" s="179">
        <v>1193</v>
      </c>
      <c r="V167" s="177">
        <v>1254</v>
      </c>
      <c r="W167" s="178">
        <v>2509</v>
      </c>
      <c r="X167" s="175">
        <v>1392</v>
      </c>
      <c r="Y167" s="179">
        <v>1043</v>
      </c>
      <c r="Z167" s="177">
        <v>2784</v>
      </c>
      <c r="AA167" s="175">
        <v>2401</v>
      </c>
      <c r="AB167" s="156">
        <f t="shared" si="1628"/>
        <v>23737</v>
      </c>
      <c r="AC167" s="157">
        <f t="shared" si="1629"/>
        <v>21151</v>
      </c>
      <c r="AE167" s="229" t="s">
        <v>13</v>
      </c>
      <c r="AF167" s="20">
        <f t="shared" ref="AF167:BG167" si="1684">SUM(AF164:AF166)</f>
        <v>5971</v>
      </c>
      <c r="AG167" s="21">
        <f t="shared" si="1684"/>
        <v>2898</v>
      </c>
      <c r="AH167" s="20">
        <f t="shared" si="1684"/>
        <v>1988</v>
      </c>
      <c r="AI167" s="21">
        <f t="shared" si="1684"/>
        <v>1942</v>
      </c>
      <c r="AJ167" s="20">
        <f t="shared" si="1684"/>
        <v>5352</v>
      </c>
      <c r="AK167" s="21">
        <f t="shared" si="1684"/>
        <v>2614</v>
      </c>
      <c r="AL167" s="20">
        <f t="shared" si="1684"/>
        <v>6689</v>
      </c>
      <c r="AM167" s="21">
        <f t="shared" si="1684"/>
        <v>4045</v>
      </c>
      <c r="AN167" s="20">
        <f t="shared" si="1684"/>
        <v>554</v>
      </c>
      <c r="AO167" s="21">
        <f t="shared" si="1684"/>
        <v>1689</v>
      </c>
      <c r="AP167" s="20">
        <f t="shared" si="1684"/>
        <v>2066</v>
      </c>
      <c r="AQ167" s="21">
        <f t="shared" si="1684"/>
        <v>5701</v>
      </c>
      <c r="AR167" s="20">
        <f t="shared" si="1684"/>
        <v>4614</v>
      </c>
      <c r="AS167" s="21">
        <f t="shared" si="1684"/>
        <v>7376</v>
      </c>
      <c r="AT167" s="20">
        <f t="shared" si="1684"/>
        <v>3478</v>
      </c>
      <c r="AU167" s="21">
        <f t="shared" si="1684"/>
        <v>3501</v>
      </c>
      <c r="AV167" s="20">
        <f t="shared" si="1684"/>
        <v>4658</v>
      </c>
      <c r="AW167" s="21">
        <f t="shared" si="1684"/>
        <v>3414</v>
      </c>
      <c r="AX167" s="20">
        <f t="shared" si="1684"/>
        <v>762</v>
      </c>
      <c r="AY167" s="21">
        <f t="shared" si="1684"/>
        <v>2351</v>
      </c>
      <c r="AZ167" s="20">
        <f t="shared" si="1684"/>
        <v>1951</v>
      </c>
      <c r="BA167" s="21">
        <f t="shared" si="1684"/>
        <v>5016</v>
      </c>
      <c r="BB167" s="20">
        <f t="shared" si="1684"/>
        <v>2717</v>
      </c>
      <c r="BC167" s="21">
        <f t="shared" si="1684"/>
        <v>2902</v>
      </c>
      <c r="BD167" s="20">
        <f t="shared" si="1684"/>
        <v>6139</v>
      </c>
      <c r="BE167" s="21">
        <f t="shared" si="1684"/>
        <v>5628</v>
      </c>
      <c r="BF167" s="160">
        <f t="shared" si="1684"/>
        <v>46939</v>
      </c>
      <c r="BG167" s="161">
        <f t="shared" si="1684"/>
        <v>49077</v>
      </c>
      <c r="BI167" s="136" t="s">
        <v>19</v>
      </c>
      <c r="BJ167" s="128">
        <f>B167/B188</f>
        <v>8.765416155485245E-2</v>
      </c>
      <c r="BK167" s="129">
        <f t="shared" ref="BK167" si="1685">C167/C188</f>
        <v>4.1598721023181455E-2</v>
      </c>
      <c r="BL167" s="130">
        <f t="shared" ref="BL167" si="1686">D167/D188</f>
        <v>9.501425599136934E-2</v>
      </c>
      <c r="BM167" s="131">
        <f t="shared" ref="BM167" si="1687">E167/E188</f>
        <v>5.599351654019008E-2</v>
      </c>
      <c r="BN167" s="128">
        <f t="shared" ref="BN167" si="1688">F167/F188</f>
        <v>0.1077571438360858</v>
      </c>
      <c r="BO167" s="129">
        <f t="shared" ref="BO167" si="1689">G167/G188</f>
        <v>4.8248090022957359E-2</v>
      </c>
      <c r="BP167" s="130">
        <f t="shared" ref="BP167" si="1690">H167/H188</f>
        <v>8.0527682982733148E-2</v>
      </c>
      <c r="BQ167" s="131">
        <f t="shared" ref="BQ167" si="1691">I167/I188</f>
        <v>4.429099876695438E-2</v>
      </c>
      <c r="BR167" s="128">
        <f t="shared" ref="BR167" si="1692">J167/J188</f>
        <v>3.8505912892991059E-2</v>
      </c>
      <c r="BS167" s="129">
        <f t="shared" ref="BS167" si="1693">K167/K188</f>
        <v>8.6504661470273581E-2</v>
      </c>
      <c r="BT167" s="130">
        <f t="shared" ref="BT167" si="1694">L167/L188</f>
        <v>4.5641003497560347E-2</v>
      </c>
      <c r="BU167" s="128">
        <f t="shared" ref="BU167" si="1695">M167/M188</f>
        <v>9.0917254074439902E-2</v>
      </c>
      <c r="BV167" s="132">
        <f t="shared" ref="BV167" si="1696">N167/N188</f>
        <v>6.7006650718961128E-2</v>
      </c>
      <c r="BW167" s="133">
        <f t="shared" ref="BW167" si="1697">O167/O188</f>
        <v>8.0336116463284091E-2</v>
      </c>
      <c r="BX167" s="128">
        <f t="shared" ref="BX167" si="1698">P167/P188</f>
        <v>7.9572839389500549E-2</v>
      </c>
      <c r="BY167" s="129">
        <f t="shared" ref="BY167" si="1699">Q167/Q188</f>
        <v>7.5952450550521286E-2</v>
      </c>
      <c r="BZ167" s="130">
        <f t="shared" ref="BZ167" si="1700">R167/R188</f>
        <v>7.8973528220610434E-2</v>
      </c>
      <c r="CA167" s="131">
        <f t="shared" ref="CA167" si="1701">S167/S188</f>
        <v>6.3838504227345522E-2</v>
      </c>
      <c r="CB167" s="128">
        <f t="shared" ref="CB167" si="1702">T167/T188</f>
        <v>4.1731250745200905E-2</v>
      </c>
      <c r="CC167" s="129">
        <f t="shared" ref="CC167" si="1703">U167/U188</f>
        <v>0.14772164437840515</v>
      </c>
      <c r="CD167" s="130">
        <f t="shared" ref="CD167" si="1704">V167/V188</f>
        <v>5.2426940925623979E-2</v>
      </c>
      <c r="CE167" s="131">
        <f t="shared" ref="CE167" si="1705">W167/W188</f>
        <v>9.5928120818199195E-2</v>
      </c>
      <c r="CF167" s="128">
        <f t="shared" ref="CF167" si="1706">X167/X188</f>
        <v>7.9072937968643495E-2</v>
      </c>
      <c r="CG167" s="129">
        <f t="shared" ref="CG167" si="1707">Y167/Y188</f>
        <v>9.1772987241531018E-2</v>
      </c>
      <c r="CH167" s="130">
        <f t="shared" ref="CH167" si="1708">Z167/Z188</f>
        <v>6.6170703301404704E-2</v>
      </c>
      <c r="CI167" s="128">
        <f t="shared" ref="CI167" si="1709">AA167/AA188</f>
        <v>4.9847405900305189E-2</v>
      </c>
      <c r="CJ167" s="134">
        <f t="shared" ref="CJ167" si="1710">AB167/AB188</f>
        <v>7.3982994851080272E-2</v>
      </c>
      <c r="CK167" s="135">
        <f t="shared" ref="CK167" si="1711">AC167/AC188</f>
        <v>6.6243646078342322E-2</v>
      </c>
    </row>
    <row r="168" spans="1:89" ht="13.5" thickTop="1" x14ac:dyDescent="0.2">
      <c r="A168" s="145" t="s">
        <v>20</v>
      </c>
      <c r="B168" s="182">
        <v>3223</v>
      </c>
      <c r="C168" s="183">
        <v>1618</v>
      </c>
      <c r="D168" s="184">
        <v>1109</v>
      </c>
      <c r="E168" s="185">
        <v>1118</v>
      </c>
      <c r="F168" s="182">
        <v>2697</v>
      </c>
      <c r="G168" s="186">
        <v>1531</v>
      </c>
      <c r="H168" s="184">
        <v>3616</v>
      </c>
      <c r="I168" s="185">
        <v>2102</v>
      </c>
      <c r="J168" s="182">
        <v>323</v>
      </c>
      <c r="K168" s="186">
        <v>885</v>
      </c>
      <c r="L168" s="184">
        <v>1155</v>
      </c>
      <c r="M168" s="182">
        <v>2955</v>
      </c>
      <c r="N168" s="187">
        <v>2693</v>
      </c>
      <c r="O168" s="188">
        <v>3696</v>
      </c>
      <c r="P168" s="182">
        <v>2016</v>
      </c>
      <c r="Q168" s="186">
        <v>1858</v>
      </c>
      <c r="R168" s="184">
        <v>2571</v>
      </c>
      <c r="S168" s="185">
        <v>1851</v>
      </c>
      <c r="T168" s="182">
        <v>450</v>
      </c>
      <c r="U168" s="186">
        <v>1349</v>
      </c>
      <c r="V168" s="184">
        <v>1090</v>
      </c>
      <c r="W168" s="185">
        <v>2662</v>
      </c>
      <c r="X168" s="182">
        <v>1523</v>
      </c>
      <c r="Y168" s="186">
        <v>1481</v>
      </c>
      <c r="Z168" s="184">
        <v>3327</v>
      </c>
      <c r="AA168" s="182">
        <v>2756</v>
      </c>
      <c r="AB168" s="156">
        <f t="shared" si="1628"/>
        <v>25793</v>
      </c>
      <c r="AC168" s="157">
        <f t="shared" si="1629"/>
        <v>25862</v>
      </c>
      <c r="BI168" s="145" t="s">
        <v>20</v>
      </c>
      <c r="BJ168" s="128">
        <f>B168/B188</f>
        <v>0.10405501388261122</v>
      </c>
      <c r="BK168" s="129">
        <f t="shared" ref="BK168" si="1712">C168/C188</f>
        <v>5.1734612310151876E-2</v>
      </c>
      <c r="BL168" s="130">
        <f t="shared" ref="BL168" si="1713">D168/D188</f>
        <v>8.5458888803267324E-2</v>
      </c>
      <c r="BM168" s="131">
        <f t="shared" ref="BM168" si="1714">E168/E188</f>
        <v>8.2369409857805942E-2</v>
      </c>
      <c r="BN168" s="128">
        <f t="shared" ref="BN168" si="1715">F168/F188</f>
        <v>9.240731857740013E-2</v>
      </c>
      <c r="BO168" s="129">
        <f t="shared" ref="BO168" si="1716">G168/G188</f>
        <v>5.7619208911971698E-2</v>
      </c>
      <c r="BP168" s="130">
        <f t="shared" ref="BP168" si="1717">H168/H188</f>
        <v>9.2089848724087001E-2</v>
      </c>
      <c r="BQ168" s="131">
        <f t="shared" ref="BQ168" si="1718">I168/I188</f>
        <v>5.1837237977805178E-2</v>
      </c>
      <c r="BR168" s="128">
        <f t="shared" ref="BR168" si="1719">J168/J188</f>
        <v>4.6582059417363715E-2</v>
      </c>
      <c r="BS168" s="129">
        <f t="shared" ref="BS168" si="1720">K168/K188</f>
        <v>0.13525905547913802</v>
      </c>
      <c r="BT168" s="130">
        <f t="shared" ref="BT168" si="1721">L168/L188</f>
        <v>4.9872619715877198E-2</v>
      </c>
      <c r="BU168" s="128">
        <f t="shared" ref="BU168" si="1722">M168/M188</f>
        <v>0.13267184483455305</v>
      </c>
      <c r="BV168" s="132">
        <f t="shared" ref="BV168" si="1723">N168/N188</f>
        <v>7.0792040167188028E-2</v>
      </c>
      <c r="BW168" s="133">
        <f t="shared" ref="BW168" si="1724">O168/O188</f>
        <v>9.8908156711624923E-2</v>
      </c>
      <c r="BX168" s="128">
        <f t="shared" ref="BX168" si="1725">P168/P188</f>
        <v>9.5260596323772623E-2</v>
      </c>
      <c r="BY168" s="129">
        <f t="shared" ref="BY168" si="1726">Q168/Q188</f>
        <v>9.0519341323199845E-2</v>
      </c>
      <c r="BZ168" s="130">
        <f t="shared" ref="BZ168" si="1727">R168/R188</f>
        <v>9.4657781377710692E-2</v>
      </c>
      <c r="CA168" s="131">
        <f t="shared" ref="CA168" si="1728">S168/S188</f>
        <v>6.8941115125330549E-2</v>
      </c>
      <c r="CB168" s="128">
        <f t="shared" ref="CB168" si="1729">T168/T188</f>
        <v>5.365446524382974E-2</v>
      </c>
      <c r="CC168" s="129">
        <f t="shared" ref="CC168" si="1730">U168/U188</f>
        <v>0.16703813769192669</v>
      </c>
      <c r="CD168" s="130">
        <f t="shared" ref="CD168" si="1731">V168/V188</f>
        <v>4.5570466992767254E-2</v>
      </c>
      <c r="CE168" s="131">
        <f t="shared" ref="CE168" si="1732">W168/W188</f>
        <v>0.10177786274134965</v>
      </c>
      <c r="CF168" s="128">
        <f t="shared" ref="CF168" si="1733">X168/X188</f>
        <v>8.6514428538968416E-2</v>
      </c>
      <c r="CG168" s="129">
        <f t="shared" ref="CG168" si="1734">Y168/Y188</f>
        <v>0.13031236251649803</v>
      </c>
      <c r="CH168" s="130">
        <f t="shared" ref="CH168" si="1735">Z168/Z188</f>
        <v>7.907684263066575E-2</v>
      </c>
      <c r="CI168" s="128">
        <f t="shared" ref="CI168" si="1736">AA168/AA188</f>
        <v>5.7217597110054599E-2</v>
      </c>
      <c r="CJ168" s="134">
        <f t="shared" ref="CJ168" si="1737">AB168/AB188</f>
        <v>8.0391093490917706E-2</v>
      </c>
      <c r="CK168" s="135">
        <f t="shared" ref="CK168" si="1738">AC168/AC188</f>
        <v>8.0998211662715203E-2</v>
      </c>
    </row>
    <row r="169" spans="1:89" ht="13.5" thickBot="1" x14ac:dyDescent="0.25">
      <c r="A169" s="136" t="s">
        <v>21</v>
      </c>
      <c r="B169" s="175">
        <v>2748</v>
      </c>
      <c r="C169" s="176">
        <v>1280</v>
      </c>
      <c r="D169" s="177">
        <v>879</v>
      </c>
      <c r="E169" s="178">
        <v>824</v>
      </c>
      <c r="F169" s="175">
        <v>2655</v>
      </c>
      <c r="G169" s="179">
        <v>1083</v>
      </c>
      <c r="H169" s="177">
        <v>3073</v>
      </c>
      <c r="I169" s="178">
        <v>1943</v>
      </c>
      <c r="J169" s="175">
        <v>231</v>
      </c>
      <c r="K169" s="179">
        <v>804</v>
      </c>
      <c r="L169" s="177">
        <v>911</v>
      </c>
      <c r="M169" s="175">
        <v>2746</v>
      </c>
      <c r="N169" s="180">
        <v>1921</v>
      </c>
      <c r="O169" s="181">
        <v>3680</v>
      </c>
      <c r="P169" s="175">
        <v>1462</v>
      </c>
      <c r="Q169" s="179">
        <v>1643</v>
      </c>
      <c r="R169" s="177">
        <v>2087</v>
      </c>
      <c r="S169" s="178">
        <v>1563</v>
      </c>
      <c r="T169" s="175">
        <v>312</v>
      </c>
      <c r="U169" s="179">
        <v>1002</v>
      </c>
      <c r="V169" s="177">
        <v>861</v>
      </c>
      <c r="W169" s="178">
        <v>2354</v>
      </c>
      <c r="X169" s="175">
        <v>1194</v>
      </c>
      <c r="Y169" s="179">
        <v>1421</v>
      </c>
      <c r="Z169" s="177">
        <v>2812</v>
      </c>
      <c r="AA169" s="175">
        <v>2872</v>
      </c>
      <c r="AB169" s="156">
        <f t="shared" si="1628"/>
        <v>21146</v>
      </c>
      <c r="AC169" s="157">
        <f t="shared" si="1629"/>
        <v>23215</v>
      </c>
      <c r="AE169" s="232" t="s">
        <v>85</v>
      </c>
      <c r="BI169" s="136" t="s">
        <v>21</v>
      </c>
      <c r="BJ169" s="128">
        <f>B169/B188</f>
        <v>8.8719571253309232E-2</v>
      </c>
      <c r="BK169" s="129">
        <f t="shared" ref="BK169" si="1739">C169/C188</f>
        <v>4.0927258193445247E-2</v>
      </c>
      <c r="BL169" s="130">
        <f t="shared" ref="BL169" si="1740">D169/D188</f>
        <v>6.7735223857594201E-2</v>
      </c>
      <c r="BM169" s="131">
        <f t="shared" ref="BM169" si="1741">E169/E188</f>
        <v>6.0708760038311355E-2</v>
      </c>
      <c r="BN169" s="128">
        <f t="shared" ref="BN169" si="1742">F169/F188</f>
        <v>9.0968272459398342E-2</v>
      </c>
      <c r="BO169" s="129">
        <f t="shared" ref="BO169" si="1743">G169/G188</f>
        <v>4.0758721914869595E-2</v>
      </c>
      <c r="BP169" s="130">
        <f t="shared" ref="BP169" si="1744">H169/H188</f>
        <v>7.8261091020221052E-2</v>
      </c>
      <c r="BQ169" s="131">
        <f t="shared" ref="BQ169" si="1745">I169/I188</f>
        <v>4.7916152897657216E-2</v>
      </c>
      <c r="BR169" s="128">
        <f t="shared" ref="BR169" si="1746">J169/J188</f>
        <v>3.3314104413037206E-2</v>
      </c>
      <c r="BS169" s="129">
        <f t="shared" ref="BS169" si="1747">K169/K188</f>
        <v>0.1228794131132508</v>
      </c>
      <c r="BT169" s="130">
        <f t="shared" ref="BT169" si="1748">L169/L188</f>
        <v>3.9336758927414825E-2</v>
      </c>
      <c r="BU169" s="128">
        <f t="shared" ref="BU169" si="1749">M169/M188</f>
        <v>0.12328828626588245</v>
      </c>
      <c r="BV169" s="132">
        <f t="shared" ref="BV169" si="1750">N169/N188</f>
        <v>5.0498146736415971E-2</v>
      </c>
      <c r="BW169" s="133">
        <f t="shared" ref="BW169" si="1751">O169/O188</f>
        <v>9.8479982873046462E-2</v>
      </c>
      <c r="BX169" s="128">
        <f t="shared" ref="BX169" si="1752">P169/P188</f>
        <v>6.9082833246704153E-2</v>
      </c>
      <c r="BY169" s="129">
        <f t="shared" ref="BY169" si="1753">Q169/Q188</f>
        <v>8.0044821202377478E-2</v>
      </c>
      <c r="BZ169" s="130">
        <f t="shared" ref="BZ169" si="1754">R169/R188</f>
        <v>7.6838113471521668E-2</v>
      </c>
      <c r="CA169" s="131">
        <f t="shared" ref="CA169" si="1755">S169/S188</f>
        <v>5.8214458639055458E-2</v>
      </c>
      <c r="CB169" s="128">
        <f t="shared" ref="CB169" si="1756">T169/T188</f>
        <v>3.7200429235721949E-2</v>
      </c>
      <c r="CC169" s="129">
        <f t="shared" ref="CC169" si="1757">U169/U188</f>
        <v>0.12407132243684993</v>
      </c>
      <c r="CD169" s="130">
        <f t="shared" ref="CD169" si="1758">V169/V188</f>
        <v>3.5996488147497806E-2</v>
      </c>
      <c r="CE169" s="131">
        <f t="shared" ref="CE169" si="1759">W169/W188</f>
        <v>9.0001911680367044E-2</v>
      </c>
      <c r="CF169" s="128">
        <f t="shared" ref="CF169" si="1760">X169/X188</f>
        <v>6.7825494205862299E-2</v>
      </c>
      <c r="CG169" s="129">
        <f t="shared" ref="CG169" si="1761">Y169/Y188</f>
        <v>0.12503299604047513</v>
      </c>
      <c r="CH169" s="130">
        <f t="shared" ref="CH169" si="1762">Z169/Z188</f>
        <v>6.6836213248401583E-2</v>
      </c>
      <c r="CI169" s="128">
        <f t="shared" ref="CI169" si="1763">AA169/AA188</f>
        <v>5.9625884941972719E-2</v>
      </c>
      <c r="CJ169" s="134">
        <f t="shared" ref="CJ169" si="1764">AB169/AB188</f>
        <v>6.590741918190772E-2</v>
      </c>
      <c r="CK169" s="135">
        <f t="shared" ref="CK169" si="1765">AC169/AC188</f>
        <v>7.2707968592913674E-2</v>
      </c>
    </row>
    <row r="170" spans="1:89" ht="14.25" thickTop="1" thickBot="1" x14ac:dyDescent="0.25">
      <c r="A170" s="145" t="s">
        <v>22</v>
      </c>
      <c r="B170" s="182">
        <v>2024</v>
      </c>
      <c r="C170" s="183">
        <v>1263</v>
      </c>
      <c r="D170" s="184">
        <v>748</v>
      </c>
      <c r="E170" s="185">
        <v>587</v>
      </c>
      <c r="F170" s="182">
        <v>2112</v>
      </c>
      <c r="G170" s="186">
        <v>995</v>
      </c>
      <c r="H170" s="184">
        <v>2535</v>
      </c>
      <c r="I170" s="185">
        <v>1858</v>
      </c>
      <c r="J170" s="182">
        <v>278</v>
      </c>
      <c r="K170" s="186">
        <v>801</v>
      </c>
      <c r="L170" s="184">
        <v>731</v>
      </c>
      <c r="M170" s="182">
        <v>1997</v>
      </c>
      <c r="N170" s="187">
        <v>1962</v>
      </c>
      <c r="O170" s="188">
        <v>2738</v>
      </c>
      <c r="P170" s="182">
        <v>1016</v>
      </c>
      <c r="Q170" s="186">
        <v>1114</v>
      </c>
      <c r="R170" s="184">
        <v>1814</v>
      </c>
      <c r="S170" s="185">
        <v>1418</v>
      </c>
      <c r="T170" s="182">
        <v>266</v>
      </c>
      <c r="U170" s="186">
        <v>603</v>
      </c>
      <c r="V170" s="184">
        <v>719</v>
      </c>
      <c r="W170" s="185">
        <v>2033</v>
      </c>
      <c r="X170" s="182">
        <v>934</v>
      </c>
      <c r="Y170" s="186">
        <v>788</v>
      </c>
      <c r="Z170" s="184">
        <v>2750</v>
      </c>
      <c r="AA170" s="182">
        <v>2491</v>
      </c>
      <c r="AB170" s="156">
        <f t="shared" si="1628"/>
        <v>17889</v>
      </c>
      <c r="AC170" s="157">
        <f t="shared" si="1629"/>
        <v>18686</v>
      </c>
      <c r="AE170" s="300" t="s">
        <v>0</v>
      </c>
      <c r="AF170" s="302" t="s">
        <v>1</v>
      </c>
      <c r="AG170" s="303"/>
      <c r="AH170" s="302" t="s">
        <v>2</v>
      </c>
      <c r="AI170" s="303"/>
      <c r="AJ170" s="302" t="s">
        <v>3</v>
      </c>
      <c r="AK170" s="303"/>
      <c r="AL170" s="302" t="s">
        <v>4</v>
      </c>
      <c r="AM170" s="303"/>
      <c r="AN170" s="302" t="s">
        <v>5</v>
      </c>
      <c r="AO170" s="303"/>
      <c r="AP170" s="302" t="s">
        <v>6</v>
      </c>
      <c r="AQ170" s="303"/>
      <c r="AR170" s="302" t="s">
        <v>7</v>
      </c>
      <c r="AS170" s="303"/>
      <c r="AT170" s="302" t="s">
        <v>8</v>
      </c>
      <c r="AU170" s="303"/>
      <c r="AV170" s="302" t="s">
        <v>9</v>
      </c>
      <c r="AW170" s="303"/>
      <c r="AX170" s="302" t="s">
        <v>10</v>
      </c>
      <c r="AY170" s="303"/>
      <c r="AZ170" s="302" t="s">
        <v>11</v>
      </c>
      <c r="BA170" s="303"/>
      <c r="BB170" s="302" t="s">
        <v>12</v>
      </c>
      <c r="BC170" s="303"/>
      <c r="BD170" s="305" t="s">
        <v>40</v>
      </c>
      <c r="BE170" s="306"/>
      <c r="BF170" s="307" t="s">
        <v>41</v>
      </c>
      <c r="BG170" s="308"/>
      <c r="BI170" s="145" t="s">
        <v>22</v>
      </c>
      <c r="BJ170" s="128">
        <f>B170/B188</f>
        <v>6.5345128172015238E-2</v>
      </c>
      <c r="BK170" s="129">
        <f t="shared" ref="BK170" si="1766">C170/C188</f>
        <v>4.0383693045563551E-2</v>
      </c>
      <c r="BL170" s="130">
        <f t="shared" ref="BL170" si="1767">D170/D188</f>
        <v>5.7640440779841255E-2</v>
      </c>
      <c r="BM170" s="131">
        <f t="shared" ref="BM170" si="1768">E170/E188</f>
        <v>4.3247623959331023E-2</v>
      </c>
      <c r="BN170" s="128">
        <f t="shared" ref="BN170" si="1769">F170/F188</f>
        <v>7.2363461933803885E-2</v>
      </c>
      <c r="BO170" s="129">
        <f t="shared" ref="BO170" si="1770">G170/G188</f>
        <v>3.7446840540438828E-2</v>
      </c>
      <c r="BP170" s="130">
        <f t="shared" ref="BP170" si="1771">H170/H188</f>
        <v>6.4559669943462544E-2</v>
      </c>
      <c r="BQ170" s="131">
        <f t="shared" ref="BQ170" si="1772">I170/I188</f>
        <v>4.5819975339087549E-2</v>
      </c>
      <c r="BR170" s="128">
        <f t="shared" ref="BR170" si="1773">J170/J188</f>
        <v>4.00922988174214E-2</v>
      </c>
      <c r="BS170" s="129">
        <f t="shared" ref="BS170" si="1774">K170/K188</f>
        <v>0.12242090784044017</v>
      </c>
      <c r="BT170" s="130">
        <f t="shared" ref="BT170" si="1775">L170/L188</f>
        <v>3.1564402608057346E-2</v>
      </c>
      <c r="BU170" s="128">
        <f t="shared" ref="BU170" si="1776">M170/M188</f>
        <v>8.9660126610694557E-2</v>
      </c>
      <c r="BV170" s="132">
        <f t="shared" ref="BV170" si="1777">N170/N188</f>
        <v>5.1575931232091692E-2</v>
      </c>
      <c r="BW170" s="133">
        <f t="shared" ref="BW170" si="1778">O170/O188</f>
        <v>7.3271248126739449E-2</v>
      </c>
      <c r="BX170" s="128">
        <f t="shared" ref="BX170" si="1779">P170/P188</f>
        <v>4.8008316401266363E-2</v>
      </c>
      <c r="BY170" s="129">
        <f t="shared" ref="BY170" si="1780">Q170/Q188</f>
        <v>5.42726298353308E-2</v>
      </c>
      <c r="BZ170" s="130">
        <f t="shared" ref="BZ170" si="1781">R170/R188</f>
        <v>6.6786937152534878E-2</v>
      </c>
      <c r="CA170" s="131">
        <f t="shared" ref="CA170" si="1782">S170/S188</f>
        <v>5.2813885060896119E-2</v>
      </c>
      <c r="CB170" s="128">
        <f t="shared" ref="CB170" si="1783">T170/T188</f>
        <v>3.1715750566352688E-2</v>
      </c>
      <c r="CC170" s="129">
        <f t="shared" ref="CC170" si="1784">U170/U188</f>
        <v>7.4665676077265972E-2</v>
      </c>
      <c r="CD170" s="130">
        <f t="shared" ref="CD170" si="1785">V170/V188</f>
        <v>3.005978510807308E-2</v>
      </c>
      <c r="CE170" s="131">
        <f t="shared" ref="CE170" si="1786">W170/W188</f>
        <v>7.7728923723953361E-2</v>
      </c>
      <c r="CF170" s="128">
        <f t="shared" ref="CF170" si="1787">X170/X188</f>
        <v>5.3056123608270847E-2</v>
      </c>
      <c r="CG170" s="129">
        <f t="shared" ref="CG170" si="1788">Y170/Y188</f>
        <v>6.9335679718433782E-2</v>
      </c>
      <c r="CH170" s="130">
        <f t="shared" ref="CH170" si="1789">Z170/Z188</f>
        <v>6.5362584080051342E-2</v>
      </c>
      <c r="CI170" s="128">
        <f t="shared" ref="CI170" si="1790">AA170/AA188</f>
        <v>5.171590508024166E-2</v>
      </c>
      <c r="CJ170" s="134">
        <f t="shared" ref="CJ170" si="1791">AB170/AB188</f>
        <v>5.5756068369674984E-2</v>
      </c>
      <c r="CK170" s="135">
        <f t="shared" ref="CK170" si="1792">AC170/AC188</f>
        <v>5.8523415943449703E-2</v>
      </c>
    </row>
    <row r="171" spans="1:89" ht="15" thickTop="1" thickBot="1" x14ac:dyDescent="0.3">
      <c r="A171" s="136" t="s">
        <v>23</v>
      </c>
      <c r="B171" s="175">
        <v>1839</v>
      </c>
      <c r="C171" s="176">
        <v>1245</v>
      </c>
      <c r="D171" s="177">
        <v>589</v>
      </c>
      <c r="E171" s="178">
        <v>612</v>
      </c>
      <c r="F171" s="175">
        <v>1927</v>
      </c>
      <c r="G171" s="179">
        <v>844</v>
      </c>
      <c r="H171" s="177">
        <v>2111</v>
      </c>
      <c r="I171" s="178">
        <v>1625</v>
      </c>
      <c r="J171" s="175">
        <v>305</v>
      </c>
      <c r="K171" s="179">
        <v>577</v>
      </c>
      <c r="L171" s="177">
        <v>749</v>
      </c>
      <c r="M171" s="175">
        <v>1605</v>
      </c>
      <c r="N171" s="180">
        <v>1532</v>
      </c>
      <c r="O171" s="181">
        <v>2115</v>
      </c>
      <c r="P171" s="175">
        <v>897</v>
      </c>
      <c r="Q171" s="179">
        <v>798</v>
      </c>
      <c r="R171" s="177">
        <v>1397</v>
      </c>
      <c r="S171" s="178">
        <v>1187</v>
      </c>
      <c r="T171" s="175">
        <v>277</v>
      </c>
      <c r="U171" s="179">
        <v>430</v>
      </c>
      <c r="V171" s="177">
        <v>683</v>
      </c>
      <c r="W171" s="178">
        <v>1672</v>
      </c>
      <c r="X171" s="175">
        <v>767</v>
      </c>
      <c r="Y171" s="179">
        <v>533</v>
      </c>
      <c r="Z171" s="177">
        <v>2271</v>
      </c>
      <c r="AA171" s="175">
        <v>2495</v>
      </c>
      <c r="AB171" s="156">
        <f t="shared" si="1628"/>
        <v>15344</v>
      </c>
      <c r="AC171" s="157">
        <f t="shared" si="1629"/>
        <v>15738</v>
      </c>
      <c r="AE171" s="301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62" t="s">
        <v>14</v>
      </c>
      <c r="BG171" s="163" t="s">
        <v>15</v>
      </c>
      <c r="BI171" s="136" t="s">
        <v>23</v>
      </c>
      <c r="BJ171" s="128">
        <f>B171/B188</f>
        <v>5.9372376832181828E-2</v>
      </c>
      <c r="BK171" s="129">
        <f t="shared" ref="BK171" si="1793">C171/C188</f>
        <v>3.9808153477218222E-2</v>
      </c>
      <c r="BL171" s="130">
        <f t="shared" ref="BL171" si="1794">D171/D188</f>
        <v>4.5387994143484628E-2</v>
      </c>
      <c r="BM171" s="131">
        <f t="shared" ref="BM171" si="1795">E171/E188</f>
        <v>4.5089515950784649E-2</v>
      </c>
      <c r="BN171" s="128">
        <f t="shared" ref="BN171" si="1796">F171/F188</f>
        <v>6.6024806414034132E-2</v>
      </c>
      <c r="BO171" s="129">
        <f t="shared" ref="BO171" si="1797">G171/G188</f>
        <v>3.1763953182040568E-2</v>
      </c>
      <c r="BP171" s="130">
        <f t="shared" ref="BP171" si="1798">H171/H188</f>
        <v>5.376152396475322E-2</v>
      </c>
      <c r="BQ171" s="131">
        <f t="shared" ref="BQ171" si="1799">I171/I188</f>
        <v>4.0073982737361284E-2</v>
      </c>
      <c r="BR171" s="128">
        <f t="shared" ref="BR171" si="1800">J171/J188</f>
        <v>4.3986155177386792E-2</v>
      </c>
      <c r="BS171" s="129">
        <f t="shared" ref="BS171" si="1801">K171/K188</f>
        <v>8.818584747057924E-2</v>
      </c>
      <c r="BT171" s="130">
        <f t="shared" ref="BT171" si="1802">L171/L188</f>
        <v>3.2341638239993094E-2</v>
      </c>
      <c r="BU171" s="128">
        <f t="shared" ref="BU171" si="1803">M171/M188</f>
        <v>7.2060342118259776E-2</v>
      </c>
      <c r="BV171" s="132">
        <f t="shared" ref="BV171" si="1804">N171/N188</f>
        <v>4.0272337740858546E-2</v>
      </c>
      <c r="BW171" s="133">
        <f t="shared" ref="BW171" si="1805">O171/O188</f>
        <v>5.6599229287090561E-2</v>
      </c>
      <c r="BX171" s="128">
        <f t="shared" ref="BX171" si="1806">P171/P188</f>
        <v>4.2385295090488113E-2</v>
      </c>
      <c r="BY171" s="129">
        <f t="shared" ref="BY171" si="1807">Q171/Q188</f>
        <v>3.8877521192633734E-2</v>
      </c>
      <c r="BZ171" s="130">
        <f t="shared" ref="BZ171" si="1808">R171/R188</f>
        <v>5.1434041456500129E-2</v>
      </c>
      <c r="CA171" s="131">
        <f t="shared" ref="CA171" si="1809">S171/S188</f>
        <v>4.4210212670862975E-2</v>
      </c>
      <c r="CB171" s="128">
        <f t="shared" ref="CB171" si="1810">T171/T188</f>
        <v>3.3027304161201858E-2</v>
      </c>
      <c r="CC171" s="129">
        <f t="shared" ref="CC171" si="1811">U171/U188</f>
        <v>5.3244180287270924E-2</v>
      </c>
      <c r="CD171" s="130">
        <f t="shared" ref="CD171" si="1812">V171/V188</f>
        <v>2.8554705464275264E-2</v>
      </c>
      <c r="CE171" s="131">
        <f t="shared" ref="CE171" si="1813">W171/W188</f>
        <v>6.3926591473905559E-2</v>
      </c>
      <c r="CF171" s="128">
        <f t="shared" ref="CF171" si="1814">X171/X188</f>
        <v>4.3569643262894794E-2</v>
      </c>
      <c r="CG171" s="129">
        <f t="shared" ref="CG171" si="1815">Y171/Y188</f>
        <v>4.689837219533656E-2</v>
      </c>
      <c r="CH171" s="130">
        <f t="shared" ref="CH171" si="1816">Z171/Z188</f>
        <v>5.3977610343926036E-2</v>
      </c>
      <c r="CI171" s="128">
        <f t="shared" ref="CI171" si="1817">AA171/AA188</f>
        <v>5.1798949488238835E-2</v>
      </c>
      <c r="CJ171" s="134">
        <f t="shared" ref="CJ171" si="1818">AB171/AB188</f>
        <v>4.7823864557230304E-2</v>
      </c>
      <c r="CK171" s="135">
        <f t="shared" ref="CK171" si="1819">AC171/AC188</f>
        <v>4.929045917360652E-2</v>
      </c>
    </row>
    <row r="172" spans="1:89" ht="13.5" thickTop="1" x14ac:dyDescent="0.2">
      <c r="A172" s="145" t="s">
        <v>24</v>
      </c>
      <c r="B172" s="189">
        <v>1567</v>
      </c>
      <c r="C172" s="183">
        <v>1371</v>
      </c>
      <c r="D172" s="184">
        <v>597</v>
      </c>
      <c r="E172" s="185">
        <v>532</v>
      </c>
      <c r="F172" s="182">
        <v>1667</v>
      </c>
      <c r="G172" s="186">
        <v>844</v>
      </c>
      <c r="H172" s="184">
        <v>2100</v>
      </c>
      <c r="I172" s="185">
        <v>1650</v>
      </c>
      <c r="J172" s="182">
        <v>293</v>
      </c>
      <c r="K172" s="186">
        <v>342</v>
      </c>
      <c r="L172" s="184">
        <v>756</v>
      </c>
      <c r="M172" s="182">
        <v>1447</v>
      </c>
      <c r="N172" s="187">
        <v>1519</v>
      </c>
      <c r="O172" s="190">
        <v>1832</v>
      </c>
      <c r="P172" s="182">
        <v>880</v>
      </c>
      <c r="Q172" s="186">
        <v>743</v>
      </c>
      <c r="R172" s="184">
        <v>1291</v>
      </c>
      <c r="S172" s="185">
        <v>1153</v>
      </c>
      <c r="T172" s="182">
        <v>285</v>
      </c>
      <c r="U172" s="186">
        <v>348</v>
      </c>
      <c r="V172" s="184">
        <v>700</v>
      </c>
      <c r="W172" s="191">
        <v>1595</v>
      </c>
      <c r="X172" s="182">
        <v>678</v>
      </c>
      <c r="Y172" s="186">
        <v>468</v>
      </c>
      <c r="Z172" s="184">
        <v>2364</v>
      </c>
      <c r="AA172" s="182">
        <v>2699</v>
      </c>
      <c r="AB172" s="156">
        <f t="shared" si="1628"/>
        <v>14697</v>
      </c>
      <c r="AC172" s="157">
        <f t="shared" si="1629"/>
        <v>15024</v>
      </c>
      <c r="AE172" s="235" t="str">
        <f>$AE$17</f>
        <v>17:00 - 17:59</v>
      </c>
      <c r="AF172" s="125">
        <f t="shared" ref="AF172:AU173" si="1820">SUMIF($A$9:$A$32,$AE172,B$164:B$187)</f>
        <v>1904</v>
      </c>
      <c r="AG172" s="172">
        <f t="shared" si="1820"/>
        <v>3514</v>
      </c>
      <c r="AH172" s="126">
        <f t="shared" si="1820"/>
        <v>1450</v>
      </c>
      <c r="AI172" s="166">
        <f t="shared" si="1820"/>
        <v>1180</v>
      </c>
      <c r="AJ172" s="125">
        <f t="shared" si="1820"/>
        <v>1662</v>
      </c>
      <c r="AK172" s="127">
        <f t="shared" si="1820"/>
        <v>2974</v>
      </c>
      <c r="AL172" s="126">
        <f t="shared" si="1820"/>
        <v>2497</v>
      </c>
      <c r="AM172" s="166">
        <f t="shared" si="1820"/>
        <v>3974</v>
      </c>
      <c r="AN172" s="125">
        <f t="shared" si="1820"/>
        <v>1057</v>
      </c>
      <c r="AO172" s="127">
        <f t="shared" si="1820"/>
        <v>239</v>
      </c>
      <c r="AP172" s="126">
        <f t="shared" si="1820"/>
        <v>2472</v>
      </c>
      <c r="AQ172" s="125">
        <f t="shared" si="1820"/>
        <v>808</v>
      </c>
      <c r="AR172" s="165">
        <f t="shared" si="1820"/>
        <v>3878</v>
      </c>
      <c r="AS172" s="167">
        <f t="shared" si="1820"/>
        <v>2212</v>
      </c>
      <c r="AT172" s="125">
        <f t="shared" si="1820"/>
        <v>2056</v>
      </c>
      <c r="AU172" s="127">
        <f t="shared" si="1820"/>
        <v>1472</v>
      </c>
      <c r="AV172" s="126">
        <f t="shared" ref="AP172:BE173" si="1821">SUMIF($A$9:$A$32,$AE172,R$164:R$187)</f>
        <v>1925</v>
      </c>
      <c r="AW172" s="166">
        <f t="shared" si="1821"/>
        <v>2334</v>
      </c>
      <c r="AX172" s="125">
        <f t="shared" si="1821"/>
        <v>1415</v>
      </c>
      <c r="AY172" s="127">
        <f t="shared" si="1821"/>
        <v>252</v>
      </c>
      <c r="AZ172" s="126">
        <f t="shared" si="1821"/>
        <v>2645</v>
      </c>
      <c r="BA172" s="166">
        <f t="shared" si="1821"/>
        <v>1358</v>
      </c>
      <c r="BB172" s="125">
        <f t="shared" si="1821"/>
        <v>2008</v>
      </c>
      <c r="BC172" s="127">
        <f t="shared" si="1821"/>
        <v>591</v>
      </c>
      <c r="BD172" s="170">
        <f t="shared" si="1821"/>
        <v>2715</v>
      </c>
      <c r="BE172" s="171">
        <f t="shared" si="1821"/>
        <v>4497</v>
      </c>
      <c r="BF172" s="156">
        <f>AF172+AH172+AJ172+AL172+AN172+AP172+AR172+AT172+AV172+AX172+AZ172+BB172+BD172</f>
        <v>27684</v>
      </c>
      <c r="BG172" s="157">
        <f>AG172+AI172+AK172+AM172+AO172+AQ172+AS172+AU172+AW172+AY172+BA172+BC172+BE172</f>
        <v>25405</v>
      </c>
      <c r="BI172" s="145" t="s">
        <v>24</v>
      </c>
      <c r="BJ172" s="128">
        <f>B172/B188</f>
        <v>5.0590818105507848E-2</v>
      </c>
      <c r="BK172" s="129">
        <f t="shared" ref="BK172" si="1822">C172/C188</f>
        <v>4.3836930455635491E-2</v>
      </c>
      <c r="BL172" s="130">
        <f t="shared" ref="BL172" si="1823">D172/D188</f>
        <v>4.6004469445942824E-2</v>
      </c>
      <c r="BM172" s="131">
        <f t="shared" ref="BM172" si="1824">E172/E188</f>
        <v>3.9195461578133056E-2</v>
      </c>
      <c r="BN172" s="128">
        <f t="shared" ref="BN172" si="1825">F172/F188</f>
        <v>5.7116425683546905E-2</v>
      </c>
      <c r="BO172" s="129">
        <f t="shared" ref="BO172" si="1826">G172/G188</f>
        <v>3.1763953182040568E-2</v>
      </c>
      <c r="BP172" s="130">
        <f t="shared" ref="BP172" si="1827">H172/H188</f>
        <v>5.3481383385116897E-2</v>
      </c>
      <c r="BQ172" s="131">
        <f t="shared" ref="BQ172" si="1828">I172/I188</f>
        <v>4.0690505548705305E-2</v>
      </c>
      <c r="BR172" s="128">
        <f t="shared" ref="BR172" si="1829">J172/J188</f>
        <v>4.2255552350735505E-2</v>
      </c>
      <c r="BS172" s="129">
        <f t="shared" ref="BS172" si="1830">K172/K188</f>
        <v>5.2269601100412656E-2</v>
      </c>
      <c r="BT172" s="130">
        <f t="shared" ref="BT172" si="1831">L172/L188</f>
        <v>3.264389654130144E-2</v>
      </c>
      <c r="BU172" s="128">
        <f t="shared" ref="BU172" si="1832">M172/M188</f>
        <v>6.4966551429982491E-2</v>
      </c>
      <c r="BV172" s="132">
        <f t="shared" ref="BV172" si="1833">N172/N188</f>
        <v>3.9930601193449176E-2</v>
      </c>
      <c r="BW172" s="133">
        <f t="shared" ref="BW172" si="1834">O172/O188</f>
        <v>4.9025904517233994E-2</v>
      </c>
      <c r="BX172" s="128">
        <f t="shared" ref="BX172" si="1835">P172/P188</f>
        <v>4.1582006331805511E-2</v>
      </c>
      <c r="BY172" s="129">
        <f t="shared" ref="BY172" si="1836">Q172/Q188</f>
        <v>3.6197992789632663E-2</v>
      </c>
      <c r="BZ172" s="130">
        <f t="shared" ref="BZ172" si="1837">R172/R188</f>
        <v>4.7531386915062035E-2</v>
      </c>
      <c r="CA172" s="131">
        <f t="shared" ref="CA172" si="1838">S172/S188</f>
        <v>4.2943871280122163E-2</v>
      </c>
      <c r="CB172" s="128">
        <f t="shared" ref="CB172" si="1839">T172/T188</f>
        <v>3.398116132109217E-2</v>
      </c>
      <c r="CC172" s="129">
        <f t="shared" ref="CC172" si="1840">U172/U188</f>
        <v>4.3090638930163447E-2</v>
      </c>
      <c r="CD172" s="130">
        <f t="shared" ref="CD172" si="1841">V172/V188</f>
        <v>2.9265437518290898E-2</v>
      </c>
      <c r="CE172" s="131">
        <f t="shared" ref="CE172" si="1842">W172/W188</f>
        <v>6.0982603708659912E-2</v>
      </c>
      <c r="CF172" s="128">
        <f t="shared" ref="CF172" si="1843">X172/X188</f>
        <v>3.8513974096796182E-2</v>
      </c>
      <c r="CG172" s="129">
        <f t="shared" ref="CG172" si="1844">Y172/Y188</f>
        <v>4.1179058512978442E-2</v>
      </c>
      <c r="CH172" s="130">
        <f t="shared" ref="CH172" si="1845">Z172/Z188</f>
        <v>5.6188054096451404E-2</v>
      </c>
      <c r="CI172" s="128">
        <f t="shared" ref="CI172" si="1846">AA172/AA188</f>
        <v>5.6034214296094835E-2</v>
      </c>
      <c r="CJ172" s="134">
        <f t="shared" ref="CJ172" si="1847">AB172/AB188</f>
        <v>4.5807308224557731E-2</v>
      </c>
      <c r="CK172" s="135">
        <f t="shared" ref="CK172" si="1848">AC172/AC188</f>
        <v>4.705425458281004E-2</v>
      </c>
    </row>
    <row r="173" spans="1:89" x14ac:dyDescent="0.2">
      <c r="A173" s="136" t="s">
        <v>25</v>
      </c>
      <c r="B173" s="192">
        <v>1443</v>
      </c>
      <c r="C173" s="176">
        <v>1173</v>
      </c>
      <c r="D173" s="177">
        <v>531</v>
      </c>
      <c r="E173" s="178">
        <v>535</v>
      </c>
      <c r="F173" s="175">
        <v>1457</v>
      </c>
      <c r="G173" s="179">
        <v>845</v>
      </c>
      <c r="H173" s="177">
        <v>1909</v>
      </c>
      <c r="I173" s="178">
        <v>1765</v>
      </c>
      <c r="J173" s="175">
        <v>310</v>
      </c>
      <c r="K173" s="176">
        <v>298</v>
      </c>
      <c r="L173" s="177">
        <v>795</v>
      </c>
      <c r="M173" s="175">
        <v>1084</v>
      </c>
      <c r="N173" s="180">
        <v>1638</v>
      </c>
      <c r="O173" s="193">
        <v>1664</v>
      </c>
      <c r="P173" s="175">
        <v>789</v>
      </c>
      <c r="Q173" s="176">
        <v>737</v>
      </c>
      <c r="R173" s="177">
        <v>1302</v>
      </c>
      <c r="S173" s="178">
        <v>1133</v>
      </c>
      <c r="T173" s="184">
        <v>230</v>
      </c>
      <c r="U173" s="175">
        <v>295</v>
      </c>
      <c r="V173" s="177">
        <v>754</v>
      </c>
      <c r="W173" s="194">
        <v>1183</v>
      </c>
      <c r="X173" s="175">
        <v>626</v>
      </c>
      <c r="Y173" s="179">
        <v>423</v>
      </c>
      <c r="Z173" s="177">
        <v>2471</v>
      </c>
      <c r="AA173" s="175">
        <v>2518</v>
      </c>
      <c r="AB173" s="156">
        <f t="shared" si="1628"/>
        <v>14255</v>
      </c>
      <c r="AC173" s="157">
        <f t="shared" si="1629"/>
        <v>13653</v>
      </c>
      <c r="AE173" s="237" t="str">
        <f>$AE$18</f>
        <v>18:00 - 18:59</v>
      </c>
      <c r="AF173" s="125">
        <f t="shared" si="1820"/>
        <v>1711</v>
      </c>
      <c r="AG173" s="176">
        <f t="shared" si="1820"/>
        <v>3463</v>
      </c>
      <c r="AH173" s="177">
        <f t="shared" si="1820"/>
        <v>882</v>
      </c>
      <c r="AI173" s="178">
        <f t="shared" si="1820"/>
        <v>1157</v>
      </c>
      <c r="AJ173" s="238">
        <f t="shared" si="1820"/>
        <v>1203</v>
      </c>
      <c r="AK173" s="179">
        <f t="shared" si="1820"/>
        <v>2923</v>
      </c>
      <c r="AL173" s="177">
        <f t="shared" si="1820"/>
        <v>2564</v>
      </c>
      <c r="AM173" s="178">
        <f t="shared" si="1820"/>
        <v>4584</v>
      </c>
      <c r="AN173" s="238">
        <f t="shared" si="1820"/>
        <v>712</v>
      </c>
      <c r="AO173" s="179">
        <f t="shared" si="1820"/>
        <v>232</v>
      </c>
      <c r="AP173" s="177">
        <f t="shared" si="1821"/>
        <v>3035</v>
      </c>
      <c r="AQ173" s="238">
        <f t="shared" si="1821"/>
        <v>796</v>
      </c>
      <c r="AR173" s="180">
        <f t="shared" si="1821"/>
        <v>3558</v>
      </c>
      <c r="AS173" s="181">
        <f t="shared" si="1821"/>
        <v>2446</v>
      </c>
      <c r="AT173" s="238">
        <f t="shared" si="1821"/>
        <v>1819</v>
      </c>
      <c r="AU173" s="179">
        <f t="shared" si="1821"/>
        <v>1860</v>
      </c>
      <c r="AV173" s="177">
        <f t="shared" si="1821"/>
        <v>1873</v>
      </c>
      <c r="AW173" s="178">
        <f t="shared" si="1821"/>
        <v>2595</v>
      </c>
      <c r="AX173" s="238">
        <f t="shared" si="1821"/>
        <v>1105</v>
      </c>
      <c r="AY173" s="179">
        <f t="shared" si="1821"/>
        <v>241</v>
      </c>
      <c r="AZ173" s="177">
        <f t="shared" si="1821"/>
        <v>2967</v>
      </c>
      <c r="BA173" s="178">
        <f t="shared" si="1821"/>
        <v>1469</v>
      </c>
      <c r="BB173" s="238">
        <f t="shared" si="1821"/>
        <v>1797</v>
      </c>
      <c r="BC173" s="179">
        <f t="shared" si="1821"/>
        <v>761</v>
      </c>
      <c r="BD173" s="177">
        <f t="shared" si="1821"/>
        <v>2507</v>
      </c>
      <c r="BE173" s="238">
        <f t="shared" si="1821"/>
        <v>4038</v>
      </c>
      <c r="BF173" s="158">
        <f>SUM(AF173,AH173,AJ173,AL173,AN173,AP173,AR173,AT173,AV173,AX173,AZ173,BB173,BD173)</f>
        <v>25733</v>
      </c>
      <c r="BG173" s="159">
        <f>SUM(AG173,AI173,AK173,AM173,AO173,AQ173,AS173,AU173,AW173,AY173,BA173,BC173,BE173)</f>
        <v>26565</v>
      </c>
      <c r="BI173" s="136" t="s">
        <v>25</v>
      </c>
      <c r="BJ173" s="128">
        <f>B173/B188</f>
        <v>4.6587460450700585E-2</v>
      </c>
      <c r="BK173" s="129">
        <f t="shared" ref="BK173" si="1849">C173/C188</f>
        <v>3.7505995203836934E-2</v>
      </c>
      <c r="BL173" s="130">
        <f t="shared" ref="BL173" si="1850">D173/D188</f>
        <v>4.0918548200662708E-2</v>
      </c>
      <c r="BM173" s="131">
        <f t="shared" ref="BM173" si="1851">E173/E188</f>
        <v>3.941648861710749E-2</v>
      </c>
      <c r="BN173" s="128">
        <f t="shared" ref="BN173" si="1852">F173/F188</f>
        <v>4.9921195093537998E-2</v>
      </c>
      <c r="BO173" s="129">
        <f t="shared" ref="BO173" si="1853">G173/G188</f>
        <v>3.1801588197659103E-2</v>
      </c>
      <c r="BP173" s="130">
        <f t="shared" ref="BP173" si="1854">H173/H188</f>
        <v>4.8617124229613409E-2</v>
      </c>
      <c r="BQ173" s="131">
        <f t="shared" ref="BQ173" si="1855">I173/I188</f>
        <v>4.3526510480887792E-2</v>
      </c>
      <c r="BR173" s="128">
        <f t="shared" ref="BR173" si="1856">J173/J188</f>
        <v>4.4707239688491489E-2</v>
      </c>
      <c r="BS173" s="129">
        <f t="shared" ref="BS173" si="1857">K173/K188</f>
        <v>4.5544857099189977E-2</v>
      </c>
      <c r="BT173" s="130">
        <f t="shared" ref="BT173" si="1858">L173/L188</f>
        <v>3.4327907077162226E-2</v>
      </c>
      <c r="BU173" s="128">
        <f t="shared" ref="BU173" si="1859">M173/M188</f>
        <v>4.8668791810712521E-2</v>
      </c>
      <c r="BV173" s="132">
        <f t="shared" ref="BV173" si="1860">N173/N188</f>
        <v>4.3058804973581138E-2</v>
      </c>
      <c r="BW173" s="133">
        <f t="shared" ref="BW173" si="1861">O173/O188</f>
        <v>4.4530079212160137E-2</v>
      </c>
      <c r="BX173" s="128">
        <f t="shared" ref="BX173" si="1862">P173/P188</f>
        <v>3.7282048858857442E-2</v>
      </c>
      <c r="BY173" s="129">
        <f t="shared" ref="BY173" si="1863">Q173/Q188</f>
        <v>3.590568060021436E-2</v>
      </c>
      <c r="BZ173" s="130">
        <f t="shared" ref="BZ173" si="1864">R173/R188</f>
        <v>4.7936379367475426E-2</v>
      </c>
      <c r="CA173" s="131">
        <f t="shared" ref="CA173" si="1865">S173/S188</f>
        <v>4.2198964579686395E-2</v>
      </c>
      <c r="CB173" s="128">
        <f t="shared" ref="CB173" si="1866">T173/T188</f>
        <v>2.7423393346846309E-2</v>
      </c>
      <c r="CC173" s="129">
        <f t="shared" ref="CC173" si="1867">U173/U188</f>
        <v>3.6527984150569591E-2</v>
      </c>
      <c r="CD173" s="130">
        <f t="shared" ref="CD173" si="1868">V173/V188</f>
        <v>3.1523056983987628E-2</v>
      </c>
      <c r="CE173" s="131">
        <f t="shared" ref="CE173" si="1869">W173/W188</f>
        <v>4.5230357484228635E-2</v>
      </c>
      <c r="CF173" s="128">
        <f t="shared" ref="CF173" si="1870">X173/X188</f>
        <v>3.5560099977277888E-2</v>
      </c>
      <c r="CG173" s="129">
        <f t="shared" ref="CG173" si="1871">Y173/Y188</f>
        <v>3.7219533655961284E-2</v>
      </c>
      <c r="CH173" s="130">
        <f t="shared" ref="CH173" si="1872">Z173/Z188</f>
        <v>5.8731252822475224E-2</v>
      </c>
      <c r="CI173" s="128">
        <f t="shared" ref="CI173" si="1873">AA173/AA188</f>
        <v>5.2276454834222601E-2</v>
      </c>
      <c r="CJ173" s="134">
        <f t="shared" ref="CJ173" si="1874">AB173/AB188</f>
        <v>4.4429691688172443E-2</v>
      </c>
      <c r="CK173" s="135">
        <f t="shared" ref="CK173" si="1875">AC173/AC188</f>
        <v>4.2760365935776458E-2</v>
      </c>
    </row>
    <row r="174" spans="1:89" ht="13.5" thickBot="1" x14ac:dyDescent="0.25">
      <c r="A174" s="145" t="s">
        <v>26</v>
      </c>
      <c r="B174" s="189">
        <v>1267</v>
      </c>
      <c r="C174" s="183">
        <v>1501</v>
      </c>
      <c r="D174" s="184">
        <v>479</v>
      </c>
      <c r="E174" s="185">
        <v>651</v>
      </c>
      <c r="F174" s="182">
        <v>1160</v>
      </c>
      <c r="G174" s="186">
        <v>904</v>
      </c>
      <c r="H174" s="184">
        <v>1895</v>
      </c>
      <c r="I174" s="185">
        <v>1748</v>
      </c>
      <c r="J174" s="182">
        <v>310</v>
      </c>
      <c r="K174" s="183">
        <v>286</v>
      </c>
      <c r="L174" s="184">
        <v>865</v>
      </c>
      <c r="M174" s="182">
        <v>940</v>
      </c>
      <c r="N174" s="187">
        <v>1601</v>
      </c>
      <c r="O174" s="190">
        <v>1504</v>
      </c>
      <c r="P174" s="182">
        <v>835</v>
      </c>
      <c r="Q174" s="183">
        <v>823</v>
      </c>
      <c r="R174" s="184">
        <v>1206</v>
      </c>
      <c r="S174" s="185">
        <v>1136</v>
      </c>
      <c r="T174" s="182">
        <v>267</v>
      </c>
      <c r="U174" s="186">
        <v>302</v>
      </c>
      <c r="V174" s="184">
        <v>867</v>
      </c>
      <c r="W174" s="191">
        <v>996</v>
      </c>
      <c r="X174" s="182">
        <v>601</v>
      </c>
      <c r="Y174" s="186">
        <v>361</v>
      </c>
      <c r="Z174" s="184">
        <v>2237</v>
      </c>
      <c r="AA174" s="182">
        <v>2573</v>
      </c>
      <c r="AB174" s="156">
        <f t="shared" si="1628"/>
        <v>13590</v>
      </c>
      <c r="AC174" s="157">
        <f t="shared" si="1629"/>
        <v>13725</v>
      </c>
      <c r="AE174" s="235"/>
      <c r="AF174" s="125"/>
      <c r="AG174" s="183"/>
      <c r="AH174" s="184"/>
      <c r="AI174" s="185"/>
      <c r="AJ174" s="182"/>
      <c r="AK174" s="186"/>
      <c r="AL174" s="184"/>
      <c r="AM174" s="185"/>
      <c r="AN174" s="182"/>
      <c r="AO174" s="186"/>
      <c r="AP174" s="184"/>
      <c r="AQ174" s="182"/>
      <c r="AR174" s="187"/>
      <c r="AS174" s="188"/>
      <c r="AT174" s="182"/>
      <c r="AU174" s="186"/>
      <c r="AV174" s="184"/>
      <c r="AW174" s="185"/>
      <c r="AX174" s="182"/>
      <c r="AY174" s="186"/>
      <c r="AZ174" s="184"/>
      <c r="BA174" s="185"/>
      <c r="BB174" s="182"/>
      <c r="BC174" s="186"/>
      <c r="BD174" s="184"/>
      <c r="BE174" s="182"/>
      <c r="BF174" s="158"/>
      <c r="BG174" s="159"/>
      <c r="BI174" s="145" t="s">
        <v>26</v>
      </c>
      <c r="BJ174" s="128">
        <f>B174/B188</f>
        <v>4.0905275392264483E-2</v>
      </c>
      <c r="BK174" s="129">
        <f t="shared" ref="BK174" si="1876">C174/C188</f>
        <v>4.7993605115907272E-2</v>
      </c>
      <c r="BL174" s="130">
        <f t="shared" ref="BL174" si="1877">D174/D188</f>
        <v>3.6911458734684439E-2</v>
      </c>
      <c r="BM174" s="131">
        <f t="shared" ref="BM174" si="1878">E174/E188</f>
        <v>4.7962867457452298E-2</v>
      </c>
      <c r="BN174" s="128">
        <f t="shared" ref="BN174" si="1879">F174/F188</f>
        <v>3.9745083259096828E-2</v>
      </c>
      <c r="BO174" s="129">
        <f t="shared" ref="BO174" si="1880">G174/G188</f>
        <v>3.4022054119152462E-2</v>
      </c>
      <c r="BP174" s="130">
        <f t="shared" ref="BP174" si="1881">H174/H188</f>
        <v>4.8260581673712624E-2</v>
      </c>
      <c r="BQ174" s="131">
        <f t="shared" ref="BQ174" si="1882">I174/I188</f>
        <v>4.310727496917386E-2</v>
      </c>
      <c r="BR174" s="128">
        <f t="shared" ref="BR174" si="1883">J174/J188</f>
        <v>4.4707239688491489E-2</v>
      </c>
      <c r="BS174" s="129">
        <f t="shared" ref="BS174" si="1884">K174/K188</f>
        <v>4.3710836007947423E-2</v>
      </c>
      <c r="BT174" s="130">
        <f t="shared" ref="BT174" si="1885">L174/L188</f>
        <v>3.7350490090245693E-2</v>
      </c>
      <c r="BU174" s="128">
        <f t="shared" ref="BU174" si="1886">M174/M188</f>
        <v>4.2203564854307908E-2</v>
      </c>
      <c r="BV174" s="132">
        <f t="shared" ref="BV174" si="1887">N174/N188</f>
        <v>4.2086170184800611E-2</v>
      </c>
      <c r="BW174" s="133">
        <f t="shared" ref="BW174" si="1888">O174/O188</f>
        <v>4.024834082637551E-2</v>
      </c>
      <c r="BX174" s="128">
        <f t="shared" ref="BX174" si="1889">P174/P188</f>
        <v>3.945565373529273E-2</v>
      </c>
      <c r="BY174" s="129">
        <f t="shared" ref="BY174" si="1890">Q174/Q188</f>
        <v>4.0095488648543308E-2</v>
      </c>
      <c r="BZ174" s="130">
        <f t="shared" ref="BZ174" si="1891">R174/R188</f>
        <v>4.4401899782776776E-2</v>
      </c>
      <c r="CA174" s="131">
        <f t="shared" ref="CA174" si="1892">S174/S188</f>
        <v>4.2310700584751761E-2</v>
      </c>
      <c r="CB174" s="128">
        <f t="shared" ref="CB174" si="1893">T174/T188</f>
        <v>3.1834982711338979E-2</v>
      </c>
      <c r="CC174" s="129">
        <f t="shared" ref="CC174" si="1894">U174/U188</f>
        <v>3.7394749876176324E-2</v>
      </c>
      <c r="CD174" s="130">
        <f t="shared" ref="CD174" si="1895">V174/V188</f>
        <v>3.6247334754797439E-2</v>
      </c>
      <c r="CE174" s="131">
        <f t="shared" ref="CE174" si="1896">W174/W188</f>
        <v>3.80806729114892E-2</v>
      </c>
      <c r="CF174" s="128">
        <f t="shared" ref="CF174" si="1897">X174/X188</f>
        <v>3.4139968189047944E-2</v>
      </c>
      <c r="CG174" s="129">
        <f t="shared" ref="CG174" si="1898">Y174/Y188</f>
        <v>3.1764188297404308E-2</v>
      </c>
      <c r="CH174" s="130">
        <f t="shared" ref="CH174" si="1899">Z174/Z188</f>
        <v>5.3169491122572674E-2</v>
      </c>
      <c r="CI174" s="128">
        <f t="shared" ref="CI174" si="1900">AA174/AA188</f>
        <v>5.3418315444183774E-2</v>
      </c>
      <c r="CJ174" s="134">
        <f t="shared" ref="CJ174" si="1901">AB174/AB188</f>
        <v>4.2357033324606351E-2</v>
      </c>
      <c r="CK174" s="135">
        <f t="shared" ref="CK174" si="1902">AC174/AC188</f>
        <v>4.298586555837778E-2</v>
      </c>
    </row>
    <row r="175" spans="1:89" ht="14.25" thickTop="1" thickBot="1" x14ac:dyDescent="0.25">
      <c r="A175" s="136" t="s">
        <v>27</v>
      </c>
      <c r="B175" s="192">
        <v>1260</v>
      </c>
      <c r="C175" s="176">
        <v>1276</v>
      </c>
      <c r="D175" s="177">
        <v>488</v>
      </c>
      <c r="E175" s="178">
        <v>551</v>
      </c>
      <c r="F175" s="175">
        <v>1066</v>
      </c>
      <c r="G175" s="179">
        <v>1042</v>
      </c>
      <c r="H175" s="177">
        <v>1848</v>
      </c>
      <c r="I175" s="178">
        <v>1853</v>
      </c>
      <c r="J175" s="175">
        <v>353</v>
      </c>
      <c r="K175" s="176">
        <v>265</v>
      </c>
      <c r="L175" s="177">
        <v>935</v>
      </c>
      <c r="M175" s="175">
        <v>860</v>
      </c>
      <c r="N175" s="180">
        <v>1655</v>
      </c>
      <c r="O175" s="193">
        <v>1375</v>
      </c>
      <c r="P175" s="175">
        <v>924</v>
      </c>
      <c r="Q175" s="176">
        <v>729</v>
      </c>
      <c r="R175" s="177">
        <v>1219</v>
      </c>
      <c r="S175" s="178">
        <v>1073</v>
      </c>
      <c r="T175" s="175">
        <v>280</v>
      </c>
      <c r="U175" s="179">
        <v>234</v>
      </c>
      <c r="V175" s="177">
        <v>1086</v>
      </c>
      <c r="W175" s="194">
        <v>1005</v>
      </c>
      <c r="X175" s="175">
        <v>660</v>
      </c>
      <c r="Y175" s="179">
        <v>346</v>
      </c>
      <c r="Z175" s="177">
        <v>2342</v>
      </c>
      <c r="AA175" s="175">
        <v>2369</v>
      </c>
      <c r="AB175" s="156">
        <f t="shared" si="1628"/>
        <v>14116</v>
      </c>
      <c r="AC175" s="157">
        <f t="shared" si="1629"/>
        <v>12978</v>
      </c>
      <c r="AE175" s="229" t="s">
        <v>13</v>
      </c>
      <c r="AF175" s="20">
        <f t="shared" ref="AF175:BG175" si="1903">SUM(AF172:AF174)</f>
        <v>3615</v>
      </c>
      <c r="AG175" s="21">
        <f t="shared" si="1903"/>
        <v>6977</v>
      </c>
      <c r="AH175" s="20">
        <f t="shared" si="1903"/>
        <v>2332</v>
      </c>
      <c r="AI175" s="21">
        <f t="shared" si="1903"/>
        <v>2337</v>
      </c>
      <c r="AJ175" s="20">
        <f t="shared" si="1903"/>
        <v>2865</v>
      </c>
      <c r="AK175" s="21">
        <f t="shared" si="1903"/>
        <v>5897</v>
      </c>
      <c r="AL175" s="20">
        <f t="shared" si="1903"/>
        <v>5061</v>
      </c>
      <c r="AM175" s="21">
        <f t="shared" si="1903"/>
        <v>8558</v>
      </c>
      <c r="AN175" s="20">
        <f t="shared" si="1903"/>
        <v>1769</v>
      </c>
      <c r="AO175" s="21">
        <f t="shared" si="1903"/>
        <v>471</v>
      </c>
      <c r="AP175" s="20">
        <f t="shared" si="1903"/>
        <v>5507</v>
      </c>
      <c r="AQ175" s="21">
        <f t="shared" si="1903"/>
        <v>1604</v>
      </c>
      <c r="AR175" s="20">
        <f t="shared" si="1903"/>
        <v>7436</v>
      </c>
      <c r="AS175" s="21">
        <f t="shared" si="1903"/>
        <v>4658</v>
      </c>
      <c r="AT175" s="20">
        <f t="shared" si="1903"/>
        <v>3875</v>
      </c>
      <c r="AU175" s="21">
        <f t="shared" si="1903"/>
        <v>3332</v>
      </c>
      <c r="AV175" s="20">
        <f t="shared" si="1903"/>
        <v>3798</v>
      </c>
      <c r="AW175" s="21">
        <f t="shared" si="1903"/>
        <v>4929</v>
      </c>
      <c r="AX175" s="20">
        <f t="shared" si="1903"/>
        <v>2520</v>
      </c>
      <c r="AY175" s="21">
        <f t="shared" si="1903"/>
        <v>493</v>
      </c>
      <c r="AZ175" s="20">
        <f t="shared" si="1903"/>
        <v>5612</v>
      </c>
      <c r="BA175" s="21">
        <f t="shared" si="1903"/>
        <v>2827</v>
      </c>
      <c r="BB175" s="20">
        <f t="shared" si="1903"/>
        <v>3805</v>
      </c>
      <c r="BC175" s="21">
        <f t="shared" si="1903"/>
        <v>1352</v>
      </c>
      <c r="BD175" s="20">
        <f t="shared" si="1903"/>
        <v>5222</v>
      </c>
      <c r="BE175" s="21">
        <f t="shared" si="1903"/>
        <v>8535</v>
      </c>
      <c r="BF175" s="160">
        <f t="shared" si="1903"/>
        <v>53417</v>
      </c>
      <c r="BG175" s="161">
        <f t="shared" si="1903"/>
        <v>51970</v>
      </c>
      <c r="BI175" s="136" t="s">
        <v>27</v>
      </c>
      <c r="BJ175" s="128">
        <f>B175/B188</f>
        <v>4.0679279395622138E-2</v>
      </c>
      <c r="BK175" s="129">
        <f t="shared" ref="BK175" si="1904">C175/C188</f>
        <v>4.0799360511590728E-2</v>
      </c>
      <c r="BL175" s="130">
        <f t="shared" ref="BL175" si="1905">D175/D188</f>
        <v>3.7604993449949914E-2</v>
      </c>
      <c r="BM175" s="131">
        <f t="shared" ref="BM175" si="1906">E175/E188</f>
        <v>4.0595299491637808E-2</v>
      </c>
      <c r="BN175" s="128">
        <f t="shared" ref="BN175" si="1907">F175/F188</f>
        <v>3.6524360994997604E-2</v>
      </c>
      <c r="BO175" s="129">
        <f t="shared" ref="BO175" si="1908">G175/G188</f>
        <v>3.9215686274509803E-2</v>
      </c>
      <c r="BP175" s="130">
        <f t="shared" ref="BP175" si="1909">H175/H188</f>
        <v>4.7063617378902869E-2</v>
      </c>
      <c r="BQ175" s="131">
        <f t="shared" ref="BQ175" si="1910">I175/I188</f>
        <v>4.5696670776818743E-2</v>
      </c>
      <c r="BR175" s="128">
        <f t="shared" ref="BR175" si="1911">J175/J188</f>
        <v>5.0908566483991925E-2</v>
      </c>
      <c r="BS175" s="129">
        <f t="shared" ref="BS175" si="1912">K175/K188</f>
        <v>4.0501299098272964E-2</v>
      </c>
      <c r="BT175" s="130">
        <f t="shared" ref="BT175" si="1913">L175/L188</f>
        <v>4.037307310332916E-2</v>
      </c>
      <c r="BU175" s="128">
        <f t="shared" ref="BU175" si="1914">M175/M188</f>
        <v>3.8611772100749786E-2</v>
      </c>
      <c r="BV175" s="132">
        <f t="shared" ref="BV175" si="1915">N175/N188</f>
        <v>4.3505691227885702E-2</v>
      </c>
      <c r="BW175" s="133">
        <f t="shared" ref="BW175" si="1916">O175/O188</f>
        <v>3.6796189252836654E-2</v>
      </c>
      <c r="BX175" s="128">
        <f t="shared" ref="BX175" si="1917">P175/P188</f>
        <v>4.3661106648395787E-2</v>
      </c>
      <c r="BY175" s="129">
        <f t="shared" ref="BY175" si="1918">Q175/Q188</f>
        <v>3.55159310143233E-2</v>
      </c>
      <c r="BZ175" s="130">
        <f t="shared" ref="BZ175" si="1919">R175/R188</f>
        <v>4.4880527226538049E-2</v>
      </c>
      <c r="CA175" s="131">
        <f t="shared" ref="CA175" si="1920">S175/S188</f>
        <v>3.9964244478379082E-2</v>
      </c>
      <c r="CB175" s="128">
        <f t="shared" ref="CB175" si="1921">T175/T188</f>
        <v>3.3385000596160723E-2</v>
      </c>
      <c r="CC175" s="129">
        <f t="shared" ref="CC175" si="1922">U175/U188</f>
        <v>2.8974739970282319E-2</v>
      </c>
      <c r="CD175" s="130">
        <f t="shared" ref="CD175" si="1923">V175/V188</f>
        <v>4.5403235921234165E-2</v>
      </c>
      <c r="CE175" s="131">
        <f t="shared" ref="CE175" si="1924">W175/W188</f>
        <v>3.8424775377556876E-2</v>
      </c>
      <c r="CF175" s="128">
        <f t="shared" ref="CF175" si="1925">X175/X188</f>
        <v>3.7491479209270623E-2</v>
      </c>
      <c r="CG175" s="129">
        <f t="shared" ref="CG175" si="1926">Y175/Y188</f>
        <v>3.0444346678398591E-2</v>
      </c>
      <c r="CH175" s="130">
        <f t="shared" ref="CH175" si="1927">Z175/Z188</f>
        <v>5.5665153423810995E-2</v>
      </c>
      <c r="CI175" s="128">
        <f t="shared" ref="CI175" si="1928">AA175/AA188</f>
        <v>4.9183050636327774E-2</v>
      </c>
      <c r="CJ175" s="134">
        <f t="shared" ref="CJ175" si="1929">AB175/AB188</f>
        <v>4.399645933849472E-2</v>
      </c>
      <c r="CK175" s="135">
        <f t="shared" ref="CK175" si="1930">AC175/AC188</f>
        <v>4.0646306973889025E-2</v>
      </c>
    </row>
    <row r="176" spans="1:89" ht="13.5" thickTop="1" x14ac:dyDescent="0.2">
      <c r="A176" s="145" t="s">
        <v>28</v>
      </c>
      <c r="B176" s="189">
        <v>1108</v>
      </c>
      <c r="C176" s="183">
        <v>1910</v>
      </c>
      <c r="D176" s="184">
        <v>601</v>
      </c>
      <c r="E176" s="185">
        <v>696</v>
      </c>
      <c r="F176" s="182">
        <v>1136</v>
      </c>
      <c r="G176" s="186">
        <v>1604</v>
      </c>
      <c r="H176" s="184">
        <v>1912</v>
      </c>
      <c r="I176" s="185">
        <v>2454</v>
      </c>
      <c r="J176" s="182">
        <v>451</v>
      </c>
      <c r="K176" s="183">
        <v>221</v>
      </c>
      <c r="L176" s="184">
        <v>1670</v>
      </c>
      <c r="M176" s="182">
        <v>802</v>
      </c>
      <c r="N176" s="187">
        <v>2141</v>
      </c>
      <c r="O176" s="190">
        <v>1519</v>
      </c>
      <c r="P176" s="182">
        <v>1208</v>
      </c>
      <c r="Q176" s="183">
        <v>831</v>
      </c>
      <c r="R176" s="184">
        <v>1406</v>
      </c>
      <c r="S176" s="185">
        <v>1455</v>
      </c>
      <c r="T176" s="182">
        <v>448</v>
      </c>
      <c r="U176" s="186">
        <v>197</v>
      </c>
      <c r="V176" s="184">
        <v>1596</v>
      </c>
      <c r="W176" s="191">
        <v>1114</v>
      </c>
      <c r="X176" s="182">
        <v>901</v>
      </c>
      <c r="Y176" s="186">
        <v>408</v>
      </c>
      <c r="Z176" s="184">
        <v>2463</v>
      </c>
      <c r="AA176" s="182">
        <v>3251</v>
      </c>
      <c r="AB176" s="156">
        <f t="shared" si="1628"/>
        <v>17041</v>
      </c>
      <c r="AC176" s="157">
        <f t="shared" si="1629"/>
        <v>16462</v>
      </c>
      <c r="BI176" s="145" t="s">
        <v>28</v>
      </c>
      <c r="BJ176" s="128">
        <f>B176/B188</f>
        <v>3.5771937754245496E-2</v>
      </c>
      <c r="BK176" s="129">
        <f t="shared" ref="BK176" si="1931">C176/C188</f>
        <v>6.1071143085531576E-2</v>
      </c>
      <c r="BL176" s="130">
        <f t="shared" ref="BL176" si="1932">D176/D188</f>
        <v>4.6312707097171918E-2</v>
      </c>
      <c r="BM176" s="131">
        <f t="shared" ref="BM176" si="1933">E176/E188</f>
        <v>5.1278273042068813E-2</v>
      </c>
      <c r="BN176" s="128">
        <f t="shared" ref="BN176" si="1934">F176/F188</f>
        <v>3.8922771191667239E-2</v>
      </c>
      <c r="BO176" s="129">
        <f t="shared" ref="BO176" si="1935">G176/G188</f>
        <v>6.0366565052124496E-2</v>
      </c>
      <c r="BP176" s="130">
        <f t="shared" ref="BP176" si="1936">H176/H188</f>
        <v>4.8693526205877857E-2</v>
      </c>
      <c r="BQ176" s="131">
        <f t="shared" ref="BQ176" si="1937">I176/I188</f>
        <v>6.0517879161528974E-2</v>
      </c>
      <c r="BR176" s="128">
        <f t="shared" ref="BR176" si="1938">J176/J188</f>
        <v>6.5041822901644078E-2</v>
      </c>
      <c r="BS176" s="129">
        <f t="shared" ref="BS176" si="1939">K176/K188</f>
        <v>3.3776555097050284E-2</v>
      </c>
      <c r="BT176" s="130">
        <f t="shared" ref="BT176" si="1940">L176/L188</f>
        <v>7.2110194740705555E-2</v>
      </c>
      <c r="BU176" s="128">
        <f t="shared" ref="BU176" si="1941">M176/M188</f>
        <v>3.6007722354420152E-2</v>
      </c>
      <c r="BV176" s="132">
        <f t="shared" ref="BV176" si="1942">N176/N188</f>
        <v>5.6281380615651536E-2</v>
      </c>
      <c r="BW176" s="133">
        <f t="shared" ref="BW176" si="1943">O176/O188</f>
        <v>4.064975380004282E-2</v>
      </c>
      <c r="BX176" s="128">
        <f t="shared" ref="BX176" si="1944">P176/P188</f>
        <v>5.7080754146387566E-2</v>
      </c>
      <c r="BY176" s="129">
        <f t="shared" ref="BY176" si="1945">Q176/Q188</f>
        <v>4.0485238234434374E-2</v>
      </c>
      <c r="BZ176" s="130">
        <f t="shared" ref="BZ176" si="1946">R176/R188</f>
        <v>5.1765398917565625E-2</v>
      </c>
      <c r="CA176" s="131">
        <f t="shared" ref="CA176" si="1947">S176/S188</f>
        <v>5.4191962456702297E-2</v>
      </c>
      <c r="CB176" s="128">
        <f t="shared" ref="CB176" si="1948">T176/T188</f>
        <v>5.3416000953857158E-2</v>
      </c>
      <c r="CC176" s="129">
        <f t="shared" ref="CC176" si="1949">U176/U188</f>
        <v>2.4393263992075285E-2</v>
      </c>
      <c r="CD176" s="130">
        <f t="shared" ref="CD176" si="1950">V176/V188</f>
        <v>6.6725197541703252E-2</v>
      </c>
      <c r="CE176" s="131">
        <f t="shared" ref="CE176" si="1951">W176/W188</f>
        <v>4.2592238577709808E-2</v>
      </c>
      <c r="CF176" s="128">
        <f t="shared" ref="CF176" si="1952">X176/X188</f>
        <v>5.1181549647807315E-2</v>
      </c>
      <c r="CG176" s="129">
        <f t="shared" ref="CG176" si="1953">Y176/Y188</f>
        <v>3.5899692036955567E-2</v>
      </c>
      <c r="CH176" s="130">
        <f t="shared" ref="CH176" si="1954">Z176/Z188</f>
        <v>5.8541107123333255E-2</v>
      </c>
      <c r="CI176" s="128">
        <f t="shared" ref="CI176" si="1955">AA176/AA188</f>
        <v>6.7494342599705187E-2</v>
      </c>
      <c r="CJ176" s="134">
        <f t="shared" ref="CJ176" si="1956">AB176/AB188</f>
        <v>5.3113039358691452E-2</v>
      </c>
      <c r="CK176" s="135">
        <f t="shared" ref="CK176" si="1957">AC176/AC188</f>
        <v>5.1557983156430967E-2</v>
      </c>
    </row>
    <row r="177" spans="1:89" x14ac:dyDescent="0.2">
      <c r="A177" s="136" t="s">
        <v>29</v>
      </c>
      <c r="B177" s="192">
        <v>1515</v>
      </c>
      <c r="C177" s="176">
        <v>2696</v>
      </c>
      <c r="D177" s="177">
        <v>1046</v>
      </c>
      <c r="E177" s="178">
        <v>885</v>
      </c>
      <c r="F177" s="175">
        <v>1429</v>
      </c>
      <c r="G177" s="179">
        <v>2325</v>
      </c>
      <c r="H177" s="177">
        <v>2126</v>
      </c>
      <c r="I177" s="178">
        <v>3624</v>
      </c>
      <c r="J177" s="175">
        <v>751</v>
      </c>
      <c r="K177" s="176">
        <v>249</v>
      </c>
      <c r="L177" s="177">
        <v>2271</v>
      </c>
      <c r="M177" s="175">
        <v>686</v>
      </c>
      <c r="N177" s="180">
        <v>2636</v>
      </c>
      <c r="O177" s="193">
        <v>1827</v>
      </c>
      <c r="P177" s="175">
        <v>1721</v>
      </c>
      <c r="Q177" s="176">
        <v>1043</v>
      </c>
      <c r="R177" s="177">
        <v>1820</v>
      </c>
      <c r="S177" s="178">
        <v>1977</v>
      </c>
      <c r="T177" s="175">
        <v>1185</v>
      </c>
      <c r="U177" s="179">
        <v>190</v>
      </c>
      <c r="V177" s="177">
        <v>2150</v>
      </c>
      <c r="W177" s="194">
        <v>1200</v>
      </c>
      <c r="X177" s="175">
        <v>1491</v>
      </c>
      <c r="Y177" s="179">
        <v>518</v>
      </c>
      <c r="Z177" s="177">
        <v>2981</v>
      </c>
      <c r="AA177" s="175">
        <v>3181</v>
      </c>
      <c r="AB177" s="156">
        <f t="shared" si="1628"/>
        <v>23122</v>
      </c>
      <c r="AC177" s="157">
        <f t="shared" si="1629"/>
        <v>20401</v>
      </c>
      <c r="BI177" s="136" t="s">
        <v>29</v>
      </c>
      <c r="BJ177" s="128">
        <f>B177/B188</f>
        <v>4.8911990701878995E-2</v>
      </c>
      <c r="BK177" s="129">
        <f t="shared" ref="BK177" si="1958">C177/C188</f>
        <v>8.6203037569944047E-2</v>
      </c>
      <c r="BL177" s="130">
        <f t="shared" ref="BL177" si="1959">D177/D188</f>
        <v>8.0604145796409038E-2</v>
      </c>
      <c r="BM177" s="131">
        <f t="shared" ref="BM177" si="1960">E177/E188</f>
        <v>6.5202976497458195E-2</v>
      </c>
      <c r="BN177" s="128">
        <f t="shared" ref="BN177" si="1961">F177/F188</f>
        <v>4.8961831014870144E-2</v>
      </c>
      <c r="BO177" s="129">
        <f t="shared" ref="BO177" si="1962">G177/G188</f>
        <v>8.7501411313085697E-2</v>
      </c>
      <c r="BP177" s="130">
        <f t="shared" ref="BP177" si="1963">H177/H188</f>
        <v>5.4143533846075488E-2</v>
      </c>
      <c r="BQ177" s="131">
        <f t="shared" ref="BQ177" si="1964">I177/I188</f>
        <v>8.9371146732429102E-2</v>
      </c>
      <c r="BR177" s="128">
        <f t="shared" ref="BR177" si="1965">J177/J188</f>
        <v>0.10830689356792617</v>
      </c>
      <c r="BS177" s="129">
        <f t="shared" ref="BS177" si="1966">K177/K188</f>
        <v>3.8055937643282897E-2</v>
      </c>
      <c r="BT177" s="130">
        <f t="shared" ref="BT177" si="1967">L177/L188</f>
        <v>9.806122889589361E-2</v>
      </c>
      <c r="BU177" s="128">
        <f t="shared" ref="BU177" si="1968">M177/M188</f>
        <v>3.0799622861760877E-2</v>
      </c>
      <c r="BV177" s="132">
        <f t="shared" ref="BV177" si="1969">N177/N188</f>
        <v>6.9293656843931545E-2</v>
      </c>
      <c r="BW177" s="133">
        <f t="shared" ref="BW177" si="1970">O177/O188</f>
        <v>4.8892100192678228E-2</v>
      </c>
      <c r="BX177" s="128">
        <f t="shared" ref="BX177" si="1971">P177/P188</f>
        <v>8.132117374663328E-2</v>
      </c>
      <c r="BY177" s="129">
        <f t="shared" ref="BY177" si="1972">Q177/Q188</f>
        <v>5.0813602260547597E-2</v>
      </c>
      <c r="BZ177" s="130">
        <f t="shared" ref="BZ177" si="1973">R177/R188</f>
        <v>6.7007842126578551E-2</v>
      </c>
      <c r="CA177" s="131">
        <f t="shared" ref="CA177" si="1974">S177/S188</f>
        <v>7.3634027338075905E-2</v>
      </c>
      <c r="CB177" s="128">
        <f t="shared" ref="CB177" si="1975">T177/T188</f>
        <v>0.14129009180875163</v>
      </c>
      <c r="CC177" s="129">
        <f t="shared" ref="CC177" si="1976">U177/U188</f>
        <v>2.3526498266468548E-2</v>
      </c>
      <c r="CD177" s="130">
        <f t="shared" ref="CD177" si="1977">V177/V188</f>
        <v>8.9886700949036336E-2</v>
      </c>
      <c r="CE177" s="131">
        <f t="shared" ref="CE177" si="1978">W177/W188</f>
        <v>4.5880328809023131E-2</v>
      </c>
      <c r="CF177" s="128">
        <f t="shared" ref="CF177" si="1979">X177/X188</f>
        <v>8.4696659850034078E-2</v>
      </c>
      <c r="CG177" s="129">
        <f t="shared" ref="CG177" si="1980">Y177/Y188</f>
        <v>4.5578530576330843E-2</v>
      </c>
      <c r="CH177" s="130">
        <f t="shared" ref="CH177" si="1981">Z177/Z188</f>
        <v>7.0853041142775658E-2</v>
      </c>
      <c r="CI177" s="128">
        <f t="shared" ref="CI177" si="1982">AA177/AA188</f>
        <v>6.6041065459754605E-2</v>
      </c>
      <c r="CJ177" s="134">
        <f t="shared" ref="CJ177" si="1983">AB177/AB188</f>
        <v>7.2066175462218399E-2</v>
      </c>
      <c r="CK177" s="135">
        <f t="shared" ref="CK177" si="1984">AC177/AC188</f>
        <v>6.3894691676245174E-2</v>
      </c>
    </row>
    <row r="178" spans="1:89" x14ac:dyDescent="0.2">
      <c r="A178" s="145" t="s">
        <v>30</v>
      </c>
      <c r="B178" s="189">
        <v>1904</v>
      </c>
      <c r="C178" s="183">
        <v>3514</v>
      </c>
      <c r="D178" s="184">
        <v>1450</v>
      </c>
      <c r="E178" s="185">
        <v>1180</v>
      </c>
      <c r="F178" s="182">
        <v>1662</v>
      </c>
      <c r="G178" s="186">
        <v>2974</v>
      </c>
      <c r="H178" s="184">
        <v>2497</v>
      </c>
      <c r="I178" s="185">
        <v>3974</v>
      </c>
      <c r="J178" s="182">
        <v>1057</v>
      </c>
      <c r="K178" s="183">
        <v>239</v>
      </c>
      <c r="L178" s="184">
        <v>2472</v>
      </c>
      <c r="M178" s="182">
        <v>808</v>
      </c>
      <c r="N178" s="187">
        <v>3878</v>
      </c>
      <c r="O178" s="190">
        <v>2212</v>
      </c>
      <c r="P178" s="182">
        <v>2056</v>
      </c>
      <c r="Q178" s="183">
        <v>1472</v>
      </c>
      <c r="R178" s="184">
        <v>1925</v>
      </c>
      <c r="S178" s="185">
        <v>2334</v>
      </c>
      <c r="T178" s="182">
        <v>1415</v>
      </c>
      <c r="U178" s="186">
        <v>252</v>
      </c>
      <c r="V178" s="184">
        <v>2645</v>
      </c>
      <c r="W178" s="191">
        <v>1358</v>
      </c>
      <c r="X178" s="182">
        <v>2008</v>
      </c>
      <c r="Y178" s="186">
        <v>591</v>
      </c>
      <c r="Z178" s="184">
        <v>2715</v>
      </c>
      <c r="AA178" s="182">
        <v>4497</v>
      </c>
      <c r="AB178" s="156">
        <f t="shared" si="1628"/>
        <v>27684</v>
      </c>
      <c r="AC178" s="157">
        <f t="shared" si="1629"/>
        <v>25405</v>
      </c>
      <c r="BI178" s="145" t="s">
        <v>30</v>
      </c>
      <c r="BJ178" s="128">
        <f>B178/B188</f>
        <v>6.1470911086717893E-2</v>
      </c>
      <c r="BK178" s="129">
        <f t="shared" ref="BK178" si="1985">C178/C188</f>
        <v>0.11235811350919264</v>
      </c>
      <c r="BL178" s="130">
        <f t="shared" ref="BL178" si="1986">D178/D188</f>
        <v>0.11173614857054789</v>
      </c>
      <c r="BM178" s="131">
        <f t="shared" ref="BM178" si="1987">E178/E188</f>
        <v>8.6937301996610913E-2</v>
      </c>
      <c r="BN178" s="128">
        <f t="shared" ref="BN178" si="1988">F178/F188</f>
        <v>5.6945110669499074E-2</v>
      </c>
      <c r="BO178" s="129">
        <f t="shared" ref="BO178" si="1989">G178/G188</f>
        <v>0.11192653644951263</v>
      </c>
      <c r="BP178" s="130">
        <f t="shared" ref="BP178" si="1990">H178/H188</f>
        <v>6.3591911577446134E-2</v>
      </c>
      <c r="BQ178" s="131">
        <f t="shared" ref="BQ178" si="1991">I178/I188</f>
        <v>9.8002466091245383E-2</v>
      </c>
      <c r="BR178" s="128">
        <f t="shared" ref="BR178" si="1992">J178/J188</f>
        <v>0.1524372656475339</v>
      </c>
      <c r="BS178" s="129">
        <f t="shared" ref="BS178" si="1993">K178/K188</f>
        <v>3.6527586733914104E-2</v>
      </c>
      <c r="BT178" s="130">
        <f t="shared" ref="BT178" si="1994">L178/L188</f>
        <v>0.10674036011917613</v>
      </c>
      <c r="BU178" s="128">
        <f t="shared" ref="BU178" si="1995">M178/M188</f>
        <v>3.6277106810937008E-2</v>
      </c>
      <c r="BV178" s="132">
        <f t="shared" ref="BV178" si="1996">N178/N188</f>
        <v>0.10194264083488867</v>
      </c>
      <c r="BW178" s="133">
        <f t="shared" ref="BW178" si="1997">O178/O188</f>
        <v>5.9195033183472488E-2</v>
      </c>
      <c r="BX178" s="128">
        <f t="shared" ref="BX178" si="1998">P178/P188</f>
        <v>9.7150687520672879E-2</v>
      </c>
      <c r="BY178" s="129">
        <f t="shared" ref="BY178" si="1999">Q178/Q188</f>
        <v>7.1713923803955956E-2</v>
      </c>
      <c r="BZ178" s="130">
        <f t="shared" ref="BZ178" si="2000">R178/R188</f>
        <v>7.0873679172342691E-2</v>
      </c>
      <c r="CA178" s="131">
        <f t="shared" ref="CA178" si="2001">S178/S188</f>
        <v>8.6930611940854413E-2</v>
      </c>
      <c r="CB178" s="128">
        <f t="shared" ref="CB178" si="2002">T178/T188</f>
        <v>0.16871348515559795</v>
      </c>
      <c r="CC178" s="129">
        <f t="shared" ref="CC178" si="2003">U178/U188</f>
        <v>3.1203566121842496E-2</v>
      </c>
      <c r="CD178" s="130">
        <f t="shared" ref="CD178" si="2004">V178/V188</f>
        <v>0.11058154605125632</v>
      </c>
      <c r="CE178" s="131">
        <f t="shared" ref="CE178" si="2005">W178/W188</f>
        <v>5.1921238768877845E-2</v>
      </c>
      <c r="CF178" s="128">
        <f t="shared" ref="CF178" si="2006">X178/X188</f>
        <v>0.1140649852306294</v>
      </c>
      <c r="CG178" s="129">
        <f t="shared" ref="CG178" si="2007">Y178/Y188</f>
        <v>5.200175978882534E-2</v>
      </c>
      <c r="CH178" s="130">
        <f t="shared" ref="CH178" si="2008">Z178/Z188</f>
        <v>6.453069664630523E-2</v>
      </c>
      <c r="CI178" s="128">
        <f t="shared" ref="CI178" si="2009">AA178/AA188</f>
        <v>9.3362675690825667E-2</v>
      </c>
      <c r="CJ178" s="134">
        <f t="shared" ref="CJ178" si="2010">AB178/AB188</f>
        <v>8.6284923514231213E-2</v>
      </c>
      <c r="CK178" s="135">
        <f t="shared" ref="CK178" si="2011">AC178/AC188</f>
        <v>7.956691544703734E-2</v>
      </c>
    </row>
    <row r="179" spans="1:89" x14ac:dyDescent="0.2">
      <c r="A179" s="136" t="s">
        <v>31</v>
      </c>
      <c r="B179" s="192">
        <v>1711</v>
      </c>
      <c r="C179" s="176">
        <v>3463</v>
      </c>
      <c r="D179" s="177">
        <v>882</v>
      </c>
      <c r="E179" s="178">
        <v>1157</v>
      </c>
      <c r="F179" s="175">
        <v>1203</v>
      </c>
      <c r="G179" s="179">
        <v>2923</v>
      </c>
      <c r="H179" s="177">
        <v>2564</v>
      </c>
      <c r="I179" s="178">
        <v>4584</v>
      </c>
      <c r="J179" s="175">
        <v>712</v>
      </c>
      <c r="K179" s="176">
        <v>232</v>
      </c>
      <c r="L179" s="177">
        <v>3035</v>
      </c>
      <c r="M179" s="175">
        <v>796</v>
      </c>
      <c r="N179" s="180">
        <v>3558</v>
      </c>
      <c r="O179" s="193">
        <v>2446</v>
      </c>
      <c r="P179" s="175">
        <v>1819</v>
      </c>
      <c r="Q179" s="176">
        <v>1860</v>
      </c>
      <c r="R179" s="177">
        <v>1873</v>
      </c>
      <c r="S179" s="178">
        <v>2595</v>
      </c>
      <c r="T179" s="175">
        <v>1105</v>
      </c>
      <c r="U179" s="179">
        <v>241</v>
      </c>
      <c r="V179" s="177">
        <v>2967</v>
      </c>
      <c r="W179" s="194">
        <v>1469</v>
      </c>
      <c r="X179" s="175">
        <v>1797</v>
      </c>
      <c r="Y179" s="179">
        <v>761</v>
      </c>
      <c r="Z179" s="177">
        <v>2507</v>
      </c>
      <c r="AA179" s="175">
        <v>4038</v>
      </c>
      <c r="AB179" s="156">
        <f t="shared" si="1628"/>
        <v>25733</v>
      </c>
      <c r="AC179" s="157">
        <f t="shared" si="1629"/>
        <v>26565</v>
      </c>
      <c r="BI179" s="136" t="s">
        <v>31</v>
      </c>
      <c r="BJ179" s="128">
        <f>B179/B188</f>
        <v>5.5239878607864661E-2</v>
      </c>
      <c r="BK179" s="129">
        <f t="shared" ref="BK179" si="2012">C179/C188</f>
        <v>0.11072741806554756</v>
      </c>
      <c r="BL179" s="130">
        <f t="shared" ref="BL179" si="2013">D179/D188</f>
        <v>6.7966402096016024E-2</v>
      </c>
      <c r="BM179" s="131">
        <f t="shared" ref="BM179" si="2014">E179/E188</f>
        <v>8.524276136447359E-2</v>
      </c>
      <c r="BN179" s="128">
        <f t="shared" ref="BN179" si="2015">F179/F188</f>
        <v>4.1218392379908174E-2</v>
      </c>
      <c r="BO179" s="129">
        <f t="shared" ref="BO179" si="2016">G179/G188</f>
        <v>0.11000715065296753</v>
      </c>
      <c r="BP179" s="130">
        <f t="shared" ref="BP179" si="2017">H179/H188</f>
        <v>6.5298222380685583E-2</v>
      </c>
      <c r="BQ179" s="131">
        <f t="shared" ref="BQ179" si="2018">I179/I188</f>
        <v>0.11304562268803946</v>
      </c>
      <c r="BR179" s="128">
        <f t="shared" ref="BR179" si="2019">J179/J188</f>
        <v>0.10268243438130949</v>
      </c>
      <c r="BS179" s="129">
        <f t="shared" ref="BS179" si="2020">K179/K188</f>
        <v>3.5457741097355951E-2</v>
      </c>
      <c r="BT179" s="130">
        <f t="shared" ref="BT179" si="2021">L179/L188</f>
        <v>0.13105056349583316</v>
      </c>
      <c r="BU179" s="128">
        <f t="shared" ref="BU179" si="2022">M179/M188</f>
        <v>3.5738337897903288E-2</v>
      </c>
      <c r="BV179" s="132">
        <f t="shared" ref="BV179" si="2023">N179/N188</f>
        <v>9.3530664283273307E-2</v>
      </c>
      <c r="BW179" s="133">
        <f t="shared" ref="BW179" si="2024">O179/O188</f>
        <v>6.5457075572682516E-2</v>
      </c>
      <c r="BX179" s="128">
        <f t="shared" ref="BX179" si="2025">P179/P188</f>
        <v>8.5951897179038894E-2</v>
      </c>
      <c r="BY179" s="129">
        <f t="shared" ref="BY179" si="2026">Q179/Q188</f>
        <v>9.0616778719672608E-2</v>
      </c>
      <c r="BZ179" s="130">
        <f t="shared" ref="BZ179" si="2027">R179/R188</f>
        <v>6.8959169397297598E-2</v>
      </c>
      <c r="CA179" s="131">
        <f t="shared" ref="CA179" si="2028">S179/S188</f>
        <v>9.665164438154121E-2</v>
      </c>
      <c r="CB179" s="128">
        <f t="shared" ref="CB179" si="2029">T179/T188</f>
        <v>0.13175152020984857</v>
      </c>
      <c r="CC179" s="129">
        <f t="shared" ref="CC179" si="2030">U179/U188</f>
        <v>2.9841505695889056E-2</v>
      </c>
      <c r="CD179" s="130">
        <f t="shared" ref="CD179" si="2031">V179/V188</f>
        <v>0.12404364730967014</v>
      </c>
      <c r="CE179" s="131">
        <f t="shared" ref="CE179" si="2032">W179/W188</f>
        <v>5.6165169183712484E-2</v>
      </c>
      <c r="CF179" s="128">
        <f t="shared" ref="CF179" si="2033">X179/X188</f>
        <v>0.10207907293796864</v>
      </c>
      <c r="CG179" s="129">
        <f t="shared" ref="CG179" si="2034">Y179/Y188</f>
        <v>6.695996480422349E-2</v>
      </c>
      <c r="CH179" s="130">
        <f t="shared" ref="CH179" si="2035">Z179/Z188</f>
        <v>5.9586908468614072E-2</v>
      </c>
      <c r="CI179" s="128">
        <f t="shared" ref="CI179" si="2036">AA179/AA188</f>
        <v>8.3833329873149662E-2</v>
      </c>
      <c r="CJ179" s="134">
        <f t="shared" ref="CJ179" si="2037">AB179/AB188</f>
        <v>8.0204086721272647E-2</v>
      </c>
      <c r="CK179" s="135">
        <f t="shared" ref="CK179" si="2038">AC179/AC188</f>
        <v>8.3199964922280933E-2</v>
      </c>
    </row>
    <row r="180" spans="1:89" x14ac:dyDescent="0.2">
      <c r="A180" s="145" t="s">
        <v>32</v>
      </c>
      <c r="B180" s="189">
        <v>1900</v>
      </c>
      <c r="C180" s="183">
        <v>2705</v>
      </c>
      <c r="D180" s="184">
        <v>627</v>
      </c>
      <c r="E180" s="185">
        <v>1113</v>
      </c>
      <c r="F180" s="182">
        <v>1080</v>
      </c>
      <c r="G180" s="186">
        <v>2435</v>
      </c>
      <c r="H180" s="184">
        <v>2061</v>
      </c>
      <c r="I180" s="185">
        <v>3373</v>
      </c>
      <c r="J180" s="182">
        <v>488</v>
      </c>
      <c r="K180" s="183">
        <v>172</v>
      </c>
      <c r="L180" s="184">
        <v>1747</v>
      </c>
      <c r="M180" s="182">
        <v>856</v>
      </c>
      <c r="N180" s="187">
        <v>2895</v>
      </c>
      <c r="O180" s="190">
        <v>1953</v>
      </c>
      <c r="P180" s="182">
        <v>1251</v>
      </c>
      <c r="Q180" s="183">
        <v>1392</v>
      </c>
      <c r="R180" s="184">
        <v>1574</v>
      </c>
      <c r="S180" s="185">
        <v>1752</v>
      </c>
      <c r="T180" s="182">
        <v>622</v>
      </c>
      <c r="U180" s="186">
        <v>248</v>
      </c>
      <c r="V180" s="184">
        <v>2102</v>
      </c>
      <c r="W180" s="191">
        <v>1102</v>
      </c>
      <c r="X180" s="182">
        <v>1213</v>
      </c>
      <c r="Y180" s="186">
        <v>517</v>
      </c>
      <c r="Z180" s="184">
        <v>2354</v>
      </c>
      <c r="AA180" s="182">
        <v>3135</v>
      </c>
      <c r="AB180" s="156">
        <f t="shared" si="1628"/>
        <v>19914</v>
      </c>
      <c r="AC180" s="157">
        <f t="shared" si="1629"/>
        <v>20753</v>
      </c>
      <c r="BI180" s="145" t="s">
        <v>32</v>
      </c>
      <c r="BJ180" s="128">
        <f>B180/B188</f>
        <v>6.1341770517207982E-2</v>
      </c>
      <c r="BK180" s="129">
        <f t="shared" ref="BK180" si="2039">C180/C188</f>
        <v>8.6490807354116711E-2</v>
      </c>
      <c r="BL180" s="130">
        <f t="shared" ref="BL180" si="2040">D180/D188</f>
        <v>4.8316251830161056E-2</v>
      </c>
      <c r="BM180" s="131">
        <f t="shared" ref="BM180" si="2041">E180/E188</f>
        <v>8.200103145951522E-2</v>
      </c>
      <c r="BN180" s="128">
        <f t="shared" ref="BN180" si="2042">F180/F188</f>
        <v>3.7004043034331531E-2</v>
      </c>
      <c r="BO180" s="129">
        <f t="shared" ref="BO180" si="2043">G180/G188</f>
        <v>9.1641263031124159E-2</v>
      </c>
      <c r="BP180" s="130">
        <f t="shared" ref="BP180" si="2044">H180/H188</f>
        <v>5.2488157693679011E-2</v>
      </c>
      <c r="BQ180" s="131">
        <f t="shared" ref="BQ180" si="2045">I180/I188</f>
        <v>8.3181257706535144E-2</v>
      </c>
      <c r="BR180" s="128">
        <f t="shared" ref="BR180" si="2046">J180/J188</f>
        <v>7.0377848283818864E-2</v>
      </c>
      <c r="BS180" s="129">
        <f t="shared" ref="BS180" si="2047">K180/K188</f>
        <v>2.6287635641143208E-2</v>
      </c>
      <c r="BT180" s="130">
        <f t="shared" ref="BT180" si="2048">L180/L188</f>
        <v>7.5435036055097368E-2</v>
      </c>
      <c r="BU180" s="128">
        <f t="shared" ref="BU180" si="2049">M180/M188</f>
        <v>3.8432182463071882E-2</v>
      </c>
      <c r="BV180" s="132">
        <f t="shared" ref="BV180" si="2050">N180/N188</f>
        <v>7.6102100365395234E-2</v>
      </c>
      <c r="BW180" s="133">
        <f t="shared" ref="BW180" si="2051">O180/O188</f>
        <v>5.2263969171483619E-2</v>
      </c>
      <c r="BX180" s="128">
        <f t="shared" ref="BX180" si="2052">P180/P188</f>
        <v>5.9112602183055335E-2</v>
      </c>
      <c r="BY180" s="129">
        <f t="shared" ref="BY180" si="2053">Q180/Q188</f>
        <v>6.7816427945045304E-2</v>
      </c>
      <c r="BZ180" s="130">
        <f t="shared" ref="BZ180" si="2054">R180/R188</f>
        <v>5.7950738190788262E-2</v>
      </c>
      <c r="CA180" s="131">
        <f t="shared" ref="CA180" si="2055">S180/S188</f>
        <v>6.5253826958173486E-2</v>
      </c>
      <c r="CB180" s="128">
        <f t="shared" ref="CB180" si="2056">T180/T188</f>
        <v>7.4162394181471331E-2</v>
      </c>
      <c r="CC180" s="129">
        <f t="shared" ref="CC180" si="2057">U180/U188</f>
        <v>3.0708271421495788E-2</v>
      </c>
      <c r="CD180" s="130">
        <f t="shared" ref="CD180" si="2058">V180/V188</f>
        <v>8.7879928090639242E-2</v>
      </c>
      <c r="CE180" s="131">
        <f t="shared" ref="CE180" si="2059">W180/W188</f>
        <v>4.2133435289619575E-2</v>
      </c>
      <c r="CF180" s="128">
        <f t="shared" ref="CF180" si="2060">X180/X188</f>
        <v>6.890479436491706E-2</v>
      </c>
      <c r="CG180" s="129">
        <f t="shared" ref="CG180" si="2061">Y180/Y188</f>
        <v>4.5490541135063789E-2</v>
      </c>
      <c r="CH180" s="130">
        <f t="shared" ref="CH180" si="2062">Z180/Z188</f>
        <v>5.5950371972523949E-2</v>
      </c>
      <c r="CI180" s="128">
        <f t="shared" ref="CI180" si="2063">AA180/AA188</f>
        <v>6.5086054767787074E-2</v>
      </c>
      <c r="CJ180" s="134">
        <f t="shared" ref="CJ180" si="2064">AB180/AB188</f>
        <v>6.2067546845195797E-2</v>
      </c>
      <c r="CK180" s="135">
        <f t="shared" ref="CK180" si="2065">AC180/AC188</f>
        <v>6.4997134275629448E-2</v>
      </c>
    </row>
    <row r="181" spans="1:89" x14ac:dyDescent="0.2">
      <c r="A181" s="136" t="s">
        <v>33</v>
      </c>
      <c r="B181" s="192">
        <v>1522</v>
      </c>
      <c r="C181" s="176">
        <v>2314</v>
      </c>
      <c r="D181" s="177">
        <v>462</v>
      </c>
      <c r="E181" s="178">
        <v>1026</v>
      </c>
      <c r="F181" s="175">
        <v>939</v>
      </c>
      <c r="G181" s="179">
        <v>2130</v>
      </c>
      <c r="H181" s="177">
        <v>2281</v>
      </c>
      <c r="I181" s="178">
        <v>2769</v>
      </c>
      <c r="J181" s="175">
        <v>467</v>
      </c>
      <c r="K181" s="176">
        <v>153</v>
      </c>
      <c r="L181" s="177">
        <v>1603</v>
      </c>
      <c r="M181" s="175">
        <v>954</v>
      </c>
      <c r="N181" s="180">
        <v>1922</v>
      </c>
      <c r="O181" s="193">
        <v>2196</v>
      </c>
      <c r="P181" s="175">
        <v>874</v>
      </c>
      <c r="Q181" s="176">
        <v>1622</v>
      </c>
      <c r="R181" s="177">
        <v>1262</v>
      </c>
      <c r="S181" s="178">
        <v>1831</v>
      </c>
      <c r="T181" s="175">
        <v>390</v>
      </c>
      <c r="U181" s="179">
        <v>348</v>
      </c>
      <c r="V181" s="177">
        <v>1911</v>
      </c>
      <c r="W181" s="194">
        <v>1485</v>
      </c>
      <c r="X181" s="175">
        <v>645</v>
      </c>
      <c r="Y181" s="179">
        <v>584</v>
      </c>
      <c r="Z181" s="177">
        <v>2071</v>
      </c>
      <c r="AA181" s="175">
        <v>3124</v>
      </c>
      <c r="AB181" s="156">
        <f t="shared" si="1628"/>
        <v>16349</v>
      </c>
      <c r="AC181" s="157">
        <f t="shared" si="1629"/>
        <v>20536</v>
      </c>
      <c r="BI181" s="136" t="s">
        <v>33</v>
      </c>
      <c r="BJ181" s="128">
        <f>B181/B188</f>
        <v>4.913798669852134E-2</v>
      </c>
      <c r="BK181" s="129">
        <f t="shared" ref="BK181" si="2066">C181/C188</f>
        <v>7.3988808952837729E-2</v>
      </c>
      <c r="BL181" s="130">
        <f t="shared" ref="BL181" si="2067">D181/D188</f>
        <v>3.5601448716960776E-2</v>
      </c>
      <c r="BM181" s="131">
        <f t="shared" ref="BM181" si="2068">E181/E188</f>
        <v>7.5591247329256608E-2</v>
      </c>
      <c r="BN181" s="128">
        <f t="shared" ref="BN181" si="2069">F181/F188</f>
        <v>3.2172959638182688E-2</v>
      </c>
      <c r="BO181" s="129">
        <f t="shared" ref="BO181" si="2070">G181/G188</f>
        <v>8.0162583267472054E-2</v>
      </c>
      <c r="BP181" s="130">
        <f t="shared" ref="BP181" si="2071">H181/H188</f>
        <v>5.8090969286405544E-2</v>
      </c>
      <c r="BQ181" s="131">
        <f t="shared" ref="BQ181" si="2072">I181/I188</f>
        <v>6.8286066584463623E-2</v>
      </c>
      <c r="BR181" s="128">
        <f t="shared" ref="BR181" si="2073">J181/J188</f>
        <v>6.7349293337179122E-2</v>
      </c>
      <c r="BS181" s="129">
        <f t="shared" ref="BS181" si="2074">K181/K188</f>
        <v>2.3383768913342505E-2</v>
      </c>
      <c r="BT181" s="130">
        <f t="shared" ref="BT181" si="2075">L181/L188</f>
        <v>6.9217150999611385E-2</v>
      </c>
      <c r="BU181" s="128">
        <f t="shared" ref="BU181" si="2076">M181/M188</f>
        <v>4.283212858618058E-2</v>
      </c>
      <c r="BV181" s="132">
        <f t="shared" ref="BV181" si="2077">N181/N188</f>
        <v>5.0524434163139773E-2</v>
      </c>
      <c r="BW181" s="133">
        <f t="shared" ref="BW181" si="2078">O181/O188</f>
        <v>5.8766859344894028E-2</v>
      </c>
      <c r="BX181" s="128">
        <f t="shared" ref="BX181" si="2079">P181/P188</f>
        <v>4.1298492652270473E-2</v>
      </c>
      <c r="BY181" s="129">
        <f t="shared" ref="BY181" si="2080">Q181/Q188</f>
        <v>7.902172853941343E-2</v>
      </c>
      <c r="BZ181" s="130">
        <f t="shared" ref="BZ181" si="2081">R181/R188</f>
        <v>4.6463679540517652E-2</v>
      </c>
      <c r="CA181" s="131">
        <f t="shared" ref="CA181" si="2082">S181/S188</f>
        <v>6.819620842489478E-2</v>
      </c>
      <c r="CB181" s="128">
        <f t="shared" ref="CB181" si="2083">T181/T188</f>
        <v>4.6500536544652436E-2</v>
      </c>
      <c r="CC181" s="129">
        <f t="shared" ref="CC181" si="2084">U181/U188</f>
        <v>4.3090638930163447E-2</v>
      </c>
      <c r="CD181" s="130">
        <f t="shared" ref="CD181" si="2085">V181/V188</f>
        <v>7.9894644424934158E-2</v>
      </c>
      <c r="CE181" s="131">
        <f t="shared" ref="CE181" si="2086">W181/W188</f>
        <v>5.6776906901166123E-2</v>
      </c>
      <c r="CF181" s="128">
        <f t="shared" ref="CF181" si="2087">X181/X188</f>
        <v>3.6639400136332649E-2</v>
      </c>
      <c r="CG181" s="129">
        <f t="shared" ref="CG181" si="2088">Y181/Y188</f>
        <v>5.1385833699956009E-2</v>
      </c>
      <c r="CH181" s="130">
        <f t="shared" ref="CH181" si="2089">Z181/Z188</f>
        <v>4.9223967865376847E-2</v>
      </c>
      <c r="CI181" s="128">
        <f t="shared" ref="CI181" si="2090">AA181/AA188</f>
        <v>6.4857682645794834E-2</v>
      </c>
      <c r="CJ181" s="134">
        <f t="shared" ref="CJ181" si="2091">AB181/AB188</f>
        <v>5.0956227948785078E-2</v>
      </c>
      <c r="CK181" s="135">
        <f t="shared" ref="CK181" si="2092">AC181/AC188</f>
        <v>6.4317503468622667E-2</v>
      </c>
    </row>
    <row r="182" spans="1:89" x14ac:dyDescent="0.2">
      <c r="A182" s="145" t="s">
        <v>34</v>
      </c>
      <c r="B182" s="189">
        <v>671</v>
      </c>
      <c r="C182" s="183">
        <v>1666</v>
      </c>
      <c r="D182" s="184">
        <v>229</v>
      </c>
      <c r="E182" s="185">
        <v>809</v>
      </c>
      <c r="F182" s="182">
        <v>457</v>
      </c>
      <c r="G182" s="186">
        <v>1779</v>
      </c>
      <c r="H182" s="184">
        <v>944</v>
      </c>
      <c r="I182" s="185">
        <v>2132</v>
      </c>
      <c r="J182" s="182">
        <v>195</v>
      </c>
      <c r="K182" s="183">
        <v>132</v>
      </c>
      <c r="L182" s="184">
        <v>1519</v>
      </c>
      <c r="M182" s="182">
        <v>542</v>
      </c>
      <c r="N182" s="187">
        <v>1943</v>
      </c>
      <c r="O182" s="190">
        <v>1543</v>
      </c>
      <c r="P182" s="182">
        <v>631</v>
      </c>
      <c r="Q182" s="183">
        <v>1071</v>
      </c>
      <c r="R182" s="184">
        <v>985</v>
      </c>
      <c r="S182" s="185">
        <v>1331</v>
      </c>
      <c r="T182" s="182">
        <v>234</v>
      </c>
      <c r="U182" s="186">
        <v>226</v>
      </c>
      <c r="V182" s="184">
        <v>1656</v>
      </c>
      <c r="W182" s="191">
        <v>931</v>
      </c>
      <c r="X182" s="182">
        <v>427</v>
      </c>
      <c r="Y182" s="186">
        <v>502</v>
      </c>
      <c r="Z182" s="184">
        <v>1557</v>
      </c>
      <c r="AA182" s="182">
        <v>2254</v>
      </c>
      <c r="AB182" s="156">
        <f t="shared" si="1628"/>
        <v>11448</v>
      </c>
      <c r="AC182" s="157">
        <f t="shared" si="1629"/>
        <v>14918</v>
      </c>
      <c r="BI182" s="145" t="s">
        <v>34</v>
      </c>
      <c r="BJ182" s="128">
        <f>B182/B188</f>
        <v>2.1663330535287659E-2</v>
      </c>
      <c r="BK182" s="129">
        <f t="shared" ref="BK182" si="2093">C182/C188</f>
        <v>5.3269384492406077E-2</v>
      </c>
      <c r="BL182" s="130">
        <f t="shared" ref="BL182" si="2094">D182/D188</f>
        <v>1.7646605532865841E-2</v>
      </c>
      <c r="BM182" s="131">
        <f t="shared" ref="BM182" si="2095">E182/E188</f>
        <v>5.960362484343918E-2</v>
      </c>
      <c r="BN182" s="128">
        <f t="shared" ref="BN182" si="2096">F182/F188</f>
        <v>1.5658192283971768E-2</v>
      </c>
      <c r="BO182" s="129">
        <f t="shared" ref="BO182" si="2097">G182/G188</f>
        <v>6.6952692785367501E-2</v>
      </c>
      <c r="BP182" s="130">
        <f t="shared" ref="BP182" si="2098">H182/H188</f>
        <v>2.4041155197881119E-2</v>
      </c>
      <c r="BQ182" s="131">
        <f t="shared" ref="BQ182" si="2099">I182/I188</f>
        <v>5.2577065351418005E-2</v>
      </c>
      <c r="BR182" s="128">
        <f t="shared" ref="BR182" si="2100">J182/J188</f>
        <v>2.8122295933083356E-2</v>
      </c>
      <c r="BS182" s="129">
        <f t="shared" ref="BS182" si="2101">K182/K188</f>
        <v>2.0174232003668042E-2</v>
      </c>
      <c r="BT182" s="130">
        <f t="shared" ref="BT182" si="2102">L182/L188</f>
        <v>6.5590051383911219E-2</v>
      </c>
      <c r="BU182" s="128">
        <f t="shared" ref="BU182" si="2103">M182/M188</f>
        <v>2.433439590535626E-2</v>
      </c>
      <c r="BV182" s="132">
        <f t="shared" ref="BV182" si="2104">N182/N188</f>
        <v>5.1076470124339531E-2</v>
      </c>
      <c r="BW182" s="133">
        <f t="shared" ref="BW182" si="2105">O182/O188</f>
        <v>4.1292014557910511E-2</v>
      </c>
      <c r="BX182" s="128">
        <f t="shared" ref="BX182" si="2106">P182/P188</f>
        <v>2.9816188631101449E-2</v>
      </c>
      <c r="BY182" s="129">
        <f t="shared" ref="BY182" si="2107">Q182/Q188</f>
        <v>5.2177725811166323E-2</v>
      </c>
      <c r="BZ182" s="130">
        <f t="shared" ref="BZ182" si="2108">R182/R188</f>
        <v>3.6265233238835091E-2</v>
      </c>
      <c r="CA182" s="131">
        <f t="shared" ref="CA182" si="2109">S182/S188</f>
        <v>4.957354091400052E-2</v>
      </c>
      <c r="CB182" s="128">
        <f t="shared" ref="CB182" si="2110">T182/T188</f>
        <v>2.7900321926791462E-2</v>
      </c>
      <c r="CC182" s="129">
        <f t="shared" ref="CC182" si="2111">U182/U188</f>
        <v>2.7984150569588907E-2</v>
      </c>
      <c r="CD182" s="130">
        <f t="shared" ref="CD182" si="2112">V182/V188</f>
        <v>6.9233663614699611E-2</v>
      </c>
      <c r="CE182" s="131">
        <f t="shared" ref="CE182" si="2113">W182/W188</f>
        <v>3.5595488434333779E-2</v>
      </c>
      <c r="CF182" s="128">
        <f t="shared" ref="CF182" si="2114">X182/X188</f>
        <v>2.4255850942967509E-2</v>
      </c>
      <c r="CG182" s="129">
        <f t="shared" ref="CG182" si="2115">Y182/Y188</f>
        <v>4.4170699516058072E-2</v>
      </c>
      <c r="CH182" s="130">
        <f t="shared" ref="CH182" si="2116">Z182/Z188</f>
        <v>3.7007106695505429E-2</v>
      </c>
      <c r="CI182" s="128">
        <f t="shared" ref="CI182" si="2117">AA182/AA188</f>
        <v>4.6795523906408953E-2</v>
      </c>
      <c r="CJ182" s="134">
        <f t="shared" ref="CJ182" si="2118">AB182/AB188</f>
        <v>3.5680891648277667E-2</v>
      </c>
      <c r="CK182" s="135">
        <f t="shared" ref="CK182" si="2119">AC182/AC188</f>
        <v>4.6722269027313641E-2</v>
      </c>
    </row>
    <row r="183" spans="1:89" x14ac:dyDescent="0.2">
      <c r="A183" s="136" t="s">
        <v>35</v>
      </c>
      <c r="B183" s="192">
        <v>0</v>
      </c>
      <c r="C183" s="176">
        <v>735</v>
      </c>
      <c r="D183" s="177">
        <v>11</v>
      </c>
      <c r="E183" s="178">
        <v>355</v>
      </c>
      <c r="F183" s="175">
        <v>23</v>
      </c>
      <c r="G183" s="179">
        <v>582</v>
      </c>
      <c r="H183" s="177">
        <v>86</v>
      </c>
      <c r="I183" s="178">
        <v>588</v>
      </c>
      <c r="J183" s="175">
        <v>33</v>
      </c>
      <c r="K183" s="176">
        <v>31</v>
      </c>
      <c r="L183" s="177">
        <v>246</v>
      </c>
      <c r="M183" s="175">
        <v>107</v>
      </c>
      <c r="N183" s="180">
        <v>355</v>
      </c>
      <c r="O183" s="193">
        <v>277</v>
      </c>
      <c r="P183" s="175">
        <v>105</v>
      </c>
      <c r="Q183" s="176">
        <v>174</v>
      </c>
      <c r="R183" s="177">
        <v>251</v>
      </c>
      <c r="S183" s="178">
        <v>120</v>
      </c>
      <c r="T183" s="175">
        <v>46</v>
      </c>
      <c r="U183" s="179">
        <v>18</v>
      </c>
      <c r="V183" s="177">
        <v>183</v>
      </c>
      <c r="W183" s="194">
        <v>30</v>
      </c>
      <c r="X183" s="175">
        <v>83</v>
      </c>
      <c r="Y183" s="179">
        <v>19</v>
      </c>
      <c r="Z183" s="177">
        <v>126</v>
      </c>
      <c r="AA183" s="175">
        <v>75</v>
      </c>
      <c r="AB183" s="156">
        <f t="shared" si="1628"/>
        <v>1548</v>
      </c>
      <c r="AC183" s="157">
        <f t="shared" si="1629"/>
        <v>3111</v>
      </c>
      <c r="BI183" s="136" t="s">
        <v>35</v>
      </c>
      <c r="BJ183" s="128">
        <f>B183/B188</f>
        <v>0</v>
      </c>
      <c r="BK183" s="129">
        <f t="shared" ref="BK183" si="2120">C183/C188</f>
        <v>2.3501199040767386E-2</v>
      </c>
      <c r="BL183" s="130">
        <f t="shared" ref="BL183" si="2121">D183/D188</f>
        <v>8.4765354088001848E-4</v>
      </c>
      <c r="BM183" s="131">
        <f t="shared" ref="BM183" si="2122">E183/E188</f>
        <v>2.6154866278641421E-2</v>
      </c>
      <c r="BN183" s="128">
        <f t="shared" ref="BN183" si="2123">F183/F188</f>
        <v>7.8804906462002328E-4</v>
      </c>
      <c r="BO183" s="129">
        <f t="shared" ref="BO183" si="2124">G183/G188</f>
        <v>2.1903579089985321E-2</v>
      </c>
      <c r="BP183" s="130">
        <f t="shared" ref="BP183" si="2125">H183/H188</f>
        <v>2.1901899862476443E-3</v>
      </c>
      <c r="BQ183" s="131">
        <f t="shared" ref="BQ183" si="2126">I183/I188</f>
        <v>1.4500616522811344E-2</v>
      </c>
      <c r="BR183" s="128">
        <f t="shared" ref="BR183" si="2127">J183/J188</f>
        <v>4.7591577732910301E-3</v>
      </c>
      <c r="BS183" s="129">
        <f t="shared" ref="BS183" si="2128">K183/K188</f>
        <v>4.7378878190432521E-3</v>
      </c>
      <c r="BT183" s="130">
        <f t="shared" ref="BT183" si="2129">L183/L188</f>
        <v>1.0622220303121897E-2</v>
      </c>
      <c r="BU183" s="128">
        <f t="shared" ref="BU183" si="2130">M183/M188</f>
        <v>4.8040228078839852E-3</v>
      </c>
      <c r="BV183" s="132">
        <f t="shared" ref="BV183" si="2131">N183/N188</f>
        <v>9.3320364869482926E-3</v>
      </c>
      <c r="BW183" s="133">
        <f t="shared" ref="BW183" si="2132">O183/O188</f>
        <v>7.4127595803896379E-3</v>
      </c>
      <c r="BX183" s="128">
        <f t="shared" ref="BX183" si="2133">P183/P188</f>
        <v>4.9614893918631577E-3</v>
      </c>
      <c r="BY183" s="129">
        <f t="shared" ref="BY183" si="2134">Q183/Q188</f>
        <v>8.4770534931306631E-3</v>
      </c>
      <c r="BZ183" s="130">
        <f t="shared" ref="BZ183" si="2135">R183/R188</f>
        <v>9.2411914141600094E-3</v>
      </c>
      <c r="CA183" s="131">
        <f t="shared" ref="CA183" si="2136">S183/S188</f>
        <v>4.4694402026146229E-3</v>
      </c>
      <c r="CB183" s="128">
        <f t="shared" ref="CB183" si="2137">T183/T188</f>
        <v>5.4846786693692621E-3</v>
      </c>
      <c r="CC183" s="129">
        <f t="shared" ref="CC183" si="2138">U183/U188</f>
        <v>2.2288261515601782E-3</v>
      </c>
      <c r="CD183" s="130">
        <f t="shared" ref="CD183" si="2139">V183/V188</f>
        <v>7.6508215226389065E-3</v>
      </c>
      <c r="CE183" s="131">
        <f t="shared" ref="CE183" si="2140">W183/W188</f>
        <v>1.1470082202255784E-3</v>
      </c>
      <c r="CF183" s="128">
        <f t="shared" ref="CF183" si="2141">X183/X188</f>
        <v>4.7148375369234262E-3</v>
      </c>
      <c r="CG183" s="129">
        <f t="shared" ref="CG183" si="2142">Y183/Y188</f>
        <v>1.6717993840739112E-3</v>
      </c>
      <c r="CH183" s="130">
        <f t="shared" ref="CH183" si="2143">Z183/Z188</f>
        <v>2.9947947614859887E-3</v>
      </c>
      <c r="CI183" s="128">
        <f t="shared" ref="CI183" si="2144">AA183/AA188</f>
        <v>1.5570826499470593E-3</v>
      </c>
      <c r="CJ183" s="134">
        <f t="shared" ref="CJ183" si="2145">AB183/AB188</f>
        <v>4.8247746568425773E-3</v>
      </c>
      <c r="CK183" s="135">
        <f t="shared" ref="CK183" si="2146">AC183/AC188</f>
        <v>9.7434628598989641E-3</v>
      </c>
    </row>
    <row r="184" spans="1:89" x14ac:dyDescent="0.2">
      <c r="A184" s="145" t="s">
        <v>36</v>
      </c>
      <c r="B184" s="189">
        <v>0</v>
      </c>
      <c r="C184" s="183">
        <v>0</v>
      </c>
      <c r="D184" s="184">
        <v>0</v>
      </c>
      <c r="E184" s="185">
        <v>0</v>
      </c>
      <c r="F184" s="182">
        <v>0</v>
      </c>
      <c r="G184" s="186">
        <v>0</v>
      </c>
      <c r="H184" s="184">
        <v>0</v>
      </c>
      <c r="I184" s="185">
        <v>0</v>
      </c>
      <c r="J184" s="182">
        <v>0</v>
      </c>
      <c r="K184" s="186">
        <v>0</v>
      </c>
      <c r="L184" s="184">
        <v>0</v>
      </c>
      <c r="M184" s="182">
        <v>17</v>
      </c>
      <c r="N184" s="187">
        <v>0</v>
      </c>
      <c r="O184" s="190">
        <v>0</v>
      </c>
      <c r="P184" s="182">
        <v>0</v>
      </c>
      <c r="Q184" s="186">
        <v>0</v>
      </c>
      <c r="R184" s="184">
        <v>0</v>
      </c>
      <c r="S184" s="185">
        <v>0</v>
      </c>
      <c r="T184" s="182">
        <v>0</v>
      </c>
      <c r="U184" s="186">
        <v>0</v>
      </c>
      <c r="V184" s="184">
        <v>0</v>
      </c>
      <c r="W184" s="185">
        <v>0</v>
      </c>
      <c r="X184" s="182">
        <v>0</v>
      </c>
      <c r="Y184" s="186">
        <v>0</v>
      </c>
      <c r="Z184" s="184">
        <v>0</v>
      </c>
      <c r="AA184" s="182">
        <v>0</v>
      </c>
      <c r="AB184" s="156">
        <f t="shared" si="1628"/>
        <v>0</v>
      </c>
      <c r="AC184" s="157">
        <f t="shared" si="1629"/>
        <v>17</v>
      </c>
      <c r="BI184" s="145" t="s">
        <v>36</v>
      </c>
      <c r="BJ184" s="128">
        <f>B184/B188</f>
        <v>0</v>
      </c>
      <c r="BK184" s="129">
        <f t="shared" ref="BK184" si="2147">C184/C188</f>
        <v>0</v>
      </c>
      <c r="BL184" s="130">
        <f t="shared" ref="BL184" si="2148">D184/D188</f>
        <v>0</v>
      </c>
      <c r="BM184" s="131">
        <f t="shared" ref="BM184" si="2149">E184/E188</f>
        <v>0</v>
      </c>
      <c r="BN184" s="128">
        <f t="shared" ref="BN184" si="2150">F184/F188</f>
        <v>0</v>
      </c>
      <c r="BO184" s="129">
        <f t="shared" ref="BO184" si="2151">G184/G188</f>
        <v>0</v>
      </c>
      <c r="BP184" s="130">
        <f t="shared" ref="BP184" si="2152">H184/H188</f>
        <v>0</v>
      </c>
      <c r="BQ184" s="131">
        <f t="shared" ref="BQ184" si="2153">I184/I188</f>
        <v>0</v>
      </c>
      <c r="BR184" s="128">
        <f t="shared" ref="BR184" si="2154">J184/J188</f>
        <v>0</v>
      </c>
      <c r="BS184" s="129">
        <f t="shared" ref="BS184" si="2155">K184/K188</f>
        <v>0</v>
      </c>
      <c r="BT184" s="130">
        <f t="shared" ref="BT184" si="2156">L184/L188</f>
        <v>0</v>
      </c>
      <c r="BU184" s="128">
        <f t="shared" ref="BU184" si="2157">M184/M188</f>
        <v>7.6325596013110039E-4</v>
      </c>
      <c r="BV184" s="132">
        <f t="shared" ref="BV184" si="2158">N184/N188</f>
        <v>0</v>
      </c>
      <c r="BW184" s="133">
        <f t="shared" ref="BW184" si="2159">O184/O188</f>
        <v>0</v>
      </c>
      <c r="BX184" s="128">
        <f t="shared" ref="BX184" si="2160">P184/P188</f>
        <v>0</v>
      </c>
      <c r="BY184" s="129">
        <f t="shared" ref="BY184" si="2161">Q184/Q188</f>
        <v>0</v>
      </c>
      <c r="BZ184" s="130">
        <f t="shared" ref="BZ184" si="2162">R184/R188</f>
        <v>0</v>
      </c>
      <c r="CA184" s="131">
        <f t="shared" ref="CA184" si="2163">S184/S188</f>
        <v>0</v>
      </c>
      <c r="CB184" s="128">
        <f t="shared" ref="CB184" si="2164">T184/T188</f>
        <v>0</v>
      </c>
      <c r="CC184" s="129">
        <f t="shared" ref="CC184" si="2165">U184/U188</f>
        <v>0</v>
      </c>
      <c r="CD184" s="130">
        <f t="shared" ref="CD184" si="2166">V184/V188</f>
        <v>0</v>
      </c>
      <c r="CE184" s="131">
        <f t="shared" ref="CE184" si="2167">W184/W188</f>
        <v>0</v>
      </c>
      <c r="CF184" s="128">
        <f t="shared" ref="CF184" si="2168">X184/X188</f>
        <v>0</v>
      </c>
      <c r="CG184" s="129">
        <f t="shared" ref="CG184" si="2169">Y184/Y188</f>
        <v>0</v>
      </c>
      <c r="CH184" s="130">
        <f t="shared" ref="CH184" si="2170">Z184/Z188</f>
        <v>0</v>
      </c>
      <c r="CI184" s="128">
        <f t="shared" ref="CI184" si="2171">AA184/AA188</f>
        <v>0</v>
      </c>
      <c r="CJ184" s="134">
        <f t="shared" ref="CJ184" si="2172">AB184/AB188</f>
        <v>0</v>
      </c>
      <c r="CK184" s="135">
        <f t="shared" ref="CK184" si="2173">AC184/AC188</f>
        <v>5.3242966447535318E-5</v>
      </c>
    </row>
    <row r="185" spans="1:89" x14ac:dyDescent="0.2">
      <c r="A185" s="136" t="s">
        <v>37</v>
      </c>
      <c r="B185" s="58">
        <v>0</v>
      </c>
      <c r="C185" s="59">
        <v>0</v>
      </c>
      <c r="D185" s="138">
        <v>0</v>
      </c>
      <c r="E185" s="139">
        <v>0</v>
      </c>
      <c r="F185" s="137">
        <v>0</v>
      </c>
      <c r="G185" s="140">
        <v>0</v>
      </c>
      <c r="H185" s="138">
        <v>0</v>
      </c>
      <c r="I185" s="139">
        <v>0</v>
      </c>
      <c r="J185" s="137">
        <v>0</v>
      </c>
      <c r="K185" s="140">
        <v>0</v>
      </c>
      <c r="L185" s="138"/>
      <c r="M185" s="137">
        <v>0</v>
      </c>
      <c r="N185" s="141">
        <v>0</v>
      </c>
      <c r="O185" s="142">
        <v>0</v>
      </c>
      <c r="P185" s="137">
        <v>0</v>
      </c>
      <c r="Q185" s="140">
        <v>0</v>
      </c>
      <c r="R185" s="138"/>
      <c r="S185" s="139">
        <v>0</v>
      </c>
      <c r="T185" s="137">
        <v>0</v>
      </c>
      <c r="U185" s="140">
        <v>0</v>
      </c>
      <c r="V185" s="138">
        <v>0</v>
      </c>
      <c r="W185" s="139">
        <v>0</v>
      </c>
      <c r="X185" s="137">
        <v>0</v>
      </c>
      <c r="Y185" s="140">
        <v>0</v>
      </c>
      <c r="Z185" s="143">
        <v>0</v>
      </c>
      <c r="AA185" s="144">
        <v>0</v>
      </c>
      <c r="AB185" s="158">
        <f t="shared" ref="AB185:AB187" si="2174">SUM(B185,D185,F185,H185,J185,L185,N185,P185,R185,T185,V185,X185,Z185)</f>
        <v>0</v>
      </c>
      <c r="AC185" s="159">
        <f t="shared" ref="AC185:AC187" si="2175">SUM(C185,E185,G185,I185,K185,M185,O185,Q185,S185,U185,W185,Y185,AA185)</f>
        <v>0</v>
      </c>
      <c r="BI185" s="136" t="s">
        <v>37</v>
      </c>
      <c r="BJ185" s="128">
        <f>B185/B188</f>
        <v>0</v>
      </c>
      <c r="BK185" s="129">
        <f t="shared" ref="BK185" si="2176">C185/C188</f>
        <v>0</v>
      </c>
      <c r="BL185" s="130">
        <f t="shared" ref="BL185" si="2177">D185/D188</f>
        <v>0</v>
      </c>
      <c r="BM185" s="131">
        <f t="shared" ref="BM185" si="2178">E185/E188</f>
        <v>0</v>
      </c>
      <c r="BN185" s="128">
        <f t="shared" ref="BN185" si="2179">F185/F188</f>
        <v>0</v>
      </c>
      <c r="BO185" s="129">
        <f t="shared" ref="BO185" si="2180">G185/G188</f>
        <v>0</v>
      </c>
      <c r="BP185" s="130">
        <f t="shared" ref="BP185" si="2181">H185/H188</f>
        <v>0</v>
      </c>
      <c r="BQ185" s="131">
        <f t="shared" ref="BQ185" si="2182">I185/I188</f>
        <v>0</v>
      </c>
      <c r="BR185" s="128">
        <f t="shared" ref="BR185" si="2183">J185/J188</f>
        <v>0</v>
      </c>
      <c r="BS185" s="129">
        <f t="shared" ref="BS185" si="2184">K185/K188</f>
        <v>0</v>
      </c>
      <c r="BT185" s="130">
        <f t="shared" ref="BT185" si="2185">L185/L188</f>
        <v>0</v>
      </c>
      <c r="BU185" s="128">
        <f t="shared" ref="BU185" si="2186">M185/M188</f>
        <v>0</v>
      </c>
      <c r="BV185" s="132">
        <f t="shared" ref="BV185" si="2187">N185/N188</f>
        <v>0</v>
      </c>
      <c r="BW185" s="133">
        <f t="shared" ref="BW185" si="2188">O185/O188</f>
        <v>0</v>
      </c>
      <c r="BX185" s="128">
        <f t="shared" ref="BX185" si="2189">P185/P188</f>
        <v>0</v>
      </c>
      <c r="BY185" s="129">
        <f t="shared" ref="BY185" si="2190">Q185/Q188</f>
        <v>0</v>
      </c>
      <c r="BZ185" s="130">
        <f t="shared" ref="BZ185" si="2191">R185/R188</f>
        <v>0</v>
      </c>
      <c r="CA185" s="131">
        <f t="shared" ref="CA185" si="2192">S185/S188</f>
        <v>0</v>
      </c>
      <c r="CB185" s="128">
        <f t="shared" ref="CB185" si="2193">T185/T188</f>
        <v>0</v>
      </c>
      <c r="CC185" s="129">
        <f t="shared" ref="CC185" si="2194">U185/U188</f>
        <v>0</v>
      </c>
      <c r="CD185" s="130">
        <f t="shared" ref="CD185" si="2195">V185/V188</f>
        <v>0</v>
      </c>
      <c r="CE185" s="131">
        <f t="shared" ref="CE185" si="2196">W185/W188</f>
        <v>0</v>
      </c>
      <c r="CF185" s="128">
        <f t="shared" ref="CF185" si="2197">X185/X188</f>
        <v>0</v>
      </c>
      <c r="CG185" s="129">
        <f t="shared" ref="CG185" si="2198">Y185/Y188</f>
        <v>0</v>
      </c>
      <c r="CH185" s="130">
        <f t="shared" ref="CH185" si="2199">Z185/Z188</f>
        <v>0</v>
      </c>
      <c r="CI185" s="128">
        <f t="shared" ref="CI185" si="2200">AA185/AA188</f>
        <v>0</v>
      </c>
      <c r="CJ185" s="134">
        <f t="shared" ref="CJ185" si="2201">AB185/AB188</f>
        <v>0</v>
      </c>
      <c r="CK185" s="135">
        <f t="shared" ref="CK185" si="2202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58">
        <f t="shared" si="2174"/>
        <v>0</v>
      </c>
      <c r="AC186" s="159">
        <f t="shared" si="2175"/>
        <v>0</v>
      </c>
      <c r="BI186" s="145" t="s">
        <v>38</v>
      </c>
      <c r="BJ186" s="128">
        <f>B186/B188</f>
        <v>0</v>
      </c>
      <c r="BK186" s="129">
        <f t="shared" ref="BK186" si="2203">C186/C188</f>
        <v>0</v>
      </c>
      <c r="BL186" s="130">
        <f t="shared" ref="BL186" si="2204">D186/D188</f>
        <v>0</v>
      </c>
      <c r="BM186" s="131">
        <f t="shared" ref="BM186" si="2205">E186/E188</f>
        <v>0</v>
      </c>
      <c r="BN186" s="128">
        <f t="shared" ref="BN186" si="2206">F186/F188</f>
        <v>0</v>
      </c>
      <c r="BO186" s="129">
        <f t="shared" ref="BO186" si="2207">G186/G188</f>
        <v>0</v>
      </c>
      <c r="BP186" s="130">
        <f t="shared" ref="BP186" si="2208">H186/H188</f>
        <v>0</v>
      </c>
      <c r="BQ186" s="131">
        <f t="shared" ref="BQ186" si="2209">I186/I188</f>
        <v>0</v>
      </c>
      <c r="BR186" s="128">
        <f t="shared" ref="BR186" si="2210">J186/J188</f>
        <v>0</v>
      </c>
      <c r="BS186" s="129">
        <f t="shared" ref="BS186" si="2211">K186/K188</f>
        <v>0</v>
      </c>
      <c r="BT186" s="130">
        <f t="shared" ref="BT186" si="2212">L186/L188</f>
        <v>0</v>
      </c>
      <c r="BU186" s="128">
        <f t="shared" ref="BU186" si="2213">M186/M188</f>
        <v>0</v>
      </c>
      <c r="BV186" s="132">
        <f t="shared" ref="BV186" si="2214">N186/N188</f>
        <v>0</v>
      </c>
      <c r="BW186" s="133">
        <f t="shared" ref="BW186" si="2215">O186/O188</f>
        <v>0</v>
      </c>
      <c r="BX186" s="128">
        <f t="shared" ref="BX186" si="2216">P186/P188</f>
        <v>0</v>
      </c>
      <c r="BY186" s="129">
        <f t="shared" ref="BY186" si="2217">Q186/Q188</f>
        <v>0</v>
      </c>
      <c r="BZ186" s="130">
        <f t="shared" ref="BZ186" si="2218">R186/R188</f>
        <v>0</v>
      </c>
      <c r="CA186" s="131">
        <f t="shared" ref="CA186" si="2219">S186/S188</f>
        <v>0</v>
      </c>
      <c r="CB186" s="128">
        <f t="shared" ref="CB186" si="2220">T186/T188</f>
        <v>0</v>
      </c>
      <c r="CC186" s="129">
        <f t="shared" ref="CC186" si="2221">U186/U188</f>
        <v>0</v>
      </c>
      <c r="CD186" s="130">
        <f t="shared" ref="CD186" si="2222">V186/V188</f>
        <v>0</v>
      </c>
      <c r="CE186" s="131">
        <f t="shared" ref="CE186" si="2223">W186/W188</f>
        <v>0</v>
      </c>
      <c r="CF186" s="128">
        <f t="shared" ref="CF186" si="2224">X186/X188</f>
        <v>0</v>
      </c>
      <c r="CG186" s="129">
        <f t="shared" ref="CG186" si="2225">Y186/Y188</f>
        <v>0</v>
      </c>
      <c r="CH186" s="130">
        <f t="shared" ref="CH186" si="2226">Z186/Z188</f>
        <v>0</v>
      </c>
      <c r="CI186" s="128">
        <f t="shared" ref="CI186" si="2227">AA186/AA188</f>
        <v>0</v>
      </c>
      <c r="CJ186" s="134">
        <f t="shared" ref="CJ186" si="2228">AB186/AB188</f>
        <v>0</v>
      </c>
      <c r="CK186" s="135">
        <f t="shared" ref="CK186" si="2229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58">
        <f t="shared" si="2174"/>
        <v>0</v>
      </c>
      <c r="AC187" s="159">
        <f t="shared" si="2175"/>
        <v>0</v>
      </c>
      <c r="BI187" s="136" t="s">
        <v>39</v>
      </c>
      <c r="BJ187" s="128">
        <f>B187/B188</f>
        <v>0</v>
      </c>
      <c r="BK187" s="129">
        <f t="shared" ref="BK187" si="2230">C187/C188</f>
        <v>0</v>
      </c>
      <c r="BL187" s="130">
        <f t="shared" ref="BL187" si="2231">D187/D188</f>
        <v>0</v>
      </c>
      <c r="BM187" s="131">
        <f t="shared" ref="BM187" si="2232">E187/E188</f>
        <v>0</v>
      </c>
      <c r="BN187" s="128">
        <f t="shared" ref="BN187" si="2233">F187/F188</f>
        <v>0</v>
      </c>
      <c r="BO187" s="129">
        <f t="shared" ref="BO187" si="2234">G187/G188</f>
        <v>0</v>
      </c>
      <c r="BP187" s="130">
        <f t="shared" ref="BP187" si="2235">H187/H188</f>
        <v>0</v>
      </c>
      <c r="BQ187" s="131">
        <f t="shared" ref="BQ187" si="2236">I187/I188</f>
        <v>0</v>
      </c>
      <c r="BR187" s="128">
        <f t="shared" ref="BR187" si="2237">J187/J188</f>
        <v>0</v>
      </c>
      <c r="BS187" s="129">
        <f t="shared" ref="BS187" si="2238">K187/K188</f>
        <v>0</v>
      </c>
      <c r="BT187" s="130">
        <f t="shared" ref="BT187" si="2239">L187/L188</f>
        <v>0</v>
      </c>
      <c r="BU187" s="128">
        <f t="shared" ref="BU187" si="2240">M187/M188</f>
        <v>0</v>
      </c>
      <c r="BV187" s="132">
        <f t="shared" ref="BV187" si="2241">N187/N188</f>
        <v>0</v>
      </c>
      <c r="BW187" s="133">
        <f t="shared" ref="BW187" si="2242">O187/O188</f>
        <v>0</v>
      </c>
      <c r="BX187" s="128">
        <f t="shared" ref="BX187" si="2243">P187/P188</f>
        <v>0</v>
      </c>
      <c r="BY187" s="129">
        <f t="shared" ref="BY187" si="2244">Q187/Q188</f>
        <v>0</v>
      </c>
      <c r="BZ187" s="130">
        <f t="shared" ref="BZ187" si="2245">R187/R188</f>
        <v>0</v>
      </c>
      <c r="CA187" s="131">
        <f t="shared" ref="CA187" si="2246">S187/S188</f>
        <v>0</v>
      </c>
      <c r="CB187" s="128">
        <f t="shared" ref="CB187" si="2247">T187/T188</f>
        <v>0</v>
      </c>
      <c r="CC187" s="129">
        <f t="shared" ref="CC187" si="2248">U187/U188</f>
        <v>0</v>
      </c>
      <c r="CD187" s="130">
        <f t="shared" ref="CD187" si="2249">V187/V188</f>
        <v>0</v>
      </c>
      <c r="CE187" s="131">
        <f t="shared" ref="CE187" si="2250">W187/W188</f>
        <v>0</v>
      </c>
      <c r="CF187" s="128">
        <f t="shared" ref="CF187" si="2251">X187/X188</f>
        <v>0</v>
      </c>
      <c r="CG187" s="129">
        <f t="shared" ref="CG187" si="2252">Y187/Y188</f>
        <v>0</v>
      </c>
      <c r="CH187" s="130">
        <f t="shared" ref="CH187" si="2253">Z187/Z188</f>
        <v>0</v>
      </c>
      <c r="CI187" s="128">
        <f t="shared" ref="CI187" si="2254">AA187/AA188</f>
        <v>0</v>
      </c>
      <c r="CJ187" s="134">
        <f t="shared" ref="CJ187" si="2255">AB187/AB188</f>
        <v>0</v>
      </c>
      <c r="CK187" s="135">
        <f t="shared" ref="CK187" si="2256">AC187/AC188</f>
        <v>0</v>
      </c>
    </row>
    <row r="188" spans="1:89" ht="14.25" thickTop="1" thickBot="1" x14ac:dyDescent="0.25">
      <c r="A188" s="229" t="s">
        <v>13</v>
      </c>
      <c r="B188" s="20">
        <f t="shared" ref="B188" si="2257">SUM(B165:B187)</f>
        <v>30974</v>
      </c>
      <c r="C188" s="21">
        <f t="shared" ref="C188" si="2258">SUM(C165:C187)</f>
        <v>31275</v>
      </c>
      <c r="D188" s="20">
        <f t="shared" ref="D188" si="2259">SUM(D165:D187)</f>
        <v>12977</v>
      </c>
      <c r="E188" s="21">
        <f t="shared" ref="E188" si="2260">SUM(E165:E187)</f>
        <v>13573</v>
      </c>
      <c r="F188" s="20">
        <f t="shared" ref="F188" si="2261">SUM(F165:F187)</f>
        <v>29186</v>
      </c>
      <c r="G188" s="21">
        <f t="shared" ref="G188" si="2262">SUM(G165:G187)</f>
        <v>26571</v>
      </c>
      <c r="H188" s="20">
        <f t="shared" ref="H188" si="2263">SUM(H165:H187)</f>
        <v>39266</v>
      </c>
      <c r="I188" s="21">
        <f t="shared" ref="I188" si="2264">SUM(I165:I187)</f>
        <v>40550</v>
      </c>
      <c r="J188" s="20">
        <f t="shared" ref="J188" si="2265">SUM(J165:J187)</f>
        <v>6934</v>
      </c>
      <c r="K188" s="21">
        <f t="shared" ref="K188" si="2266">SUM(K165:K187)</f>
        <v>6543</v>
      </c>
      <c r="L188" s="20">
        <f t="shared" ref="L188" si="2267">SUM(L165:L187)</f>
        <v>23159</v>
      </c>
      <c r="M188" s="21">
        <f t="shared" ref="M188" si="2268">SUM(M165:M187)</f>
        <v>22273</v>
      </c>
      <c r="N188" s="20">
        <f t="shared" ref="N188" si="2269">SUM(N165:N187)</f>
        <v>38041</v>
      </c>
      <c r="O188" s="21">
        <f t="shared" ref="O188" si="2270">SUM(O165:O187)</f>
        <v>37368</v>
      </c>
      <c r="P188" s="20">
        <f t="shared" ref="P188" si="2271">SUM(P165:P187)</f>
        <v>21163</v>
      </c>
      <c r="Q188" s="21">
        <f t="shared" ref="Q188" si="2272">SUM(Q165:Q187)</f>
        <v>20526</v>
      </c>
      <c r="R188" s="20">
        <f t="shared" ref="R188" si="2273">SUM(R165:R187)</f>
        <v>27161</v>
      </c>
      <c r="S188" s="21">
        <f t="shared" ref="S188" si="2274">SUM(S165:S187)</f>
        <v>26849</v>
      </c>
      <c r="T188" s="20">
        <f t="shared" ref="T188" si="2275">SUM(T165:T187)</f>
        <v>8387</v>
      </c>
      <c r="U188" s="21">
        <f t="shared" ref="U188" si="2276">SUM(U165:U187)</f>
        <v>8076</v>
      </c>
      <c r="V188" s="20">
        <f t="shared" ref="V188" si="2277">SUM(V165:V187)</f>
        <v>23919</v>
      </c>
      <c r="W188" s="21">
        <f t="shared" ref="W188" si="2278">SUM(W165:W187)</f>
        <v>26155</v>
      </c>
      <c r="X188" s="20">
        <f t="shared" ref="X188" si="2279">SUM(X165:X187)</f>
        <v>17604</v>
      </c>
      <c r="Y188" s="21">
        <f t="shared" ref="Y188" si="2280">SUM(Y165:Y187)</f>
        <v>11365</v>
      </c>
      <c r="Z188" s="20">
        <f t="shared" ref="Z188" si="2281">SUM(Z165:Z187)</f>
        <v>42073</v>
      </c>
      <c r="AA188" s="21">
        <f t="shared" ref="AA188" si="2282">SUM(AA165:AA187)</f>
        <v>48167</v>
      </c>
      <c r="AB188" s="160">
        <f t="shared" ref="AB188:AC188" si="2283">SUM(AB164:AB187)</f>
        <v>320844</v>
      </c>
      <c r="AC188" s="161">
        <f t="shared" si="2283"/>
        <v>319291</v>
      </c>
      <c r="BI188" s="229" t="s">
        <v>13</v>
      </c>
      <c r="BJ188" s="154">
        <f>SUM(BJ164:BJ187)</f>
        <v>1</v>
      </c>
      <c r="BK188" s="155">
        <f t="shared" ref="BK188:CK188" si="2284">SUM(BK164:BK187)</f>
        <v>1</v>
      </c>
      <c r="BL188" s="154">
        <f t="shared" si="2284"/>
        <v>1.0000000000000002</v>
      </c>
      <c r="BM188" s="155">
        <f t="shared" si="2284"/>
        <v>1</v>
      </c>
      <c r="BN188" s="154">
        <f t="shared" si="2284"/>
        <v>1</v>
      </c>
      <c r="BO188" s="155">
        <f t="shared" si="2284"/>
        <v>1</v>
      </c>
      <c r="BP188" s="154">
        <f t="shared" si="2284"/>
        <v>0.99999999999999989</v>
      </c>
      <c r="BQ188" s="155">
        <f t="shared" si="2284"/>
        <v>1</v>
      </c>
      <c r="BR188" s="154">
        <f t="shared" si="2284"/>
        <v>1</v>
      </c>
      <c r="BS188" s="155">
        <f t="shared" si="2284"/>
        <v>1</v>
      </c>
      <c r="BT188" s="154">
        <f t="shared" si="2284"/>
        <v>1</v>
      </c>
      <c r="BU188" s="155">
        <f t="shared" si="2284"/>
        <v>0.99999999999999989</v>
      </c>
      <c r="BV188" s="154">
        <f t="shared" si="2284"/>
        <v>0.99999999999999989</v>
      </c>
      <c r="BW188" s="155">
        <f t="shared" si="2284"/>
        <v>1</v>
      </c>
      <c r="BX188" s="154">
        <f t="shared" si="2284"/>
        <v>1.0000000000000002</v>
      </c>
      <c r="BY188" s="155">
        <f t="shared" si="2284"/>
        <v>0.99999999999999989</v>
      </c>
      <c r="BZ188" s="154">
        <f t="shared" si="2284"/>
        <v>0.99999999999999989</v>
      </c>
      <c r="CA188" s="155">
        <f t="shared" si="2284"/>
        <v>1</v>
      </c>
      <c r="CB188" s="154">
        <f t="shared" si="2284"/>
        <v>1</v>
      </c>
      <c r="CC188" s="155">
        <f t="shared" si="2284"/>
        <v>0.99999999999999989</v>
      </c>
      <c r="CD188" s="154">
        <f t="shared" si="2284"/>
        <v>1</v>
      </c>
      <c r="CE188" s="155">
        <f t="shared" si="2284"/>
        <v>1</v>
      </c>
      <c r="CF188" s="154">
        <f t="shared" si="2284"/>
        <v>1</v>
      </c>
      <c r="CG188" s="155">
        <f t="shared" si="2284"/>
        <v>1</v>
      </c>
      <c r="CH188" s="154">
        <f t="shared" si="2284"/>
        <v>1</v>
      </c>
      <c r="CI188" s="155">
        <f t="shared" si="2284"/>
        <v>1</v>
      </c>
      <c r="CJ188" s="154">
        <f t="shared" si="2284"/>
        <v>1.0000000000000002</v>
      </c>
      <c r="CK188" s="155">
        <f t="shared" si="2284"/>
        <v>0.99999999999999989</v>
      </c>
    </row>
    <row r="189" spans="1:89" ht="13.5" thickTop="1" x14ac:dyDescent="0.2">
      <c r="A189" s="173"/>
    </row>
    <row r="191" spans="1:89" x14ac:dyDescent="0.2">
      <c r="A191" s="304">
        <f>+A160+1</f>
        <v>44658</v>
      </c>
      <c r="B191" s="304"/>
      <c r="C191" s="304"/>
      <c r="D191" s="304"/>
      <c r="BI191" s="309">
        <f>+BI160+1</f>
        <v>44658</v>
      </c>
      <c r="BJ191" s="309"/>
      <c r="BK191" s="309"/>
      <c r="BL191" s="309"/>
    </row>
    <row r="192" spans="1:89" ht="13.5" thickBot="1" x14ac:dyDescent="0.25">
      <c r="AE192" s="232" t="s">
        <v>84</v>
      </c>
    </row>
    <row r="193" spans="1:89" ht="14.25" thickTop="1" thickBot="1" x14ac:dyDescent="0.25">
      <c r="A193" s="300" t="s">
        <v>0</v>
      </c>
      <c r="B193" s="302" t="s">
        <v>1</v>
      </c>
      <c r="C193" s="303"/>
      <c r="D193" s="302" t="s">
        <v>2</v>
      </c>
      <c r="E193" s="303"/>
      <c r="F193" s="302" t="s">
        <v>3</v>
      </c>
      <c r="G193" s="303"/>
      <c r="H193" s="302" t="s">
        <v>4</v>
      </c>
      <c r="I193" s="303"/>
      <c r="J193" s="302" t="s">
        <v>5</v>
      </c>
      <c r="K193" s="303"/>
      <c r="L193" s="302" t="s">
        <v>6</v>
      </c>
      <c r="M193" s="303"/>
      <c r="N193" s="302" t="s">
        <v>7</v>
      </c>
      <c r="O193" s="303"/>
      <c r="P193" s="302" t="s">
        <v>8</v>
      </c>
      <c r="Q193" s="303"/>
      <c r="R193" s="302" t="s">
        <v>9</v>
      </c>
      <c r="S193" s="303"/>
      <c r="T193" s="302" t="s">
        <v>10</v>
      </c>
      <c r="U193" s="303"/>
      <c r="V193" s="302" t="s">
        <v>11</v>
      </c>
      <c r="W193" s="303"/>
      <c r="X193" s="302" t="s">
        <v>12</v>
      </c>
      <c r="Y193" s="303"/>
      <c r="Z193" s="305" t="s">
        <v>40</v>
      </c>
      <c r="AA193" s="306"/>
      <c r="AB193" s="307" t="s">
        <v>41</v>
      </c>
      <c r="AC193" s="308"/>
      <c r="AE193" s="300" t="s">
        <v>0</v>
      </c>
      <c r="AF193" s="302" t="s">
        <v>1</v>
      </c>
      <c r="AG193" s="303"/>
      <c r="AH193" s="302" t="s">
        <v>2</v>
      </c>
      <c r="AI193" s="303"/>
      <c r="AJ193" s="302" t="s">
        <v>3</v>
      </c>
      <c r="AK193" s="303"/>
      <c r="AL193" s="302" t="s">
        <v>4</v>
      </c>
      <c r="AM193" s="303"/>
      <c r="AN193" s="302" t="s">
        <v>5</v>
      </c>
      <c r="AO193" s="303"/>
      <c r="AP193" s="302" t="s">
        <v>6</v>
      </c>
      <c r="AQ193" s="303"/>
      <c r="AR193" s="302" t="s">
        <v>7</v>
      </c>
      <c r="AS193" s="303"/>
      <c r="AT193" s="302" t="s">
        <v>8</v>
      </c>
      <c r="AU193" s="303"/>
      <c r="AV193" s="302" t="s">
        <v>9</v>
      </c>
      <c r="AW193" s="303"/>
      <c r="AX193" s="302" t="s">
        <v>10</v>
      </c>
      <c r="AY193" s="303"/>
      <c r="AZ193" s="302" t="s">
        <v>11</v>
      </c>
      <c r="BA193" s="303"/>
      <c r="BB193" s="302" t="s">
        <v>12</v>
      </c>
      <c r="BC193" s="303"/>
      <c r="BD193" s="305" t="s">
        <v>40</v>
      </c>
      <c r="BE193" s="306"/>
      <c r="BF193" s="307" t="s">
        <v>41</v>
      </c>
      <c r="BG193" s="308"/>
      <c r="BI193" s="300" t="s">
        <v>0</v>
      </c>
      <c r="BJ193" s="302" t="s">
        <v>1</v>
      </c>
      <c r="BK193" s="303"/>
      <c r="BL193" s="302" t="s">
        <v>2</v>
      </c>
      <c r="BM193" s="303"/>
      <c r="BN193" s="302" t="s">
        <v>3</v>
      </c>
      <c r="BO193" s="303"/>
      <c r="BP193" s="302" t="s">
        <v>4</v>
      </c>
      <c r="BQ193" s="303"/>
      <c r="BR193" s="302" t="s">
        <v>5</v>
      </c>
      <c r="BS193" s="303"/>
      <c r="BT193" s="302" t="s">
        <v>6</v>
      </c>
      <c r="BU193" s="303"/>
      <c r="BV193" s="302" t="s">
        <v>7</v>
      </c>
      <c r="BW193" s="303"/>
      <c r="BX193" s="302" t="s">
        <v>8</v>
      </c>
      <c r="BY193" s="303"/>
      <c r="BZ193" s="302" t="s">
        <v>9</v>
      </c>
      <c r="CA193" s="303"/>
      <c r="CB193" s="302" t="s">
        <v>10</v>
      </c>
      <c r="CC193" s="303"/>
      <c r="CD193" s="302" t="s">
        <v>11</v>
      </c>
      <c r="CE193" s="303"/>
      <c r="CF193" s="302" t="s">
        <v>12</v>
      </c>
      <c r="CG193" s="303"/>
      <c r="CH193" s="305" t="s">
        <v>40</v>
      </c>
      <c r="CI193" s="306"/>
      <c r="CJ193" s="302" t="s">
        <v>41</v>
      </c>
      <c r="CK193" s="303"/>
    </row>
    <row r="194" spans="1:89" ht="15" thickTop="1" thickBot="1" x14ac:dyDescent="0.3">
      <c r="A194" s="301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62" t="s">
        <v>14</v>
      </c>
      <c r="AC194" s="163" t="s">
        <v>15</v>
      </c>
      <c r="AE194" s="301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62" t="s">
        <v>14</v>
      </c>
      <c r="BG194" s="163" t="s">
        <v>15</v>
      </c>
      <c r="BI194" s="301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72"/>
      <c r="D195" s="126"/>
      <c r="E195" s="166"/>
      <c r="F195" s="125"/>
      <c r="G195" s="127"/>
      <c r="H195" s="126"/>
      <c r="I195" s="166"/>
      <c r="J195" s="125"/>
      <c r="K195" s="127"/>
      <c r="L195" s="126"/>
      <c r="M195" s="125"/>
      <c r="N195" s="165"/>
      <c r="O195" s="167"/>
      <c r="P195" s="125"/>
      <c r="Q195" s="127"/>
      <c r="R195" s="126"/>
      <c r="S195" s="166"/>
      <c r="T195" s="125"/>
      <c r="U195" s="127"/>
      <c r="V195" s="126"/>
      <c r="W195" s="166"/>
      <c r="X195" s="125"/>
      <c r="Y195" s="127"/>
      <c r="Z195" s="170"/>
      <c r="AA195" s="171"/>
      <c r="AB195" s="156">
        <f>B195+D195+F195+H195+J195+L195+N195+P195+R195+T195+V195+X195+Z195</f>
        <v>0</v>
      </c>
      <c r="AC195" s="157">
        <f>C195+E195+G195+I195+K195+M195+O195+Q195+S195+U195+W195+Y195+AA195</f>
        <v>0</v>
      </c>
      <c r="AE195" s="235" t="str">
        <f>$AE$9</f>
        <v>07:00 - 07:59</v>
      </c>
      <c r="AF195" s="125">
        <f>SUMIF($A$9:$A$32,$AE195,B$195:B$218)</f>
        <v>3045</v>
      </c>
      <c r="AG195" s="172">
        <f t="shared" ref="AG195:AV196" si="2285">SUMIF($A$9:$A$32,$AE195,C$195:C$218)</f>
        <v>1624</v>
      </c>
      <c r="AH195" s="126">
        <f t="shared" si="2285"/>
        <v>1107</v>
      </c>
      <c r="AI195" s="166">
        <f t="shared" si="2285"/>
        <v>1101</v>
      </c>
      <c r="AJ195" s="125">
        <f t="shared" si="2285"/>
        <v>2712</v>
      </c>
      <c r="AK195" s="127">
        <f t="shared" si="2285"/>
        <v>1547</v>
      </c>
      <c r="AL195" s="126">
        <f t="shared" si="2285"/>
        <v>3344</v>
      </c>
      <c r="AM195" s="166">
        <f t="shared" si="2285"/>
        <v>2229</v>
      </c>
      <c r="AN195" s="125">
        <f t="shared" si="2285"/>
        <v>305</v>
      </c>
      <c r="AO195" s="127">
        <f t="shared" si="2285"/>
        <v>905</v>
      </c>
      <c r="AP195" s="126">
        <f t="shared" si="2285"/>
        <v>1165</v>
      </c>
      <c r="AQ195" s="125">
        <f t="shared" si="2285"/>
        <v>2659</v>
      </c>
      <c r="AR195" s="165">
        <f t="shared" si="2285"/>
        <v>2645</v>
      </c>
      <c r="AS195" s="167">
        <f t="shared" si="2285"/>
        <v>3502</v>
      </c>
      <c r="AT195" s="125">
        <f t="shared" si="2285"/>
        <v>1976</v>
      </c>
      <c r="AU195" s="127">
        <f t="shared" si="2285"/>
        <v>1764</v>
      </c>
      <c r="AV195" s="126">
        <f t="shared" si="2285"/>
        <v>2334</v>
      </c>
      <c r="AW195" s="166">
        <f t="shared" ref="AW195:BE196" si="2286">SUMIF($A$9:$A$32,$AE195,S$195:S$218)</f>
        <v>1826</v>
      </c>
      <c r="AX195" s="125">
        <f t="shared" si="2286"/>
        <v>425</v>
      </c>
      <c r="AY195" s="127">
        <f t="shared" si="2286"/>
        <v>1357</v>
      </c>
      <c r="AZ195" s="126">
        <f t="shared" si="2286"/>
        <v>1180</v>
      </c>
      <c r="BA195" s="166">
        <f t="shared" si="2286"/>
        <v>2902</v>
      </c>
      <c r="BB195" s="125">
        <f t="shared" si="2286"/>
        <v>1566</v>
      </c>
      <c r="BC195" s="127">
        <f t="shared" si="2286"/>
        <v>1518</v>
      </c>
      <c r="BD195" s="170">
        <f t="shared" si="2286"/>
        <v>3125</v>
      </c>
      <c r="BE195" s="171">
        <f t="shared" si="2286"/>
        <v>2866</v>
      </c>
      <c r="BF195" s="156">
        <f>AF195+AH195+AJ195+AL195+AN195+AP195+AR195+AT195+AV195+AX195+AZ195+BB195+BD195</f>
        <v>24929</v>
      </c>
      <c r="BG195" s="157">
        <f>AG195+AI195+AK195+AM195+AO195+AQ195+AS195+AU195+AW195+AY195+BA195+BC195+BE195</f>
        <v>25800</v>
      </c>
      <c r="BI195" s="124" t="s">
        <v>16</v>
      </c>
      <c r="BJ195" s="128">
        <f>B195/B219</f>
        <v>0</v>
      </c>
      <c r="BK195" s="129">
        <f t="shared" ref="BK195" si="2287">C195/C219</f>
        <v>0</v>
      </c>
      <c r="BL195" s="130">
        <f t="shared" ref="BL195" si="2288">D195/D219</f>
        <v>0</v>
      </c>
      <c r="BM195" s="131">
        <f t="shared" ref="BM195" si="2289">E195/E219</f>
        <v>0</v>
      </c>
      <c r="BN195" s="128">
        <f t="shared" ref="BN195" si="2290">F195/F219</f>
        <v>0</v>
      </c>
      <c r="BO195" s="129">
        <f t="shared" ref="BO195" si="2291">G195/G219</f>
        <v>0</v>
      </c>
      <c r="BP195" s="130">
        <f t="shared" ref="BP195" si="2292">H195/H219</f>
        <v>0</v>
      </c>
      <c r="BQ195" s="131">
        <f t="shared" ref="BQ195" si="2293">I195/I219</f>
        <v>0</v>
      </c>
      <c r="BR195" s="128">
        <f t="shared" ref="BR195" si="2294">J195/J219</f>
        <v>0</v>
      </c>
      <c r="BS195" s="129">
        <f t="shared" ref="BS195" si="2295">K195/K219</f>
        <v>0</v>
      </c>
      <c r="BT195" s="130">
        <f t="shared" ref="BT195" si="2296">L195/L219</f>
        <v>0</v>
      </c>
      <c r="BU195" s="128">
        <f t="shared" ref="BU195" si="2297">M195/M219</f>
        <v>0</v>
      </c>
      <c r="BV195" s="132">
        <f t="shared" ref="BV195" si="2298">N195/N219</f>
        <v>0</v>
      </c>
      <c r="BW195" s="133">
        <f t="shared" ref="BW195" si="2299">O195/O219</f>
        <v>0</v>
      </c>
      <c r="BX195" s="128">
        <f t="shared" ref="BX195" si="2300">P195/P219</f>
        <v>0</v>
      </c>
      <c r="BY195" s="129">
        <f t="shared" ref="BY195" si="2301">Q195/Q219</f>
        <v>0</v>
      </c>
      <c r="BZ195" s="130">
        <f t="shared" ref="BZ195" si="2302">R195/R219</f>
        <v>0</v>
      </c>
      <c r="CA195" s="131">
        <f t="shared" ref="CA195" si="2303">S195/S219</f>
        <v>0</v>
      </c>
      <c r="CB195" s="128">
        <f t="shared" ref="CB195" si="2304">T195/T219</f>
        <v>0</v>
      </c>
      <c r="CC195" s="129">
        <f t="shared" ref="CC195" si="2305">U195/U219</f>
        <v>0</v>
      </c>
      <c r="CD195" s="130">
        <f t="shared" ref="CD195" si="2306">V195/V219</f>
        <v>0</v>
      </c>
      <c r="CE195" s="131">
        <f t="shared" ref="CE195" si="2307">W195/W219</f>
        <v>0</v>
      </c>
      <c r="CF195" s="128">
        <f t="shared" ref="CF195" si="2308">X195/X219</f>
        <v>0</v>
      </c>
      <c r="CG195" s="129">
        <f t="shared" ref="CG195" si="2309">Y195/Y219</f>
        <v>0</v>
      </c>
      <c r="CH195" s="130">
        <f t="shared" ref="CH195" si="2310">Z195/Z219</f>
        <v>0</v>
      </c>
      <c r="CI195" s="128">
        <f t="shared" ref="CI195" si="2311">AA195/AA219</f>
        <v>0</v>
      </c>
      <c r="CJ195" s="134">
        <f t="shared" ref="CJ195" si="2312">AB195/AB219</f>
        <v>0</v>
      </c>
      <c r="CK195" s="135">
        <f t="shared" ref="CK195" si="2313">AC195/AC219</f>
        <v>0</v>
      </c>
    </row>
    <row r="196" spans="1:89" x14ac:dyDescent="0.2">
      <c r="A196" s="136" t="s">
        <v>17</v>
      </c>
      <c r="B196" s="175">
        <v>463</v>
      </c>
      <c r="C196" s="176">
        <v>0</v>
      </c>
      <c r="D196" s="177">
        <v>229</v>
      </c>
      <c r="E196" s="178">
        <v>3</v>
      </c>
      <c r="F196" s="175">
        <v>652</v>
      </c>
      <c r="G196" s="179">
        <v>9</v>
      </c>
      <c r="H196" s="177">
        <v>458</v>
      </c>
      <c r="I196" s="178">
        <v>44</v>
      </c>
      <c r="J196" s="175">
        <v>13</v>
      </c>
      <c r="K196" s="179">
        <v>27</v>
      </c>
      <c r="L196" s="177">
        <v>47</v>
      </c>
      <c r="M196" s="175">
        <v>77</v>
      </c>
      <c r="N196" s="180">
        <v>175</v>
      </c>
      <c r="O196" s="181">
        <v>120</v>
      </c>
      <c r="P196" s="175">
        <v>84</v>
      </c>
      <c r="Q196" s="179">
        <v>6</v>
      </c>
      <c r="R196" s="177">
        <v>24</v>
      </c>
      <c r="S196" s="178">
        <v>0</v>
      </c>
      <c r="T196" s="175">
        <v>2</v>
      </c>
      <c r="U196" s="179">
        <v>0</v>
      </c>
      <c r="V196" s="177">
        <v>10</v>
      </c>
      <c r="W196" s="178">
        <v>0</v>
      </c>
      <c r="X196" s="175">
        <v>2</v>
      </c>
      <c r="Y196" s="179">
        <v>0</v>
      </c>
      <c r="Z196" s="177">
        <v>0</v>
      </c>
      <c r="AA196" s="175">
        <v>0</v>
      </c>
      <c r="AB196" s="156">
        <f t="shared" ref="AB196:AB215" si="2314">B196+D196+F196+H196+J196+L196+N196+P196+R196+T196+V196+X196+Z196</f>
        <v>2159</v>
      </c>
      <c r="AC196" s="157">
        <f t="shared" ref="AC196:AC215" si="2315">C196+E196+G196+I196+K196+M196+O196+Q196+S196+U196+W196+Y196+AA196</f>
        <v>286</v>
      </c>
      <c r="AE196" s="237" t="str">
        <f>$AE$10</f>
        <v>08:00 - 08:59</v>
      </c>
      <c r="AF196" s="125">
        <f>SUMIF($A$9:$A$32,$AE196,B$195:B$218)</f>
        <v>2788</v>
      </c>
      <c r="AG196" s="176">
        <f t="shared" si="2285"/>
        <v>1520</v>
      </c>
      <c r="AH196" s="177">
        <f t="shared" si="2285"/>
        <v>806</v>
      </c>
      <c r="AI196" s="178">
        <f t="shared" si="2285"/>
        <v>875</v>
      </c>
      <c r="AJ196" s="238">
        <f t="shared" si="2285"/>
        <v>2335</v>
      </c>
      <c r="AK196" s="179">
        <f t="shared" si="2285"/>
        <v>1201</v>
      </c>
      <c r="AL196" s="177">
        <f t="shared" si="2285"/>
        <v>3268</v>
      </c>
      <c r="AM196" s="178">
        <f t="shared" si="2285"/>
        <v>1963</v>
      </c>
      <c r="AN196" s="238">
        <f t="shared" si="2285"/>
        <v>241</v>
      </c>
      <c r="AO196" s="179">
        <f t="shared" si="2285"/>
        <v>798</v>
      </c>
      <c r="AP196" s="177">
        <f t="shared" si="2285"/>
        <v>966</v>
      </c>
      <c r="AQ196" s="238">
        <f t="shared" si="2285"/>
        <v>2877</v>
      </c>
      <c r="AR196" s="180">
        <f t="shared" si="2285"/>
        <v>2111</v>
      </c>
      <c r="AS196" s="181">
        <f t="shared" si="2285"/>
        <v>3626</v>
      </c>
      <c r="AT196" s="238">
        <f t="shared" si="2285"/>
        <v>1464</v>
      </c>
      <c r="AU196" s="179">
        <f t="shared" si="2285"/>
        <v>1704</v>
      </c>
      <c r="AV196" s="177">
        <f t="shared" si="2285"/>
        <v>2141</v>
      </c>
      <c r="AW196" s="178">
        <f t="shared" si="2286"/>
        <v>1485</v>
      </c>
      <c r="AX196" s="238">
        <f t="shared" si="2286"/>
        <v>304</v>
      </c>
      <c r="AY196" s="179">
        <f t="shared" si="2286"/>
        <v>1148</v>
      </c>
      <c r="AZ196" s="177">
        <f t="shared" si="2286"/>
        <v>827</v>
      </c>
      <c r="BA196" s="178">
        <f t="shared" si="2286"/>
        <v>2225</v>
      </c>
      <c r="BB196" s="238">
        <f t="shared" si="2286"/>
        <v>1187</v>
      </c>
      <c r="BC196" s="179">
        <f t="shared" si="2286"/>
        <v>1389</v>
      </c>
      <c r="BD196" s="177">
        <f t="shared" si="2286"/>
        <v>2893</v>
      </c>
      <c r="BE196" s="238">
        <f t="shared" si="2286"/>
        <v>2708</v>
      </c>
      <c r="BF196" s="158">
        <f>SUM(AF196,AH196,AJ196,AL196,AN196,AP196,AR196,AT196,AV196,AX196,AZ196,BB196,BD196)</f>
        <v>21331</v>
      </c>
      <c r="BG196" s="159">
        <f>SUM(AG196,AI196,AK196,AM196,AO196,AQ196,AS196,AU196,AW196,AY196,BA196,BC196,BE196)</f>
        <v>23519</v>
      </c>
      <c r="BI196" s="136" t="s">
        <v>17</v>
      </c>
      <c r="BJ196" s="128">
        <f>B196/B219</f>
        <v>1.50814332247557E-2</v>
      </c>
      <c r="BK196" s="129">
        <f t="shared" ref="BK196" si="2316">C196/C219</f>
        <v>0</v>
      </c>
      <c r="BL196" s="130">
        <f t="shared" ref="BL196" si="2317">D196/D219</f>
        <v>1.7896217567989998E-2</v>
      </c>
      <c r="BM196" s="131">
        <f t="shared" ref="BM196" si="2318">E196/E219</f>
        <v>2.2699757869249396E-4</v>
      </c>
      <c r="BN196" s="128">
        <f t="shared" ref="BN196" si="2319">F196/F219</f>
        <v>2.2600436756906653E-2</v>
      </c>
      <c r="BO196" s="129">
        <f t="shared" ref="BO196" si="2320">G196/G219</f>
        <v>3.441287806370206E-4</v>
      </c>
      <c r="BP196" s="130">
        <f t="shared" ref="BP196" si="2321">H196/H219</f>
        <v>1.1931744170900092E-2</v>
      </c>
      <c r="BQ196" s="131">
        <f t="shared" ref="BQ196" si="2322">I196/I219</f>
        <v>1.1134448465217502E-3</v>
      </c>
      <c r="BR196" s="128">
        <f t="shared" ref="BR196" si="2323">J196/J219</f>
        <v>1.9394301059227211E-3</v>
      </c>
      <c r="BS196" s="129">
        <f t="shared" ref="BS196" si="2324">K196/K219</f>
        <v>4.1938490214352281E-3</v>
      </c>
      <c r="BT196" s="130">
        <f t="shared" ref="BT196" si="2325">L196/L219</f>
        <v>2.051058258782457E-3</v>
      </c>
      <c r="BU196" s="128">
        <f t="shared" ref="BU196" si="2326">M196/M219</f>
        <v>3.489531405782652E-3</v>
      </c>
      <c r="BV196" s="132">
        <f t="shared" ref="BV196" si="2327">N196/N219</f>
        <v>4.7063253012048197E-3</v>
      </c>
      <c r="BW196" s="133">
        <f t="shared" ref="BW196" si="2328">O196/O219</f>
        <v>3.2409658078107278E-3</v>
      </c>
      <c r="BX196" s="128">
        <f t="shared" ref="BX196" si="2329">P196/P219</f>
        <v>4.0425429520188653E-3</v>
      </c>
      <c r="BY196" s="129">
        <f t="shared" ref="BY196" si="2330">Q196/Q219</f>
        <v>2.9536280397755242E-4</v>
      </c>
      <c r="BZ196" s="130">
        <f t="shared" ref="BZ196" si="2331">R196/R219</f>
        <v>9.0296850897324959E-4</v>
      </c>
      <c r="CA196" s="131">
        <f t="shared" ref="CA196" si="2332">S196/S219</f>
        <v>0</v>
      </c>
      <c r="CB196" s="128">
        <f t="shared" ref="CB196" si="2333">T196/T219</f>
        <v>2.4044241404183698E-4</v>
      </c>
      <c r="CC196" s="129">
        <f t="shared" ref="CC196" si="2334">U196/U219</f>
        <v>0</v>
      </c>
      <c r="CD196" s="130">
        <f t="shared" ref="CD196" si="2335">V196/V219</f>
        <v>4.2489908646696408E-4</v>
      </c>
      <c r="CE196" s="131">
        <f t="shared" ref="CE196" si="2336">W196/W219</f>
        <v>0</v>
      </c>
      <c r="CF196" s="128">
        <f t="shared" ref="CF196" si="2337">X196/X219</f>
        <v>1.1693171188026193E-4</v>
      </c>
      <c r="CG196" s="129">
        <f t="shared" ref="CG196" si="2338">Y196/Y219</f>
        <v>0</v>
      </c>
      <c r="CH196" s="130">
        <f t="shared" ref="CH196" si="2339">Z196/Z219</f>
        <v>0</v>
      </c>
      <c r="CI196" s="128">
        <f t="shared" ref="CI196" si="2340">AA196/AA219</f>
        <v>0</v>
      </c>
      <c r="CJ196" s="134">
        <f t="shared" ref="CJ196" si="2341">AB196/AB219</f>
        <v>6.8626391440613855E-3</v>
      </c>
      <c r="CK196" s="135">
        <f t="shared" ref="CK196" si="2342">AC196/AC219</f>
        <v>9.1323034479235191E-4</v>
      </c>
    </row>
    <row r="197" spans="1:89" ht="13.5" thickBot="1" x14ac:dyDescent="0.25">
      <c r="A197" s="145" t="s">
        <v>18</v>
      </c>
      <c r="B197" s="182">
        <v>2166</v>
      </c>
      <c r="C197" s="183">
        <v>1</v>
      </c>
      <c r="D197" s="184">
        <v>823</v>
      </c>
      <c r="E197" s="185">
        <v>148</v>
      </c>
      <c r="F197" s="182">
        <v>2882</v>
      </c>
      <c r="G197" s="186">
        <v>398</v>
      </c>
      <c r="H197" s="184">
        <v>2047</v>
      </c>
      <c r="I197" s="185">
        <v>713</v>
      </c>
      <c r="J197" s="182">
        <v>108</v>
      </c>
      <c r="K197" s="186">
        <v>298</v>
      </c>
      <c r="L197" s="184">
        <v>574</v>
      </c>
      <c r="M197" s="182">
        <v>966</v>
      </c>
      <c r="N197" s="187">
        <v>1430</v>
      </c>
      <c r="O197" s="188">
        <v>1662</v>
      </c>
      <c r="P197" s="182">
        <v>950</v>
      </c>
      <c r="Q197" s="186">
        <v>988</v>
      </c>
      <c r="R197" s="184">
        <v>1016</v>
      </c>
      <c r="S197" s="185">
        <v>1105</v>
      </c>
      <c r="T197" s="182">
        <v>200</v>
      </c>
      <c r="U197" s="186">
        <v>686</v>
      </c>
      <c r="V197" s="184">
        <v>658</v>
      </c>
      <c r="W197" s="185">
        <v>1410</v>
      </c>
      <c r="X197" s="182">
        <v>695</v>
      </c>
      <c r="Y197" s="186">
        <v>590</v>
      </c>
      <c r="Z197" s="184">
        <v>1981</v>
      </c>
      <c r="AA197" s="182">
        <v>1302</v>
      </c>
      <c r="AB197" s="156">
        <f t="shared" si="2314"/>
        <v>15530</v>
      </c>
      <c r="AC197" s="157">
        <f t="shared" si="2315"/>
        <v>10267</v>
      </c>
      <c r="AE197" s="235"/>
      <c r="AF197" s="125"/>
      <c r="AG197" s="183"/>
      <c r="AH197" s="184"/>
      <c r="AI197" s="185"/>
      <c r="AJ197" s="182"/>
      <c r="AK197" s="186"/>
      <c r="AL197" s="184"/>
      <c r="AM197" s="185"/>
      <c r="AN197" s="182"/>
      <c r="AO197" s="186"/>
      <c r="AP197" s="184"/>
      <c r="AQ197" s="182"/>
      <c r="AR197" s="187"/>
      <c r="AS197" s="188"/>
      <c r="AT197" s="182"/>
      <c r="AU197" s="186"/>
      <c r="AV197" s="184"/>
      <c r="AW197" s="185"/>
      <c r="AX197" s="182"/>
      <c r="AY197" s="186"/>
      <c r="AZ197" s="184"/>
      <c r="BA197" s="185"/>
      <c r="BB197" s="182"/>
      <c r="BC197" s="186"/>
      <c r="BD197" s="184"/>
      <c r="BE197" s="182"/>
      <c r="BF197" s="158"/>
      <c r="BG197" s="159"/>
      <c r="BI197" s="145" t="s">
        <v>18</v>
      </c>
      <c r="BJ197" s="128">
        <f>B197/B219</f>
        <v>7.0553745928338768E-2</v>
      </c>
      <c r="BK197" s="129">
        <f t="shared" ref="BK197" si="2343">C197/C219</f>
        <v>3.2368744740078979E-5</v>
      </c>
      <c r="BL197" s="130">
        <f t="shared" ref="BL197" si="2344">D197/D219</f>
        <v>6.4316974054392004E-2</v>
      </c>
      <c r="BM197" s="131">
        <f t="shared" ref="BM197" si="2345">E197/E219</f>
        <v>1.1198547215496369E-2</v>
      </c>
      <c r="BN197" s="128">
        <f t="shared" ref="BN197" si="2346">F197/F219</f>
        <v>9.9899476584976943E-2</v>
      </c>
      <c r="BO197" s="129">
        <f t="shared" ref="BO197" si="2347">G197/G219</f>
        <v>1.5218139410392689E-2</v>
      </c>
      <c r="BP197" s="130">
        <f t="shared" ref="BP197" si="2348">H197/H219</f>
        <v>5.3328122964699749E-2</v>
      </c>
      <c r="BQ197" s="131">
        <f t="shared" ref="BQ197" si="2349">I197/I219</f>
        <v>1.8042867626591089E-2</v>
      </c>
      <c r="BR197" s="128">
        <f t="shared" ref="BR197" si="2350">J197/J219</f>
        <v>1.6112188572281069E-2</v>
      </c>
      <c r="BS197" s="129">
        <f t="shared" ref="BS197" si="2351">K197/K219</f>
        <v>4.6287666977322152E-2</v>
      </c>
      <c r="BT197" s="130">
        <f t="shared" ref="BT197" si="2352">L197/L219</f>
        <v>2.5049094479598515E-2</v>
      </c>
      <c r="BU197" s="128">
        <f t="shared" ref="BU197" si="2353">M197/M219</f>
        <v>4.3777757636182364E-2</v>
      </c>
      <c r="BV197" s="132">
        <f t="shared" ref="BV197" si="2354">N197/N219</f>
        <v>3.8457401032702239E-2</v>
      </c>
      <c r="BW197" s="133">
        <f t="shared" ref="BW197" si="2355">O197/O219</f>
        <v>4.4887376438178576E-2</v>
      </c>
      <c r="BX197" s="128">
        <f t="shared" ref="BX197" si="2356">P197/P219</f>
        <v>4.5719235766880022E-2</v>
      </c>
      <c r="BY197" s="129">
        <f t="shared" ref="BY197" si="2357">Q197/Q219</f>
        <v>4.8636408388303631E-2</v>
      </c>
      <c r="BZ197" s="130">
        <f t="shared" ref="BZ197" si="2358">R197/R219</f>
        <v>3.8225666879867566E-2</v>
      </c>
      <c r="CA197" s="131">
        <f t="shared" ref="CA197" si="2359">S197/S219</f>
        <v>4.2225534028812718E-2</v>
      </c>
      <c r="CB197" s="128">
        <f t="shared" ref="CB197" si="2360">T197/T219</f>
        <v>2.4044241404183698E-2</v>
      </c>
      <c r="CC197" s="129">
        <f t="shared" ref="CC197" si="2361">U197/U219</f>
        <v>8.3373845405930971E-2</v>
      </c>
      <c r="CD197" s="130">
        <f t="shared" ref="CD197" si="2362">V197/V219</f>
        <v>2.7958359889526236E-2</v>
      </c>
      <c r="CE197" s="131">
        <f t="shared" ref="CE197" si="2363">W197/W219</f>
        <v>5.4043694902261401E-2</v>
      </c>
      <c r="CF197" s="128">
        <f t="shared" ref="CF197" si="2364">X197/X219</f>
        <v>4.063376987839102E-2</v>
      </c>
      <c r="CG197" s="129">
        <f t="shared" ref="CG197" si="2365">Y197/Y219</f>
        <v>5.2342086586231372E-2</v>
      </c>
      <c r="CH197" s="130">
        <f t="shared" ref="CH197" si="2366">Z197/Z219</f>
        <v>4.8607532818059136E-2</v>
      </c>
      <c r="CI197" s="128">
        <f t="shared" ref="CI197" si="2367">AA197/AA219</f>
        <v>2.8433534974121551E-2</v>
      </c>
      <c r="CJ197" s="134">
        <f t="shared" ref="CJ197" si="2368">AB197/AB219</f>
        <v>4.9363958271085369E-2</v>
      </c>
      <c r="CK197" s="135">
        <f t="shared" ref="CK197" si="2369">AC197/AC219</f>
        <v>3.2783692132807962E-2</v>
      </c>
    </row>
    <row r="198" spans="1:89" ht="14.25" thickTop="1" thickBot="1" x14ac:dyDescent="0.25">
      <c r="A198" s="136" t="s">
        <v>19</v>
      </c>
      <c r="B198" s="175">
        <v>3077</v>
      </c>
      <c r="C198" s="176">
        <v>1560</v>
      </c>
      <c r="D198" s="177">
        <v>1252</v>
      </c>
      <c r="E198" s="178">
        <v>863</v>
      </c>
      <c r="F198" s="175">
        <v>3026</v>
      </c>
      <c r="G198" s="179">
        <v>1447</v>
      </c>
      <c r="H198" s="177">
        <v>3430</v>
      </c>
      <c r="I198" s="178">
        <v>1790</v>
      </c>
      <c r="J198" s="175">
        <v>233</v>
      </c>
      <c r="K198" s="179">
        <v>565</v>
      </c>
      <c r="L198" s="177">
        <v>1117</v>
      </c>
      <c r="M198" s="175">
        <v>2160</v>
      </c>
      <c r="N198" s="180">
        <v>2620</v>
      </c>
      <c r="O198" s="181">
        <v>3031</v>
      </c>
      <c r="P198" s="175">
        <v>1690</v>
      </c>
      <c r="Q198" s="179">
        <v>1760</v>
      </c>
      <c r="R198" s="177">
        <v>2205</v>
      </c>
      <c r="S198" s="178">
        <v>1855</v>
      </c>
      <c r="T198" s="175">
        <v>381</v>
      </c>
      <c r="U198" s="179">
        <v>1134</v>
      </c>
      <c r="V198" s="177">
        <v>1345</v>
      </c>
      <c r="W198" s="178">
        <v>2388</v>
      </c>
      <c r="X198" s="175">
        <v>1383</v>
      </c>
      <c r="Y198" s="179">
        <v>894</v>
      </c>
      <c r="Z198" s="177">
        <v>3028</v>
      </c>
      <c r="AA198" s="175">
        <v>2265</v>
      </c>
      <c r="AB198" s="156">
        <f t="shared" si="2314"/>
        <v>24787</v>
      </c>
      <c r="AC198" s="157">
        <f t="shared" si="2315"/>
        <v>21712</v>
      </c>
      <c r="AE198" s="229" t="s">
        <v>13</v>
      </c>
      <c r="AF198" s="20">
        <f t="shared" ref="AF198:BG198" si="2370">SUM(AF195:AF197)</f>
        <v>5833</v>
      </c>
      <c r="AG198" s="21">
        <f t="shared" si="2370"/>
        <v>3144</v>
      </c>
      <c r="AH198" s="20">
        <f t="shared" si="2370"/>
        <v>1913</v>
      </c>
      <c r="AI198" s="21">
        <f t="shared" si="2370"/>
        <v>1976</v>
      </c>
      <c r="AJ198" s="20">
        <f t="shared" si="2370"/>
        <v>5047</v>
      </c>
      <c r="AK198" s="21">
        <f t="shared" si="2370"/>
        <v>2748</v>
      </c>
      <c r="AL198" s="20">
        <f t="shared" si="2370"/>
        <v>6612</v>
      </c>
      <c r="AM198" s="21">
        <f t="shared" si="2370"/>
        <v>4192</v>
      </c>
      <c r="AN198" s="20">
        <f t="shared" si="2370"/>
        <v>546</v>
      </c>
      <c r="AO198" s="21">
        <f t="shared" si="2370"/>
        <v>1703</v>
      </c>
      <c r="AP198" s="20">
        <f t="shared" si="2370"/>
        <v>2131</v>
      </c>
      <c r="AQ198" s="21">
        <f t="shared" si="2370"/>
        <v>5536</v>
      </c>
      <c r="AR198" s="20">
        <f t="shared" si="2370"/>
        <v>4756</v>
      </c>
      <c r="AS198" s="21">
        <f t="shared" si="2370"/>
        <v>7128</v>
      </c>
      <c r="AT198" s="20">
        <f t="shared" si="2370"/>
        <v>3440</v>
      </c>
      <c r="AU198" s="21">
        <f t="shared" si="2370"/>
        <v>3468</v>
      </c>
      <c r="AV198" s="20">
        <f t="shared" si="2370"/>
        <v>4475</v>
      </c>
      <c r="AW198" s="21">
        <f t="shared" si="2370"/>
        <v>3311</v>
      </c>
      <c r="AX198" s="20">
        <f t="shared" si="2370"/>
        <v>729</v>
      </c>
      <c r="AY198" s="21">
        <f t="shared" si="2370"/>
        <v>2505</v>
      </c>
      <c r="AZ198" s="20">
        <f t="shared" si="2370"/>
        <v>2007</v>
      </c>
      <c r="BA198" s="21">
        <f t="shared" si="2370"/>
        <v>5127</v>
      </c>
      <c r="BB198" s="20">
        <f t="shared" si="2370"/>
        <v>2753</v>
      </c>
      <c r="BC198" s="21">
        <f t="shared" si="2370"/>
        <v>2907</v>
      </c>
      <c r="BD198" s="20">
        <f t="shared" si="2370"/>
        <v>6018</v>
      </c>
      <c r="BE198" s="21">
        <f t="shared" si="2370"/>
        <v>5574</v>
      </c>
      <c r="BF198" s="160">
        <f t="shared" si="2370"/>
        <v>46260</v>
      </c>
      <c r="BG198" s="161">
        <f t="shared" si="2370"/>
        <v>49319</v>
      </c>
      <c r="BI198" s="136" t="s">
        <v>19</v>
      </c>
      <c r="BJ198" s="128">
        <f>B198/B219</f>
        <v>0.10022801302931596</v>
      </c>
      <c r="BK198" s="129">
        <f t="shared" ref="BK198" si="2371">C198/C219</f>
        <v>5.0495241794523207E-2</v>
      </c>
      <c r="BL198" s="130">
        <f t="shared" ref="BL198" si="2372">D198/D219</f>
        <v>9.7843075961237883E-2</v>
      </c>
      <c r="BM198" s="131">
        <f t="shared" ref="BM198" si="2373">E198/E219</f>
        <v>6.5299636803874087E-2</v>
      </c>
      <c r="BN198" s="128">
        <f t="shared" ref="BN198" si="2374">F198/F219</f>
        <v>0.10489098408956983</v>
      </c>
      <c r="BO198" s="129">
        <f t="shared" ref="BO198" si="2375">G198/G219</f>
        <v>5.5328260620196537E-2</v>
      </c>
      <c r="BP198" s="130">
        <f t="shared" ref="BP198" si="2376">H198/H219</f>
        <v>8.9357822065911169E-2</v>
      </c>
      <c r="BQ198" s="131">
        <f t="shared" ref="BQ198" si="2377">I198/I219</f>
        <v>4.5296960801680289E-2</v>
      </c>
      <c r="BR198" s="128">
        <f t="shared" ref="BR198" si="2378">J198/J219</f>
        <v>3.4760554975384154E-2</v>
      </c>
      <c r="BS198" s="129">
        <f t="shared" ref="BS198" si="2379">K198/K219</f>
        <v>8.7760173967070518E-2</v>
      </c>
      <c r="BT198" s="130">
        <f t="shared" ref="BT198" si="2380">L198/L219</f>
        <v>4.8745363299149032E-2</v>
      </c>
      <c r="BU198" s="128">
        <f t="shared" ref="BU198" si="2381">M198/M219</f>
        <v>9.7888153720656207E-2</v>
      </c>
      <c r="BV198" s="132">
        <f t="shared" ref="BV198" si="2382">N198/N219</f>
        <v>7.0460413080895012E-2</v>
      </c>
      <c r="BW198" s="133">
        <f t="shared" ref="BW198" si="2383">O198/O219</f>
        <v>8.1861394695619288E-2</v>
      </c>
      <c r="BX198" s="128">
        <f t="shared" ref="BX198" si="2384">P198/P219</f>
        <v>8.1332114153712887E-2</v>
      </c>
      <c r="BY198" s="129">
        <f t="shared" ref="BY198" si="2385">Q198/Q219</f>
        <v>8.6639755833415377E-2</v>
      </c>
      <c r="BZ198" s="130">
        <f t="shared" ref="BZ198" si="2386">R198/R219</f>
        <v>8.2960231761917302E-2</v>
      </c>
      <c r="CA198" s="131">
        <f t="shared" ref="CA198" si="2387">S198/S219</f>
        <v>7.0885398754251219E-2</v>
      </c>
      <c r="CB198" s="128">
        <f t="shared" ref="CB198" si="2388">T198/T219</f>
        <v>4.5804279874969947E-2</v>
      </c>
      <c r="CC198" s="129">
        <f t="shared" ref="CC198" si="2389">U198/U219</f>
        <v>0.13782207097715118</v>
      </c>
      <c r="CD198" s="130">
        <f t="shared" ref="CD198" si="2390">V198/V219</f>
        <v>5.7148927129806668E-2</v>
      </c>
      <c r="CE198" s="131">
        <f t="shared" ref="CE198" si="2391">W198/W219</f>
        <v>9.15293215791491E-2</v>
      </c>
      <c r="CF198" s="128">
        <f t="shared" ref="CF198" si="2392">X198/X219</f>
        <v>8.0858278765201116E-2</v>
      </c>
      <c r="CG198" s="129">
        <f t="shared" ref="CG198" si="2393">Y198/Y219</f>
        <v>7.9311568488289561E-2</v>
      </c>
      <c r="CH198" s="130">
        <f t="shared" ref="CH198" si="2394">Z198/Z219</f>
        <v>7.429763219236904E-2</v>
      </c>
      <c r="CI198" s="128">
        <f t="shared" ref="CI198" si="2395">AA198/AA219</f>
        <v>4.9463868445764454E-2</v>
      </c>
      <c r="CJ198" s="134">
        <f t="shared" ref="CJ198" si="2396">AB198/AB219</f>
        <v>7.8788437454307345E-2</v>
      </c>
      <c r="CK198" s="135">
        <f t="shared" ref="CK198" si="2397">AC198/AC219</f>
        <v>6.9328871489970426E-2</v>
      </c>
    </row>
    <row r="199" spans="1:89" ht="13.5" thickTop="1" x14ac:dyDescent="0.2">
      <c r="A199" s="145" t="s">
        <v>20</v>
      </c>
      <c r="B199" s="182">
        <v>3045</v>
      </c>
      <c r="C199" s="183">
        <v>1624</v>
      </c>
      <c r="D199" s="184">
        <v>1107</v>
      </c>
      <c r="E199" s="185">
        <v>1101</v>
      </c>
      <c r="F199" s="182">
        <v>2712</v>
      </c>
      <c r="G199" s="186">
        <v>1547</v>
      </c>
      <c r="H199" s="184">
        <v>3344</v>
      </c>
      <c r="I199" s="185">
        <v>2229</v>
      </c>
      <c r="J199" s="182">
        <v>305</v>
      </c>
      <c r="K199" s="186">
        <v>905</v>
      </c>
      <c r="L199" s="184">
        <v>1165</v>
      </c>
      <c r="M199" s="182">
        <v>2659</v>
      </c>
      <c r="N199" s="187">
        <v>2645</v>
      </c>
      <c r="O199" s="188">
        <v>3502</v>
      </c>
      <c r="P199" s="182">
        <v>1976</v>
      </c>
      <c r="Q199" s="186">
        <v>1764</v>
      </c>
      <c r="R199" s="184">
        <v>2334</v>
      </c>
      <c r="S199" s="185">
        <v>1826</v>
      </c>
      <c r="T199" s="182">
        <v>425</v>
      </c>
      <c r="U199" s="186">
        <v>1357</v>
      </c>
      <c r="V199" s="184">
        <v>1180</v>
      </c>
      <c r="W199" s="185">
        <v>2902</v>
      </c>
      <c r="X199" s="182">
        <v>1566</v>
      </c>
      <c r="Y199" s="186">
        <v>1518</v>
      </c>
      <c r="Z199" s="184">
        <v>3125</v>
      </c>
      <c r="AA199" s="182">
        <v>2866</v>
      </c>
      <c r="AB199" s="156">
        <f t="shared" si="2314"/>
        <v>24929</v>
      </c>
      <c r="AC199" s="157">
        <f t="shared" si="2315"/>
        <v>25800</v>
      </c>
      <c r="BI199" s="145" t="s">
        <v>20</v>
      </c>
      <c r="BJ199" s="128">
        <f>B199/B219</f>
        <v>9.9185667752443002E-2</v>
      </c>
      <c r="BK199" s="129">
        <f t="shared" ref="BK199" si="2398">C199/C219</f>
        <v>5.2566841457888265E-2</v>
      </c>
      <c r="BL199" s="130">
        <f t="shared" ref="BL199" si="2399">D199/D219</f>
        <v>8.6511409815567361E-2</v>
      </c>
      <c r="BM199" s="131">
        <f t="shared" ref="BM199" si="2400">E199/E219</f>
        <v>8.3308111380145281E-2</v>
      </c>
      <c r="BN199" s="128">
        <f t="shared" ref="BN199" si="2401">F199/F219</f>
        <v>9.4006724669832578E-2</v>
      </c>
      <c r="BO199" s="129">
        <f t="shared" ref="BO199" si="2402">G199/G219</f>
        <v>5.9151913738385652E-2</v>
      </c>
      <c r="BP199" s="130">
        <f t="shared" ref="BP199" si="2403">H199/H219</f>
        <v>8.7117363553471411E-2</v>
      </c>
      <c r="BQ199" s="131">
        <f t="shared" ref="BQ199" si="2404">I199/I219</f>
        <v>5.6406103702204113E-2</v>
      </c>
      <c r="BR199" s="128">
        <f t="shared" ref="BR199" si="2405">J199/J219</f>
        <v>4.5502014023571534E-2</v>
      </c>
      <c r="BS199" s="129">
        <f t="shared" ref="BS199" si="2406">K199/K219</f>
        <v>0.14057160608884747</v>
      </c>
      <c r="BT199" s="130">
        <f t="shared" ref="BT199" si="2407">L199/L219</f>
        <v>5.0840061095352392E-2</v>
      </c>
      <c r="BU199" s="128">
        <f t="shared" ref="BU199" si="2408">M199/M219</f>
        <v>0.12050212997371522</v>
      </c>
      <c r="BV199" s="132">
        <f t="shared" ref="BV199" si="2409">N199/N219</f>
        <v>7.1132745266781414E-2</v>
      </c>
      <c r="BW199" s="133">
        <f t="shared" ref="BW199" si="2410">O199/O219</f>
        <v>9.4582185491276394E-2</v>
      </c>
      <c r="BX199" s="128">
        <f t="shared" ref="BX199" si="2411">P199/P219</f>
        <v>9.5096010395110453E-2</v>
      </c>
      <c r="BY199" s="129">
        <f t="shared" ref="BY199" si="2412">Q199/Q219</f>
        <v>8.6836664369400407E-2</v>
      </c>
      <c r="BZ199" s="130">
        <f t="shared" ref="BZ199" si="2413">R199/R219</f>
        <v>8.7813687497648521E-2</v>
      </c>
      <c r="CA199" s="131">
        <f t="shared" ref="CA199" si="2414">S199/S219</f>
        <v>6.9777217318200926E-2</v>
      </c>
      <c r="CB199" s="128">
        <f t="shared" ref="CB199" si="2415">T199/T219</f>
        <v>5.1094012983890359E-2</v>
      </c>
      <c r="CC199" s="129">
        <f t="shared" ref="CC199" si="2416">U199/U219</f>
        <v>0.16492464754496841</v>
      </c>
      <c r="CD199" s="130">
        <f t="shared" ref="CD199" si="2417">V199/V219</f>
        <v>5.0138092203101767E-2</v>
      </c>
      <c r="CE199" s="131">
        <f t="shared" ref="CE199" si="2418">W199/W219</f>
        <v>0.11123035645841318</v>
      </c>
      <c r="CF199" s="128">
        <f t="shared" ref="CF199" si="2419">X199/X219</f>
        <v>9.1557530402245083E-2</v>
      </c>
      <c r="CG199" s="129">
        <f t="shared" ref="CG199" si="2420">Y199/Y219</f>
        <v>0.13466997870830377</v>
      </c>
      <c r="CH199" s="130">
        <f t="shared" ref="CH199" si="2421">Z199/Z219</f>
        <v>7.6677708256655625E-2</v>
      </c>
      <c r="CI199" s="128">
        <f t="shared" ref="CI199" si="2422">AA199/AA219</f>
        <v>6.258871830709091E-2</v>
      </c>
      <c r="CJ199" s="134">
        <f t="shared" ref="CJ199" si="2423">AB199/AB219</f>
        <v>7.923980139986396E-2</v>
      </c>
      <c r="CK199" s="135">
        <f t="shared" ref="CK199" si="2424">AC199/AC219</f>
        <v>8.2382317816932435E-2</v>
      </c>
    </row>
    <row r="200" spans="1:89" ht="13.5" thickBot="1" x14ac:dyDescent="0.25">
      <c r="A200" s="136" t="s">
        <v>21</v>
      </c>
      <c r="B200" s="175">
        <v>2788</v>
      </c>
      <c r="C200" s="176">
        <v>1520</v>
      </c>
      <c r="D200" s="177">
        <v>806</v>
      </c>
      <c r="E200" s="178">
        <v>875</v>
      </c>
      <c r="F200" s="175">
        <v>2335</v>
      </c>
      <c r="G200" s="179">
        <v>1201</v>
      </c>
      <c r="H200" s="177">
        <v>3268</v>
      </c>
      <c r="I200" s="178">
        <v>1963</v>
      </c>
      <c r="J200" s="175">
        <v>241</v>
      </c>
      <c r="K200" s="179">
        <v>798</v>
      </c>
      <c r="L200" s="177">
        <v>966</v>
      </c>
      <c r="M200" s="175">
        <v>2877</v>
      </c>
      <c r="N200" s="180">
        <v>2111</v>
      </c>
      <c r="O200" s="181">
        <v>3626</v>
      </c>
      <c r="P200" s="175">
        <v>1464</v>
      </c>
      <c r="Q200" s="179">
        <v>1704</v>
      </c>
      <c r="R200" s="177">
        <v>2141</v>
      </c>
      <c r="S200" s="178">
        <v>1485</v>
      </c>
      <c r="T200" s="175">
        <v>304</v>
      </c>
      <c r="U200" s="179">
        <v>1148</v>
      </c>
      <c r="V200" s="177">
        <v>827</v>
      </c>
      <c r="W200" s="178">
        <v>2225</v>
      </c>
      <c r="X200" s="175">
        <v>1187</v>
      </c>
      <c r="Y200" s="179">
        <v>1389</v>
      </c>
      <c r="Z200" s="177">
        <v>2893</v>
      </c>
      <c r="AA200" s="175">
        <v>2708</v>
      </c>
      <c r="AB200" s="156">
        <f t="shared" si="2314"/>
        <v>21331</v>
      </c>
      <c r="AC200" s="157">
        <f t="shared" si="2315"/>
        <v>23519</v>
      </c>
      <c r="AE200" s="232" t="s">
        <v>85</v>
      </c>
      <c r="BI200" s="136" t="s">
        <v>21</v>
      </c>
      <c r="BJ200" s="128">
        <f>B200/B219</f>
        <v>9.0814332247557E-2</v>
      </c>
      <c r="BK200" s="129">
        <f t="shared" ref="BK200" si="2425">C200/C219</f>
        <v>4.9200492004920049E-2</v>
      </c>
      <c r="BL200" s="130">
        <f t="shared" ref="BL200" si="2426">D200/D219</f>
        <v>6.2988433885589251E-2</v>
      </c>
      <c r="BM200" s="131">
        <f t="shared" ref="BM200" si="2427">E200/E219</f>
        <v>6.6207627118644072E-2</v>
      </c>
      <c r="BN200" s="128">
        <f t="shared" ref="BN200" si="2428">F200/F219</f>
        <v>8.0938680716835937E-2</v>
      </c>
      <c r="BO200" s="129">
        <f t="shared" ref="BO200" si="2429">G200/G219</f>
        <v>4.5922073949451303E-2</v>
      </c>
      <c r="BP200" s="130">
        <f t="shared" ref="BP200" si="2430">H200/H219</f>
        <v>8.5137423472710694E-2</v>
      </c>
      <c r="BQ200" s="131">
        <f t="shared" ref="BQ200" si="2431">I200/I219</f>
        <v>4.9674823493686258E-2</v>
      </c>
      <c r="BR200" s="128">
        <f t="shared" ref="BR200" si="2432">J200/J219</f>
        <v>3.5954050425182751E-2</v>
      </c>
      <c r="BS200" s="129">
        <f t="shared" ref="BS200" si="2433">K200/K219</f>
        <v>0.1239515377446412</v>
      </c>
      <c r="BT200" s="130">
        <f t="shared" ref="BT200" si="2434">L200/L219</f>
        <v>4.2155793148592628E-2</v>
      </c>
      <c r="BU200" s="128">
        <f t="shared" ref="BU200" si="2435">M200/M219</f>
        <v>0.13038158252515181</v>
      </c>
      <c r="BV200" s="132">
        <f t="shared" ref="BV200" si="2436">N200/N219</f>
        <v>5.6771729776247851E-2</v>
      </c>
      <c r="BW200" s="133">
        <f t="shared" ref="BW200" si="2437">O200/O219</f>
        <v>9.7931183492680818E-2</v>
      </c>
      <c r="BX200" s="128">
        <f t="shared" ref="BX200" si="2438">P200/P219</f>
        <v>7.0455748592328796E-2</v>
      </c>
      <c r="BY200" s="129">
        <f t="shared" ref="BY200" si="2439">Q200/Q219</f>
        <v>8.3883036329624891E-2</v>
      </c>
      <c r="BZ200" s="130">
        <f t="shared" ref="BZ200" si="2440">R200/R219</f>
        <v>8.0552315737988642E-2</v>
      </c>
      <c r="CA200" s="131">
        <f t="shared" ref="CA200" si="2441">S200/S219</f>
        <v>5.6746532156368219E-2</v>
      </c>
      <c r="CB200" s="128">
        <f t="shared" ref="CB200" si="2442">T200/T219</f>
        <v>3.654724693435922E-2</v>
      </c>
      <c r="CC200" s="129">
        <f t="shared" ref="CC200" si="2443">U200/U219</f>
        <v>0.13952357802625182</v>
      </c>
      <c r="CD200" s="130">
        <f t="shared" ref="CD200" si="2444">V200/V219</f>
        <v>3.513915445081793E-2</v>
      </c>
      <c r="CE200" s="131">
        <f t="shared" ref="CE200" si="2445">W200/W219</f>
        <v>8.5281717133001145E-2</v>
      </c>
      <c r="CF200" s="128">
        <f t="shared" ref="CF200" si="2446">X200/X219</f>
        <v>6.939897100093545E-2</v>
      </c>
      <c r="CG200" s="129">
        <f t="shared" ref="CG200" si="2447">Y200/Y219</f>
        <v>0.12322569198012776</v>
      </c>
      <c r="CH200" s="130">
        <f t="shared" ref="CH200" si="2448">Z200/Z219</f>
        <v>7.0985155195681507E-2</v>
      </c>
      <c r="CI200" s="128">
        <f t="shared" ref="CI200" si="2449">AA200/AA219</f>
        <v>5.9138258609770476E-2</v>
      </c>
      <c r="CJ200" s="134">
        <f t="shared" ref="CJ200" si="2450">AB200/AB219</f>
        <v>6.7803129032873277E-2</v>
      </c>
      <c r="CK200" s="135">
        <f t="shared" ref="CK200" si="2451">AC200/AC219</f>
        <v>7.5098826850249378E-2</v>
      </c>
    </row>
    <row r="201" spans="1:89" ht="14.25" thickTop="1" thickBot="1" x14ac:dyDescent="0.25">
      <c r="A201" s="145" t="s">
        <v>22</v>
      </c>
      <c r="B201" s="182">
        <v>2006</v>
      </c>
      <c r="C201" s="183">
        <v>1244</v>
      </c>
      <c r="D201" s="184">
        <v>768</v>
      </c>
      <c r="E201" s="185">
        <v>625</v>
      </c>
      <c r="F201" s="182">
        <v>2264</v>
      </c>
      <c r="G201" s="186">
        <v>814</v>
      </c>
      <c r="H201" s="184">
        <v>2578</v>
      </c>
      <c r="I201" s="185">
        <v>1799</v>
      </c>
      <c r="J201" s="182">
        <v>283</v>
      </c>
      <c r="K201" s="186">
        <v>732</v>
      </c>
      <c r="L201" s="184">
        <v>738</v>
      </c>
      <c r="M201" s="182">
        <v>2050</v>
      </c>
      <c r="N201" s="187">
        <v>1803</v>
      </c>
      <c r="O201" s="188">
        <v>2852</v>
      </c>
      <c r="P201" s="182">
        <v>1012</v>
      </c>
      <c r="Q201" s="186">
        <v>1195</v>
      </c>
      <c r="R201" s="184">
        <v>1791</v>
      </c>
      <c r="S201" s="185">
        <v>1427</v>
      </c>
      <c r="T201" s="182">
        <v>264</v>
      </c>
      <c r="U201" s="186">
        <v>577</v>
      </c>
      <c r="V201" s="184">
        <v>782</v>
      </c>
      <c r="W201" s="185">
        <v>2200</v>
      </c>
      <c r="X201" s="182">
        <v>913</v>
      </c>
      <c r="Y201" s="186">
        <v>935</v>
      </c>
      <c r="Z201" s="184">
        <v>2610</v>
      </c>
      <c r="AA201" s="182">
        <v>2424</v>
      </c>
      <c r="AB201" s="156">
        <f t="shared" si="2314"/>
        <v>17812</v>
      </c>
      <c r="AC201" s="157">
        <f t="shared" si="2315"/>
        <v>18874</v>
      </c>
      <c r="AE201" s="300" t="s">
        <v>0</v>
      </c>
      <c r="AF201" s="302" t="s">
        <v>1</v>
      </c>
      <c r="AG201" s="303"/>
      <c r="AH201" s="302" t="s">
        <v>2</v>
      </c>
      <c r="AI201" s="303"/>
      <c r="AJ201" s="302" t="s">
        <v>3</v>
      </c>
      <c r="AK201" s="303"/>
      <c r="AL201" s="302" t="s">
        <v>4</v>
      </c>
      <c r="AM201" s="303"/>
      <c r="AN201" s="302" t="s">
        <v>5</v>
      </c>
      <c r="AO201" s="303"/>
      <c r="AP201" s="302" t="s">
        <v>6</v>
      </c>
      <c r="AQ201" s="303"/>
      <c r="AR201" s="302" t="s">
        <v>7</v>
      </c>
      <c r="AS201" s="303"/>
      <c r="AT201" s="302" t="s">
        <v>8</v>
      </c>
      <c r="AU201" s="303"/>
      <c r="AV201" s="302" t="s">
        <v>9</v>
      </c>
      <c r="AW201" s="303"/>
      <c r="AX201" s="302" t="s">
        <v>10</v>
      </c>
      <c r="AY201" s="303"/>
      <c r="AZ201" s="302" t="s">
        <v>11</v>
      </c>
      <c r="BA201" s="303"/>
      <c r="BB201" s="302" t="s">
        <v>12</v>
      </c>
      <c r="BC201" s="303"/>
      <c r="BD201" s="305" t="s">
        <v>40</v>
      </c>
      <c r="BE201" s="306"/>
      <c r="BF201" s="307" t="s">
        <v>41</v>
      </c>
      <c r="BG201" s="308"/>
      <c r="BI201" s="145" t="s">
        <v>22</v>
      </c>
      <c r="BJ201" s="128">
        <f>B201/B219</f>
        <v>6.5342019543973937E-2</v>
      </c>
      <c r="BK201" s="129">
        <f t="shared" ref="BK201" si="2452">C201/C219</f>
        <v>4.0266718456658253E-2</v>
      </c>
      <c r="BL201" s="130">
        <f t="shared" ref="BL201" si="2453">D201/D219</f>
        <v>6.0018755861206627E-2</v>
      </c>
      <c r="BM201" s="131">
        <f t="shared" ref="BM201" si="2454">E201/E219</f>
        <v>4.7291162227602906E-2</v>
      </c>
      <c r="BN201" s="128">
        <f t="shared" ref="BN201" si="2455">F201/F219</f>
        <v>7.8477590211099166E-2</v>
      </c>
      <c r="BO201" s="129">
        <f t="shared" ref="BO201" si="2456">G201/G219</f>
        <v>3.112453638205942E-2</v>
      </c>
      <c r="BP201" s="130">
        <f t="shared" ref="BP201" si="2457">H201/H219</f>
        <v>6.7161651686856852E-2</v>
      </c>
      <c r="BQ201" s="131">
        <f t="shared" ref="BQ201" si="2458">I201/I219</f>
        <v>4.5524710883923375E-2</v>
      </c>
      <c r="BR201" s="128">
        <f t="shared" ref="BR201" si="2459">J201/J219</f>
        <v>4.2219901536625394E-2</v>
      </c>
      <c r="BS201" s="129">
        <f t="shared" ref="BS201" si="2460">K201/K219</f>
        <v>0.11369990680335508</v>
      </c>
      <c r="BT201" s="130">
        <f t="shared" ref="BT201" si="2461">L201/L219</f>
        <v>3.2205978616626663E-2</v>
      </c>
      <c r="BU201" s="128">
        <f t="shared" ref="BU201" si="2462">M201/M219</f>
        <v>9.2903108855252423E-2</v>
      </c>
      <c r="BV201" s="132">
        <f t="shared" ref="BV201" si="2463">N201/N219</f>
        <v>4.848859724612737E-2</v>
      </c>
      <c r="BW201" s="133">
        <f t="shared" ref="BW201" si="2464">O201/O219</f>
        <v>7.7026954032301628E-2</v>
      </c>
      <c r="BX201" s="128">
        <f t="shared" ref="BX201" si="2465">P201/P219</f>
        <v>4.8703017469560614E-2</v>
      </c>
      <c r="BY201" s="129">
        <f t="shared" ref="BY201" si="2466">Q201/Q219</f>
        <v>5.8826425125529193E-2</v>
      </c>
      <c r="BZ201" s="130">
        <f t="shared" ref="BZ201" si="2467">R201/R219</f>
        <v>6.7384024982128754E-2</v>
      </c>
      <c r="CA201" s="131">
        <f t="shared" ref="CA201" si="2468">S201/S219</f>
        <v>5.4530169284267647E-2</v>
      </c>
      <c r="CB201" s="128">
        <f t="shared" ref="CB201" si="2469">T201/T219</f>
        <v>3.173839865352248E-2</v>
      </c>
      <c r="CC201" s="129">
        <f t="shared" ref="CC201" si="2470">U201/U219</f>
        <v>7.0126397666504622E-2</v>
      </c>
      <c r="CD201" s="130">
        <f t="shared" ref="CD201" si="2471">V201/V219</f>
        <v>3.3227108561716595E-2</v>
      </c>
      <c r="CE201" s="131">
        <f t="shared" ref="CE201" si="2472">W201/W219</f>
        <v>8.4323495592180914E-2</v>
      </c>
      <c r="CF201" s="128">
        <f t="shared" ref="CF201" si="2473">X201/X219</f>
        <v>5.3379326473339567E-2</v>
      </c>
      <c r="CG201" s="129">
        <f t="shared" ref="CG201" si="2474">Y201/Y219</f>
        <v>8.2948899929027681E-2</v>
      </c>
      <c r="CH201" s="130">
        <f t="shared" ref="CH201" si="2475">Z201/Z219</f>
        <v>6.4041221935958778E-2</v>
      </c>
      <c r="CI201" s="128">
        <f t="shared" ref="CI201" si="2476">AA201/AA219</f>
        <v>5.2936166495599575E-2</v>
      </c>
      <c r="CJ201" s="134">
        <f t="shared" ref="CJ201" si="2477">AB201/AB219</f>
        <v>5.6617567593340155E-2</v>
      </c>
      <c r="CK201" s="135">
        <f t="shared" ref="CK201" si="2478">AC201/AC219</f>
        <v>6.0266816530107861E-2</v>
      </c>
    </row>
    <row r="202" spans="1:89" ht="15" thickTop="1" thickBot="1" x14ac:dyDescent="0.3">
      <c r="A202" s="136" t="s">
        <v>23</v>
      </c>
      <c r="B202" s="175">
        <v>1675</v>
      </c>
      <c r="C202" s="176">
        <v>1437</v>
      </c>
      <c r="D202" s="177">
        <v>551</v>
      </c>
      <c r="E202" s="178">
        <v>572</v>
      </c>
      <c r="F202" s="175">
        <v>1965</v>
      </c>
      <c r="G202" s="179">
        <v>873</v>
      </c>
      <c r="H202" s="177">
        <v>2075</v>
      </c>
      <c r="I202" s="178">
        <v>1682</v>
      </c>
      <c r="J202" s="175">
        <v>297</v>
      </c>
      <c r="K202" s="179">
        <v>575</v>
      </c>
      <c r="L202" s="177">
        <v>712</v>
      </c>
      <c r="M202" s="175">
        <v>1625</v>
      </c>
      <c r="N202" s="180">
        <v>1540</v>
      </c>
      <c r="O202" s="181">
        <v>2107</v>
      </c>
      <c r="P202" s="175">
        <v>853</v>
      </c>
      <c r="Q202" s="179">
        <v>863</v>
      </c>
      <c r="R202" s="177">
        <v>1322</v>
      </c>
      <c r="S202" s="178">
        <v>1159</v>
      </c>
      <c r="T202" s="175">
        <v>338</v>
      </c>
      <c r="U202" s="179">
        <v>439</v>
      </c>
      <c r="V202" s="177">
        <v>662</v>
      </c>
      <c r="W202" s="178">
        <v>1616</v>
      </c>
      <c r="X202" s="175">
        <v>765</v>
      </c>
      <c r="Y202" s="179">
        <v>484</v>
      </c>
      <c r="Z202" s="177">
        <v>2288</v>
      </c>
      <c r="AA202" s="175">
        <v>2453</v>
      </c>
      <c r="AB202" s="156">
        <f t="shared" si="2314"/>
        <v>15043</v>
      </c>
      <c r="AC202" s="157">
        <f t="shared" si="2315"/>
        <v>15885</v>
      </c>
      <c r="AE202" s="301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62" t="s">
        <v>14</v>
      </c>
      <c r="BG202" s="163" t="s">
        <v>15</v>
      </c>
      <c r="BI202" s="136" t="s">
        <v>23</v>
      </c>
      <c r="BJ202" s="128">
        <f>B202/B219</f>
        <v>5.4560260586319222E-2</v>
      </c>
      <c r="BK202" s="129">
        <f t="shared" ref="BK202" si="2479">C202/C219</f>
        <v>4.6513886191493492E-2</v>
      </c>
      <c r="BL202" s="130">
        <f t="shared" ref="BL202" si="2480">D202/D219</f>
        <v>4.3060331353547983E-2</v>
      </c>
      <c r="BM202" s="131">
        <f t="shared" ref="BM202" si="2481">E202/E219</f>
        <v>4.328087167070218E-2</v>
      </c>
      <c r="BN202" s="128">
        <f t="shared" ref="BN202" si="2482">F202/F219</f>
        <v>6.8113279489757012E-2</v>
      </c>
      <c r="BO202" s="129">
        <f t="shared" ref="BO202" si="2483">G202/G219</f>
        <v>3.3380491721791E-2</v>
      </c>
      <c r="BP202" s="130">
        <f t="shared" ref="BP202" si="2484">H202/H219</f>
        <v>5.4057574573401067E-2</v>
      </c>
      <c r="BQ202" s="131">
        <f t="shared" ref="BQ202" si="2485">I202/I219</f>
        <v>4.2563959814763269E-2</v>
      </c>
      <c r="BR202" s="128">
        <f t="shared" ref="BR202" si="2486">J202/J219</f>
        <v>4.4308518573772937E-2</v>
      </c>
      <c r="BS202" s="129">
        <f t="shared" ref="BS202" si="2487">K202/K219</f>
        <v>8.9313451382416906E-2</v>
      </c>
      <c r="BT202" s="130">
        <f t="shared" ref="BT202" si="2488">L202/L219</f>
        <v>3.1071350643683177E-2</v>
      </c>
      <c r="BU202" s="128">
        <f t="shared" ref="BU202" si="2489">M202/M219</f>
        <v>7.3642708238919607E-2</v>
      </c>
      <c r="BV202" s="132">
        <f t="shared" ref="BV202" si="2490">N202/N219</f>
        <v>4.1415662650602411E-2</v>
      </c>
      <c r="BW202" s="133">
        <f t="shared" ref="BW202" si="2491">O202/O219</f>
        <v>5.6905957975476693E-2</v>
      </c>
      <c r="BX202" s="128">
        <f t="shared" ref="BX202" si="2492">P202/P219</f>
        <v>4.1051061167524903E-2</v>
      </c>
      <c r="BY202" s="129">
        <f t="shared" ref="BY202" si="2493">Q202/Q219</f>
        <v>4.2483016638771291E-2</v>
      </c>
      <c r="BZ202" s="130">
        <f t="shared" ref="BZ202" si="2494">R202/R219</f>
        <v>4.9738515369276495E-2</v>
      </c>
      <c r="CA202" s="131">
        <f t="shared" ref="CA202" si="2495">S202/S219</f>
        <v>4.4289044289044288E-2</v>
      </c>
      <c r="CB202" s="128">
        <f t="shared" ref="CB202" si="2496">T202/T219</f>
        <v>4.0634767973070453E-2</v>
      </c>
      <c r="CC202" s="129">
        <f t="shared" ref="CC202" si="2497">U202/U219</f>
        <v>5.3354399611084104E-2</v>
      </c>
      <c r="CD202" s="130">
        <f t="shared" ref="CD202" si="2498">V202/V219</f>
        <v>2.8128319524113023E-2</v>
      </c>
      <c r="CE202" s="131">
        <f t="shared" ref="CE202" si="2499">W202/W219</f>
        <v>6.1939440398620163E-2</v>
      </c>
      <c r="CF202" s="128">
        <f t="shared" ref="CF202" si="2500">X202/X219</f>
        <v>4.4726379794200188E-2</v>
      </c>
      <c r="CG202" s="129">
        <f t="shared" ref="CG202" si="2501">Y202/Y219</f>
        <v>4.2938254080908449E-2</v>
      </c>
      <c r="CH202" s="130">
        <f t="shared" ref="CH202" si="2502">Z202/Z219</f>
        <v>5.6140350877192984E-2</v>
      </c>
      <c r="CI202" s="128">
        <f t="shared" ref="CI202" si="2503">AA202/AA219</f>
        <v>5.3569478718525472E-2</v>
      </c>
      <c r="CJ202" s="134">
        <f t="shared" ref="CJ202" si="2504">AB202/AB219</f>
        <v>4.7815970654986301E-2</v>
      </c>
      <c r="CK202" s="135">
        <f t="shared" ref="CK202" si="2505">AC202/AC219</f>
        <v>5.0722601493099685E-2</v>
      </c>
    </row>
    <row r="203" spans="1:89" ht="13.5" thickTop="1" x14ac:dyDescent="0.2">
      <c r="A203" s="145" t="s">
        <v>24</v>
      </c>
      <c r="B203" s="189">
        <v>1432</v>
      </c>
      <c r="C203" s="183">
        <v>1039</v>
      </c>
      <c r="D203" s="184">
        <v>634</v>
      </c>
      <c r="E203" s="185">
        <v>452</v>
      </c>
      <c r="F203" s="182">
        <v>1684</v>
      </c>
      <c r="G203" s="186">
        <v>670</v>
      </c>
      <c r="H203" s="184">
        <v>1992</v>
      </c>
      <c r="I203" s="185">
        <v>1570</v>
      </c>
      <c r="J203" s="182">
        <v>322</v>
      </c>
      <c r="K203" s="186">
        <v>334</v>
      </c>
      <c r="L203" s="184">
        <v>846</v>
      </c>
      <c r="M203" s="182">
        <v>1273</v>
      </c>
      <c r="N203" s="187">
        <v>1399</v>
      </c>
      <c r="O203" s="190">
        <v>1605</v>
      </c>
      <c r="P203" s="182">
        <v>809</v>
      </c>
      <c r="Q203" s="186">
        <v>678</v>
      </c>
      <c r="R203" s="184">
        <v>1353</v>
      </c>
      <c r="S203" s="185">
        <v>1122</v>
      </c>
      <c r="T203" s="182">
        <v>269</v>
      </c>
      <c r="U203" s="186">
        <v>269</v>
      </c>
      <c r="V203" s="184">
        <v>724</v>
      </c>
      <c r="W203" s="191">
        <v>1420</v>
      </c>
      <c r="X203" s="182">
        <v>654</v>
      </c>
      <c r="Y203" s="186">
        <v>402</v>
      </c>
      <c r="Z203" s="184">
        <v>2311</v>
      </c>
      <c r="AA203" s="182">
        <v>2251</v>
      </c>
      <c r="AB203" s="156">
        <f t="shared" si="2314"/>
        <v>14429</v>
      </c>
      <c r="AC203" s="157">
        <f t="shared" si="2315"/>
        <v>13085</v>
      </c>
      <c r="AE203" s="235" t="str">
        <f>$AE$17</f>
        <v>17:00 - 17:59</v>
      </c>
      <c r="AF203" s="125">
        <f t="shared" ref="AF203:AU204" si="2506">SUMIF($A$9:$A$32,$AE203,B$195:B$218)</f>
        <v>2080</v>
      </c>
      <c r="AG203" s="172">
        <f t="shared" si="2506"/>
        <v>3361</v>
      </c>
      <c r="AH203" s="126">
        <f t="shared" si="2506"/>
        <v>1368</v>
      </c>
      <c r="AI203" s="166">
        <f t="shared" si="2506"/>
        <v>1241</v>
      </c>
      <c r="AJ203" s="125">
        <f t="shared" si="2506"/>
        <v>1615</v>
      </c>
      <c r="AK203" s="127">
        <f t="shared" si="2506"/>
        <v>3113</v>
      </c>
      <c r="AL203" s="126">
        <f t="shared" si="2506"/>
        <v>2603</v>
      </c>
      <c r="AM203" s="166">
        <f t="shared" si="2506"/>
        <v>4111</v>
      </c>
      <c r="AN203" s="125">
        <f t="shared" si="2506"/>
        <v>1024</v>
      </c>
      <c r="AO203" s="127">
        <f t="shared" si="2506"/>
        <v>227</v>
      </c>
      <c r="AP203" s="126">
        <f t="shared" si="2506"/>
        <v>2288</v>
      </c>
      <c r="AQ203" s="125">
        <f t="shared" si="2506"/>
        <v>769</v>
      </c>
      <c r="AR203" s="165">
        <f t="shared" si="2506"/>
        <v>3386</v>
      </c>
      <c r="AS203" s="167">
        <f t="shared" si="2506"/>
        <v>2051</v>
      </c>
      <c r="AT203" s="125">
        <f t="shared" si="2506"/>
        <v>1583</v>
      </c>
      <c r="AU203" s="127">
        <f t="shared" si="2506"/>
        <v>1232</v>
      </c>
      <c r="AV203" s="126">
        <f t="shared" ref="AP203:BE204" si="2507">SUMIF($A$9:$A$32,$AE203,R$195:R$218)</f>
        <v>1539</v>
      </c>
      <c r="AW203" s="166">
        <f t="shared" si="2507"/>
        <v>1959</v>
      </c>
      <c r="AX203" s="125">
        <f t="shared" si="2507"/>
        <v>1047</v>
      </c>
      <c r="AY203" s="127">
        <f t="shared" si="2507"/>
        <v>254</v>
      </c>
      <c r="AZ203" s="126">
        <f t="shared" si="2507"/>
        <v>2095</v>
      </c>
      <c r="BA203" s="166">
        <f t="shared" si="2507"/>
        <v>1206</v>
      </c>
      <c r="BB203" s="125">
        <f t="shared" si="2507"/>
        <v>1450</v>
      </c>
      <c r="BC203" s="127">
        <f t="shared" si="2507"/>
        <v>571</v>
      </c>
      <c r="BD203" s="170">
        <f t="shared" si="2507"/>
        <v>2636</v>
      </c>
      <c r="BE203" s="171">
        <f t="shared" si="2507"/>
        <v>3558</v>
      </c>
      <c r="BF203" s="156">
        <f>AF203+AH203+AJ203+AL203+AN203+AP203+AR203+AT203+AV203+AX203+AZ203+BB203+BD203</f>
        <v>24714</v>
      </c>
      <c r="BG203" s="157">
        <f>AG203+AI203+AK203+AM203+AO203+AQ203+AS203+AU203+AW203+AY203+BA203+BC203+BE203</f>
        <v>23653</v>
      </c>
      <c r="BI203" s="145" t="s">
        <v>24</v>
      </c>
      <c r="BJ203" s="128">
        <f>B203/B219</f>
        <v>4.6644951140065144E-2</v>
      </c>
      <c r="BK203" s="129">
        <f t="shared" ref="BK203" si="2508">C203/C219</f>
        <v>3.3631125784942061E-2</v>
      </c>
      <c r="BL203" s="130">
        <f t="shared" ref="BL203" si="2509">D203/D219</f>
        <v>4.9546733354173179E-2</v>
      </c>
      <c r="BM203" s="131">
        <f t="shared" ref="BM203" si="2510">E203/E219</f>
        <v>3.4200968523002424E-2</v>
      </c>
      <c r="BN203" s="128">
        <f t="shared" ref="BN203" si="2511">F203/F219</f>
        <v>5.837290720648896E-2</v>
      </c>
      <c r="BO203" s="129">
        <f t="shared" ref="BO203" si="2512">G203/G219</f>
        <v>2.5618475891867089E-2</v>
      </c>
      <c r="BP203" s="130">
        <f t="shared" ref="BP203" si="2513">H203/H219</f>
        <v>5.1895271590465024E-2</v>
      </c>
      <c r="BQ203" s="131">
        <f t="shared" ref="BQ203" si="2514">I203/I219</f>
        <v>3.9729736569071541E-2</v>
      </c>
      <c r="BR203" s="128">
        <f t="shared" ref="BR203" si="2515">J203/J219</f>
        <v>4.8038191854393557E-2</v>
      </c>
      <c r="BS203" s="129">
        <f t="shared" ref="BS203" si="2516">K203/K219</f>
        <v>5.1879465672569118E-2</v>
      </c>
      <c r="BT203" s="130">
        <f t="shared" ref="BT203" si="2517">L203/L219</f>
        <v>3.6919048658084222E-2</v>
      </c>
      <c r="BU203" s="128">
        <f t="shared" ref="BU203" si="2518">M203/M219</f>
        <v>5.7690564669627478E-2</v>
      </c>
      <c r="BV203" s="132">
        <f t="shared" ref="BV203" si="2519">N203/N219</f>
        <v>3.76237091222031E-2</v>
      </c>
      <c r="BW203" s="133">
        <f t="shared" ref="BW203" si="2520">O203/O219</f>
        <v>4.3347917679468481E-2</v>
      </c>
      <c r="BX203" s="128">
        <f t="shared" ref="BX203" si="2521">P203/P219</f>
        <v>3.8933538668848355E-2</v>
      </c>
      <c r="BY203" s="129">
        <f t="shared" ref="BY203" si="2522">Q203/Q219</f>
        <v>3.3375996849463421E-2</v>
      </c>
      <c r="BZ203" s="130">
        <f t="shared" ref="BZ203" si="2523">R203/R219</f>
        <v>5.0904849693366942E-2</v>
      </c>
      <c r="CA203" s="131">
        <f t="shared" ref="CA203" si="2524">S203/S219</f>
        <v>4.2875157629255992E-2</v>
      </c>
      <c r="CB203" s="128">
        <f t="shared" ref="CB203" si="2525">T203/T219</f>
        <v>3.2339504688627077E-2</v>
      </c>
      <c r="CC203" s="129">
        <f t="shared" ref="CC203" si="2526">U203/U219</f>
        <v>3.2693242586290715E-2</v>
      </c>
      <c r="CD203" s="130">
        <f t="shared" ref="CD203" si="2527">V203/V219</f>
        <v>3.07626938602082E-2</v>
      </c>
      <c r="CE203" s="131">
        <f t="shared" ref="CE203" si="2528">W203/W219</f>
        <v>5.4426983518589496E-2</v>
      </c>
      <c r="CF203" s="128">
        <f t="shared" ref="CF203" si="2529">X203/X219</f>
        <v>3.8236669784845648E-2</v>
      </c>
      <c r="CG203" s="129">
        <f t="shared" ref="CG203" si="2530">Y203/Y219</f>
        <v>3.5663591199432222E-2</v>
      </c>
      <c r="CH203" s="130">
        <f t="shared" ref="CH203" si="2531">Z203/Z219</f>
        <v>5.670469880996197E-2</v>
      </c>
      <c r="CI203" s="128">
        <f t="shared" ref="CI203" si="2532">AA203/AA219</f>
        <v>4.9158131510558846E-2</v>
      </c>
      <c r="CJ203" s="134">
        <f t="shared" ref="CJ203" si="2533">AB203/AB219</f>
        <v>4.5864298383354207E-2</v>
      </c>
      <c r="CK203" s="135">
        <f t="shared" ref="CK203" si="2534">AC203/AC219</f>
        <v>4.1781884830796936E-2</v>
      </c>
    </row>
    <row r="204" spans="1:89" x14ac:dyDescent="0.2">
      <c r="A204" s="136" t="s">
        <v>25</v>
      </c>
      <c r="B204" s="192">
        <v>1454</v>
      </c>
      <c r="C204" s="176">
        <v>1369</v>
      </c>
      <c r="D204" s="177">
        <v>548</v>
      </c>
      <c r="E204" s="178">
        <v>560</v>
      </c>
      <c r="F204" s="175">
        <v>1327</v>
      </c>
      <c r="G204" s="179">
        <v>955</v>
      </c>
      <c r="H204" s="177">
        <v>1880</v>
      </c>
      <c r="I204" s="178">
        <v>1780</v>
      </c>
      <c r="J204" s="175">
        <v>262</v>
      </c>
      <c r="K204" s="176">
        <v>309</v>
      </c>
      <c r="L204" s="177">
        <v>783</v>
      </c>
      <c r="M204" s="175">
        <v>1325</v>
      </c>
      <c r="N204" s="180">
        <v>1410</v>
      </c>
      <c r="O204" s="193">
        <v>1927</v>
      </c>
      <c r="P204" s="175">
        <v>856</v>
      </c>
      <c r="Q204" s="176">
        <v>870</v>
      </c>
      <c r="R204" s="177">
        <v>1244</v>
      </c>
      <c r="S204" s="178">
        <v>1212</v>
      </c>
      <c r="T204" s="184">
        <v>238</v>
      </c>
      <c r="U204" s="175">
        <v>336</v>
      </c>
      <c r="V204" s="177">
        <v>781</v>
      </c>
      <c r="W204" s="194">
        <v>1367</v>
      </c>
      <c r="X204" s="175">
        <v>586</v>
      </c>
      <c r="Y204" s="179">
        <v>437</v>
      </c>
      <c r="Z204" s="177">
        <v>2113</v>
      </c>
      <c r="AA204" s="175">
        <v>2781</v>
      </c>
      <c r="AB204" s="156">
        <f t="shared" si="2314"/>
        <v>13482</v>
      </c>
      <c r="AC204" s="157">
        <f t="shared" si="2315"/>
        <v>15228</v>
      </c>
      <c r="AE204" s="237" t="str">
        <f>$AE$18</f>
        <v>18:00 - 18:59</v>
      </c>
      <c r="AF204" s="125">
        <f t="shared" si="2506"/>
        <v>1763</v>
      </c>
      <c r="AG204" s="176">
        <f t="shared" si="2506"/>
        <v>3262</v>
      </c>
      <c r="AH204" s="177">
        <f t="shared" si="2506"/>
        <v>920</v>
      </c>
      <c r="AI204" s="178">
        <f t="shared" si="2506"/>
        <v>1076</v>
      </c>
      <c r="AJ204" s="238">
        <f t="shared" si="2506"/>
        <v>1259</v>
      </c>
      <c r="AK204" s="179">
        <f t="shared" si="2506"/>
        <v>2645</v>
      </c>
      <c r="AL204" s="177">
        <f t="shared" si="2506"/>
        <v>2379</v>
      </c>
      <c r="AM204" s="178">
        <f t="shared" si="2506"/>
        <v>4232</v>
      </c>
      <c r="AN204" s="238">
        <f t="shared" si="2506"/>
        <v>652</v>
      </c>
      <c r="AO204" s="179">
        <f t="shared" si="2506"/>
        <v>276</v>
      </c>
      <c r="AP204" s="177">
        <f t="shared" si="2507"/>
        <v>2571</v>
      </c>
      <c r="AQ204" s="238">
        <f t="shared" si="2507"/>
        <v>822</v>
      </c>
      <c r="AR204" s="180">
        <f t="shared" si="2507"/>
        <v>3660</v>
      </c>
      <c r="AS204" s="181">
        <f t="shared" si="2507"/>
        <v>2789</v>
      </c>
      <c r="AT204" s="238">
        <f t="shared" si="2507"/>
        <v>2037</v>
      </c>
      <c r="AU204" s="179">
        <f t="shared" si="2507"/>
        <v>1937</v>
      </c>
      <c r="AV204" s="177">
        <f t="shared" si="2507"/>
        <v>2169</v>
      </c>
      <c r="AW204" s="178">
        <f t="shared" si="2507"/>
        <v>2896</v>
      </c>
      <c r="AX204" s="238">
        <f t="shared" si="2507"/>
        <v>1246</v>
      </c>
      <c r="AY204" s="179">
        <f t="shared" si="2507"/>
        <v>273</v>
      </c>
      <c r="AZ204" s="177">
        <f t="shared" si="2507"/>
        <v>2766</v>
      </c>
      <c r="BA204" s="178">
        <f t="shared" si="2507"/>
        <v>1624</v>
      </c>
      <c r="BB204" s="238">
        <f t="shared" si="2507"/>
        <v>2061</v>
      </c>
      <c r="BC204" s="179">
        <f t="shared" si="2507"/>
        <v>824</v>
      </c>
      <c r="BD204" s="177">
        <f t="shared" si="2507"/>
        <v>2969</v>
      </c>
      <c r="BE204" s="238">
        <f t="shared" si="2507"/>
        <v>4629</v>
      </c>
      <c r="BF204" s="158">
        <f>SUM(AF204,AH204,AJ204,AL204,AN204,AP204,AR204,AT204,AV204,AX204,AZ204,BB204,BD204)</f>
        <v>26452</v>
      </c>
      <c r="BG204" s="159">
        <f>SUM(AG204,AI204,AK204,AM204,AO204,AQ204,AS204,AU204,AW204,AY204,BA204,BC204,BE204)</f>
        <v>27285</v>
      </c>
      <c r="BI204" s="136" t="s">
        <v>25</v>
      </c>
      <c r="BJ204" s="128">
        <f>B204/B219</f>
        <v>4.736156351791531E-2</v>
      </c>
      <c r="BK204" s="129">
        <f t="shared" ref="BK204" si="2535">C204/C219</f>
        <v>4.4312811549168121E-2</v>
      </c>
      <c r="BL204" s="130">
        <f t="shared" ref="BL204" si="2536">D204/D219</f>
        <v>4.2825883088465147E-2</v>
      </c>
      <c r="BM204" s="131">
        <f t="shared" ref="BM204" si="2537">E204/E219</f>
        <v>4.2372881355932202E-2</v>
      </c>
      <c r="BN204" s="128">
        <f t="shared" ref="BN204" si="2538">F204/F219</f>
        <v>4.599812818468578E-2</v>
      </c>
      <c r="BO204" s="129">
        <f t="shared" ref="BO204" si="2539">G204/G219</f>
        <v>3.6515887278706076E-2</v>
      </c>
      <c r="BP204" s="130">
        <f t="shared" ref="BP204" si="2540">H204/H219</f>
        <v>4.8977465155659761E-2</v>
      </c>
      <c r="BQ204" s="131">
        <f t="shared" ref="BQ204" si="2541">I204/I219</f>
        <v>4.5043905154743526E-2</v>
      </c>
      <c r="BR204" s="128">
        <f t="shared" ref="BR204" si="2542">J204/J219</f>
        <v>3.9086975980904076E-2</v>
      </c>
      <c r="BS204" s="129">
        <f t="shared" ref="BS204" si="2543">K204/K219</f>
        <v>4.7996272134203169E-2</v>
      </c>
      <c r="BT204" s="130">
        <f t="shared" ref="BT204" si="2544">L204/L219</f>
        <v>3.4169757800567316E-2</v>
      </c>
      <c r="BU204" s="128">
        <f t="shared" ref="BU204" si="2545">M204/M219</f>
        <v>6.0047131333272906E-2</v>
      </c>
      <c r="BV204" s="132">
        <f t="shared" ref="BV204" si="2546">N204/N219</f>
        <v>3.7919535283993118E-2</v>
      </c>
      <c r="BW204" s="133">
        <f t="shared" ref="BW204" si="2547">O204/O219</f>
        <v>5.2044509263760599E-2</v>
      </c>
      <c r="BX204" s="128">
        <f t="shared" ref="BX204" si="2548">P204/P219</f>
        <v>4.1195437701525582E-2</v>
      </c>
      <c r="BY204" s="129">
        <f t="shared" ref="BY204" si="2549">Q204/Q219</f>
        <v>4.28276065767451E-2</v>
      </c>
      <c r="BZ204" s="130">
        <f t="shared" ref="BZ204" si="2550">R204/R219</f>
        <v>4.6803867715113433E-2</v>
      </c>
      <c r="CA204" s="131">
        <f t="shared" ref="CA204" si="2551">S204/S219</f>
        <v>4.6314341396308613E-2</v>
      </c>
      <c r="CB204" s="128">
        <f t="shared" ref="CB204" si="2552">T204/T219</f>
        <v>2.8612647270978602E-2</v>
      </c>
      <c r="CC204" s="129">
        <f t="shared" ref="CC204" si="2553">U204/U219</f>
        <v>4.083616917841517E-2</v>
      </c>
      <c r="CD204" s="130">
        <f t="shared" ref="CD204" si="2554">V204/V219</f>
        <v>3.3184618653069896E-2</v>
      </c>
      <c r="CE204" s="131">
        <f t="shared" ref="CE204" si="2555">W204/W219</f>
        <v>5.2395553852050594E-2</v>
      </c>
      <c r="CF204" s="128">
        <f t="shared" ref="CF204" si="2556">X204/X219</f>
        <v>3.4260991580916743E-2</v>
      </c>
      <c r="CG204" s="129">
        <f t="shared" ref="CG204" si="2557">Y204/Y219</f>
        <v>3.8768630234208658E-2</v>
      </c>
      <c r="CH204" s="130">
        <f t="shared" ref="CH204" si="2558">Z204/Z219</f>
        <v>5.1846399214820267E-2</v>
      </c>
      <c r="CI204" s="128">
        <f t="shared" ref="CI204" si="2559">AA204/AA219</f>
        <v>6.073245834334258E-2</v>
      </c>
      <c r="CJ204" s="134">
        <f t="shared" ref="CJ204" si="2560">AB204/AB219</f>
        <v>4.2854145873198517E-2</v>
      </c>
      <c r="CK204" s="135">
        <f t="shared" ref="CK204" si="2561">AC204/AC219</f>
        <v>4.862472619055222E-2</v>
      </c>
    </row>
    <row r="205" spans="1:89" ht="13.5" thickBot="1" x14ac:dyDescent="0.25">
      <c r="A205" s="145" t="s">
        <v>26</v>
      </c>
      <c r="B205" s="189">
        <v>1315</v>
      </c>
      <c r="C205" s="183">
        <v>1264</v>
      </c>
      <c r="D205" s="184">
        <v>447</v>
      </c>
      <c r="E205" s="185">
        <v>547</v>
      </c>
      <c r="F205" s="182">
        <v>1124</v>
      </c>
      <c r="G205" s="186">
        <v>900</v>
      </c>
      <c r="H205" s="184">
        <v>1836</v>
      </c>
      <c r="I205" s="185">
        <v>1673</v>
      </c>
      <c r="J205" s="182">
        <v>306</v>
      </c>
      <c r="K205" s="183">
        <v>272</v>
      </c>
      <c r="L205" s="184">
        <v>870</v>
      </c>
      <c r="M205" s="182">
        <v>906</v>
      </c>
      <c r="N205" s="187">
        <v>1486</v>
      </c>
      <c r="O205" s="190">
        <v>1368</v>
      </c>
      <c r="P205" s="182">
        <v>797</v>
      </c>
      <c r="Q205" s="183">
        <v>713</v>
      </c>
      <c r="R205" s="184">
        <v>1202</v>
      </c>
      <c r="S205" s="185">
        <v>1004</v>
      </c>
      <c r="T205" s="182">
        <v>243</v>
      </c>
      <c r="U205" s="186">
        <v>291</v>
      </c>
      <c r="V205" s="184">
        <v>807</v>
      </c>
      <c r="W205" s="191">
        <v>1061</v>
      </c>
      <c r="X205" s="182">
        <v>599</v>
      </c>
      <c r="Y205" s="186">
        <v>385</v>
      </c>
      <c r="Z205" s="184">
        <v>2074</v>
      </c>
      <c r="AA205" s="182">
        <v>2342</v>
      </c>
      <c r="AB205" s="156">
        <f t="shared" si="2314"/>
        <v>13106</v>
      </c>
      <c r="AC205" s="157">
        <f t="shared" si="2315"/>
        <v>12726</v>
      </c>
      <c r="AE205" s="235"/>
      <c r="AF205" s="125"/>
      <c r="AG205" s="183"/>
      <c r="AH205" s="184"/>
      <c r="AI205" s="185"/>
      <c r="AJ205" s="182"/>
      <c r="AK205" s="186"/>
      <c r="AL205" s="184"/>
      <c r="AM205" s="185"/>
      <c r="AN205" s="182"/>
      <c r="AO205" s="186"/>
      <c r="AP205" s="184"/>
      <c r="AQ205" s="182"/>
      <c r="AR205" s="187"/>
      <c r="AS205" s="188"/>
      <c r="AT205" s="182"/>
      <c r="AU205" s="186"/>
      <c r="AV205" s="184"/>
      <c r="AW205" s="185"/>
      <c r="AX205" s="182"/>
      <c r="AY205" s="186"/>
      <c r="AZ205" s="184"/>
      <c r="BA205" s="185"/>
      <c r="BB205" s="182"/>
      <c r="BC205" s="186"/>
      <c r="BD205" s="184"/>
      <c r="BE205" s="182"/>
      <c r="BF205" s="158"/>
      <c r="BG205" s="159"/>
      <c r="BI205" s="145" t="s">
        <v>26</v>
      </c>
      <c r="BJ205" s="128">
        <f>B205/B219</f>
        <v>4.2833876221498368E-2</v>
      </c>
      <c r="BK205" s="129">
        <f t="shared" ref="BK205" si="2562">C205/C219</f>
        <v>4.0914093351459832E-2</v>
      </c>
      <c r="BL205" s="130">
        <f t="shared" ref="BL205" si="2563">D205/D219</f>
        <v>3.4932791497342922E-2</v>
      </c>
      <c r="BM205" s="131">
        <f t="shared" ref="BM205" si="2564">E205/E219</f>
        <v>4.1389225181598065E-2</v>
      </c>
      <c r="BN205" s="128">
        <f t="shared" ref="BN205" si="2565">F205/F219</f>
        <v>3.8961489133072201E-2</v>
      </c>
      <c r="BO205" s="129">
        <f t="shared" ref="BO205" si="2566">G205/G219</f>
        <v>3.4412878063702058E-2</v>
      </c>
      <c r="BP205" s="130">
        <f t="shared" ref="BP205" si="2567">H205/H219</f>
        <v>4.7831184056271979E-2</v>
      </c>
      <c r="BQ205" s="131">
        <f t="shared" ref="BQ205" si="2568">I205/I219</f>
        <v>4.2336209732520183E-2</v>
      </c>
      <c r="BR205" s="128">
        <f t="shared" ref="BR205" si="2569">J205/J219</f>
        <v>4.5651200954796363E-2</v>
      </c>
      <c r="BS205" s="129">
        <f t="shared" ref="BS205" si="2570">K205/K219</f>
        <v>4.224914569742156E-2</v>
      </c>
      <c r="BT205" s="130">
        <f t="shared" ref="BT205" si="2571">L205/L219</f>
        <v>3.7966397556185902E-2</v>
      </c>
      <c r="BU205" s="128">
        <f t="shared" ref="BU205" si="2572">M205/M219</f>
        <v>4.105864225505302E-2</v>
      </c>
      <c r="BV205" s="132">
        <f t="shared" ref="BV205" si="2573">N205/N219</f>
        <v>3.9963425129087779E-2</v>
      </c>
      <c r="BW205" s="133">
        <f t="shared" ref="BW205" si="2574">O205/O219</f>
        <v>3.6947010209042293E-2</v>
      </c>
      <c r="BX205" s="128">
        <f t="shared" ref="BX205" si="2575">P205/P219</f>
        <v>3.8356032532845662E-2</v>
      </c>
      <c r="BY205" s="129">
        <f t="shared" ref="BY205" si="2576">Q205/Q219</f>
        <v>3.509894653933248E-2</v>
      </c>
      <c r="BZ205" s="130">
        <f t="shared" ref="BZ205" si="2577">R205/R219</f>
        <v>4.5223672824410248E-2</v>
      </c>
      <c r="CA205" s="131">
        <f t="shared" ref="CA205" si="2578">S205/S219</f>
        <v>3.8366005579120337E-2</v>
      </c>
      <c r="CB205" s="128">
        <f t="shared" ref="CB205" si="2579">T205/T219</f>
        <v>2.9213753306083192E-2</v>
      </c>
      <c r="CC205" s="129">
        <f t="shared" ref="CC205" si="2580">U205/U219</f>
        <v>3.5367039377734562E-2</v>
      </c>
      <c r="CD205" s="130">
        <f t="shared" ref="CD205" si="2581">V205/V219</f>
        <v>3.4289356277884001E-2</v>
      </c>
      <c r="CE205" s="131">
        <f t="shared" ref="CE205" si="2582">W205/W219</f>
        <v>4.0666922192410887E-2</v>
      </c>
      <c r="CF205" s="128">
        <f t="shared" ref="CF205" si="2583">X205/X219</f>
        <v>3.502104770813845E-2</v>
      </c>
      <c r="CG205" s="129">
        <f t="shared" ref="CG205" si="2584">Y205/Y219</f>
        <v>3.4155429382540806E-2</v>
      </c>
      <c r="CH205" s="130">
        <f t="shared" ref="CH205" si="2585">Z205/Z219</f>
        <v>5.0889461415777208E-2</v>
      </c>
      <c r="CI205" s="128">
        <f t="shared" ref="CI205" si="2586">AA205/AA219</f>
        <v>5.1145421589395293E-2</v>
      </c>
      <c r="CJ205" s="134">
        <f t="shared" ref="CJ205" si="2587">AB205/AB219</f>
        <v>4.1658985003273981E-2</v>
      </c>
      <c r="CK205" s="135">
        <f t="shared" ref="CK205" si="2588">AC205/AC219</f>
        <v>4.0635557230165979E-2</v>
      </c>
    </row>
    <row r="206" spans="1:89" ht="14.25" thickTop="1" thickBot="1" x14ac:dyDescent="0.25">
      <c r="A206" s="136" t="s">
        <v>27</v>
      </c>
      <c r="B206" s="192">
        <v>1140</v>
      </c>
      <c r="C206" s="176">
        <v>1412</v>
      </c>
      <c r="D206" s="177">
        <v>470</v>
      </c>
      <c r="E206" s="178">
        <v>506</v>
      </c>
      <c r="F206" s="175">
        <v>1141</v>
      </c>
      <c r="G206" s="179">
        <v>1029</v>
      </c>
      <c r="H206" s="177">
        <v>1778</v>
      </c>
      <c r="I206" s="178">
        <v>1864</v>
      </c>
      <c r="J206" s="175">
        <v>337</v>
      </c>
      <c r="K206" s="176">
        <v>261</v>
      </c>
      <c r="L206" s="177">
        <v>984</v>
      </c>
      <c r="M206" s="175">
        <v>917</v>
      </c>
      <c r="N206" s="180">
        <v>1625</v>
      </c>
      <c r="O206" s="193">
        <v>1410</v>
      </c>
      <c r="P206" s="175">
        <v>903</v>
      </c>
      <c r="Q206" s="176">
        <v>776</v>
      </c>
      <c r="R206" s="177">
        <v>1209</v>
      </c>
      <c r="S206" s="178">
        <v>1123</v>
      </c>
      <c r="T206" s="175">
        <v>330</v>
      </c>
      <c r="U206" s="179">
        <v>275</v>
      </c>
      <c r="V206" s="177">
        <v>996</v>
      </c>
      <c r="W206" s="194">
        <v>1055</v>
      </c>
      <c r="X206" s="175">
        <v>575</v>
      </c>
      <c r="Y206" s="179">
        <v>402</v>
      </c>
      <c r="Z206" s="177">
        <v>2165</v>
      </c>
      <c r="AA206" s="175">
        <v>2459</v>
      </c>
      <c r="AB206" s="156">
        <f t="shared" si="2314"/>
        <v>13653</v>
      </c>
      <c r="AC206" s="157">
        <f t="shared" si="2315"/>
        <v>13489</v>
      </c>
      <c r="AE206" s="229" t="s">
        <v>13</v>
      </c>
      <c r="AF206" s="20">
        <f t="shared" ref="AF206:BG206" si="2589">SUM(AF203:AF205)</f>
        <v>3843</v>
      </c>
      <c r="AG206" s="21">
        <f t="shared" si="2589"/>
        <v>6623</v>
      </c>
      <c r="AH206" s="20">
        <f t="shared" si="2589"/>
        <v>2288</v>
      </c>
      <c r="AI206" s="21">
        <f t="shared" si="2589"/>
        <v>2317</v>
      </c>
      <c r="AJ206" s="20">
        <f t="shared" si="2589"/>
        <v>2874</v>
      </c>
      <c r="AK206" s="21">
        <f t="shared" si="2589"/>
        <v>5758</v>
      </c>
      <c r="AL206" s="20">
        <f t="shared" si="2589"/>
        <v>4982</v>
      </c>
      <c r="AM206" s="21">
        <f t="shared" si="2589"/>
        <v>8343</v>
      </c>
      <c r="AN206" s="20">
        <f t="shared" si="2589"/>
        <v>1676</v>
      </c>
      <c r="AO206" s="21">
        <f t="shared" si="2589"/>
        <v>503</v>
      </c>
      <c r="AP206" s="20">
        <f t="shared" si="2589"/>
        <v>4859</v>
      </c>
      <c r="AQ206" s="21">
        <f t="shared" si="2589"/>
        <v>1591</v>
      </c>
      <c r="AR206" s="20">
        <f t="shared" si="2589"/>
        <v>7046</v>
      </c>
      <c r="AS206" s="21">
        <f t="shared" si="2589"/>
        <v>4840</v>
      </c>
      <c r="AT206" s="20">
        <f t="shared" si="2589"/>
        <v>3620</v>
      </c>
      <c r="AU206" s="21">
        <f t="shared" si="2589"/>
        <v>3169</v>
      </c>
      <c r="AV206" s="20">
        <f t="shared" si="2589"/>
        <v>3708</v>
      </c>
      <c r="AW206" s="21">
        <f t="shared" si="2589"/>
        <v>4855</v>
      </c>
      <c r="AX206" s="20">
        <f t="shared" si="2589"/>
        <v>2293</v>
      </c>
      <c r="AY206" s="21">
        <f t="shared" si="2589"/>
        <v>527</v>
      </c>
      <c r="AZ206" s="20">
        <f t="shared" si="2589"/>
        <v>4861</v>
      </c>
      <c r="BA206" s="21">
        <f t="shared" si="2589"/>
        <v>2830</v>
      </c>
      <c r="BB206" s="20">
        <f t="shared" si="2589"/>
        <v>3511</v>
      </c>
      <c r="BC206" s="21">
        <f t="shared" si="2589"/>
        <v>1395</v>
      </c>
      <c r="BD206" s="20">
        <f t="shared" si="2589"/>
        <v>5605</v>
      </c>
      <c r="BE206" s="21">
        <f t="shared" si="2589"/>
        <v>8187</v>
      </c>
      <c r="BF206" s="160">
        <f t="shared" si="2589"/>
        <v>51166</v>
      </c>
      <c r="BG206" s="161">
        <f t="shared" si="2589"/>
        <v>50938</v>
      </c>
      <c r="BI206" s="136" t="s">
        <v>27</v>
      </c>
      <c r="BJ206" s="128">
        <f>B206/B219</f>
        <v>3.713355048859935E-2</v>
      </c>
      <c r="BK206" s="129">
        <f t="shared" ref="BK206" si="2590">C206/C219</f>
        <v>4.570466757299152E-2</v>
      </c>
      <c r="BL206" s="130">
        <f t="shared" ref="BL206" si="2591">D206/D219</f>
        <v>3.6730228196311346E-2</v>
      </c>
      <c r="BM206" s="131">
        <f t="shared" ref="BM206" si="2592">E206/E219</f>
        <v>3.8286924939467309E-2</v>
      </c>
      <c r="BN206" s="128">
        <f t="shared" ref="BN206" si="2593">F206/F219</f>
        <v>3.9550764324586637E-2</v>
      </c>
      <c r="BO206" s="129">
        <f t="shared" ref="BO206" si="2594">G206/G219</f>
        <v>3.9345390586166026E-2</v>
      </c>
      <c r="BP206" s="130">
        <f t="shared" ref="BP206" si="2595">H206/H219</f>
        <v>4.6320177152533538E-2</v>
      </c>
      <c r="BQ206" s="131">
        <f t="shared" ref="BQ206" si="2596">I206/I219</f>
        <v>4.7169572589012325E-2</v>
      </c>
      <c r="BR206" s="128">
        <f t="shared" ref="BR206" si="2597">J206/J219</f>
        <v>5.0275995822765929E-2</v>
      </c>
      <c r="BS206" s="129">
        <f t="shared" ref="BS206" si="2598">K206/K219</f>
        <v>4.0540540540540543E-2</v>
      </c>
      <c r="BT206" s="130">
        <f t="shared" ref="BT206" si="2599">L206/L219</f>
        <v>4.2941304822168888E-2</v>
      </c>
      <c r="BU206" s="128">
        <f t="shared" ref="BU206" si="2600">M206/M219</f>
        <v>4.1557146741593401E-2</v>
      </c>
      <c r="BV206" s="132">
        <f t="shared" ref="BV206" si="2601">N206/N219</f>
        <v>4.3701592082616182E-2</v>
      </c>
      <c r="BW206" s="133">
        <f t="shared" ref="BW206" si="2602">O206/O219</f>
        <v>3.8081348241776052E-2</v>
      </c>
      <c r="BX206" s="128">
        <f t="shared" ref="BX206" si="2603">P206/P219</f>
        <v>4.3457336734202802E-2</v>
      </c>
      <c r="BY206" s="129">
        <f t="shared" ref="BY206" si="2604">Q206/Q219</f>
        <v>3.8200255981096783E-2</v>
      </c>
      <c r="BZ206" s="130">
        <f t="shared" ref="BZ206" si="2605">R206/R219</f>
        <v>4.5487038639527445E-2</v>
      </c>
      <c r="CA206" s="131">
        <f t="shared" ref="CA206" si="2606">S206/S219</f>
        <v>4.2913370782223244E-2</v>
      </c>
      <c r="CB206" s="128">
        <f t="shared" ref="CB206" si="2607">T206/T219</f>
        <v>3.9672998316903102E-2</v>
      </c>
      <c r="CC206" s="129">
        <f t="shared" ref="CC206" si="2608">U206/U219</f>
        <v>3.342245989304813E-2</v>
      </c>
      <c r="CD206" s="130">
        <f t="shared" ref="CD206" si="2609">V206/V219</f>
        <v>4.2319949012109621E-2</v>
      </c>
      <c r="CE206" s="131">
        <f t="shared" ref="CE206" si="2610">W206/W219</f>
        <v>4.0436949022614029E-2</v>
      </c>
      <c r="CF206" s="128">
        <f t="shared" ref="CF206" si="2611">X206/X219</f>
        <v>3.3617867165575306E-2</v>
      </c>
      <c r="CG206" s="129">
        <f t="shared" ref="CG206" si="2612">Y206/Y219</f>
        <v>3.5663591199432222E-2</v>
      </c>
      <c r="CH206" s="130">
        <f t="shared" ref="CH206" si="2613">Z206/Z219</f>
        <v>5.3122316280211017E-2</v>
      </c>
      <c r="CI206" s="128">
        <f t="shared" ref="CI206" si="2614">AA206/AA219</f>
        <v>5.3700508833613589E-2</v>
      </c>
      <c r="CJ206" s="134">
        <f t="shared" ref="CJ206" si="2615">AB206/AB219</f>
        <v>4.339768977946739E-2</v>
      </c>
      <c r="CK206" s="135">
        <f t="shared" ref="CK206" si="2616">AC206/AC219</f>
        <v>4.3071902520643475E-2</v>
      </c>
    </row>
    <row r="207" spans="1:89" ht="13.5" thickTop="1" x14ac:dyDescent="0.2">
      <c r="A207" s="145" t="s">
        <v>28</v>
      </c>
      <c r="B207" s="189">
        <v>1148</v>
      </c>
      <c r="C207" s="183">
        <v>1762</v>
      </c>
      <c r="D207" s="184">
        <v>539</v>
      </c>
      <c r="E207" s="185">
        <v>646</v>
      </c>
      <c r="F207" s="182">
        <v>1050</v>
      </c>
      <c r="G207" s="186">
        <v>1542</v>
      </c>
      <c r="H207" s="184">
        <v>1910</v>
      </c>
      <c r="I207" s="185">
        <v>2137</v>
      </c>
      <c r="J207" s="182">
        <v>466</v>
      </c>
      <c r="K207" s="183">
        <v>177</v>
      </c>
      <c r="L207" s="184">
        <v>1620</v>
      </c>
      <c r="M207" s="182">
        <v>671</v>
      </c>
      <c r="N207" s="187">
        <v>1993</v>
      </c>
      <c r="O207" s="190">
        <v>1465</v>
      </c>
      <c r="P207" s="182">
        <v>1113</v>
      </c>
      <c r="Q207" s="183">
        <v>776</v>
      </c>
      <c r="R207" s="184">
        <v>1307</v>
      </c>
      <c r="S207" s="185">
        <v>1206</v>
      </c>
      <c r="T207" s="182">
        <v>490</v>
      </c>
      <c r="U207" s="186">
        <v>167</v>
      </c>
      <c r="V207" s="184">
        <v>1509</v>
      </c>
      <c r="W207" s="191">
        <v>997</v>
      </c>
      <c r="X207" s="182">
        <v>908</v>
      </c>
      <c r="Y207" s="186">
        <v>393</v>
      </c>
      <c r="Z207" s="184">
        <v>2307</v>
      </c>
      <c r="AA207" s="182">
        <v>2763</v>
      </c>
      <c r="AB207" s="156">
        <f t="shared" si="2314"/>
        <v>16360</v>
      </c>
      <c r="AC207" s="157">
        <f t="shared" si="2315"/>
        <v>14702</v>
      </c>
      <c r="BI207" s="145" t="s">
        <v>28</v>
      </c>
      <c r="BJ207" s="128">
        <f>B207/B219</f>
        <v>3.7394136807817592E-2</v>
      </c>
      <c r="BK207" s="129">
        <f t="shared" ref="BK207" si="2617">C207/C219</f>
        <v>5.703372823201916E-2</v>
      </c>
      <c r="BL207" s="130">
        <f t="shared" ref="BL207" si="2618">D207/D219</f>
        <v>4.2122538293216633E-2</v>
      </c>
      <c r="BM207" s="131">
        <f t="shared" ref="BM207" si="2619">E207/E219</f>
        <v>4.888014527845036E-2</v>
      </c>
      <c r="BN207" s="128">
        <f t="shared" ref="BN207" si="2620">F207/F219</f>
        <v>3.6396408887656419E-2</v>
      </c>
      <c r="BO207" s="129">
        <f t="shared" ref="BO207" si="2621">G207/G219</f>
        <v>5.8960731082476195E-2</v>
      </c>
      <c r="BP207" s="130">
        <f t="shared" ref="BP207" si="2622">H207/H219</f>
        <v>4.9759020450696884E-2</v>
      </c>
      <c r="BQ207" s="131">
        <f t="shared" ref="BQ207" si="2623">I207/I219</f>
        <v>5.4077991750385912E-2</v>
      </c>
      <c r="BR207" s="128">
        <f t="shared" ref="BR207" si="2624">J207/J219</f>
        <v>6.9521109950768309E-2</v>
      </c>
      <c r="BS207" s="129">
        <f t="shared" ref="BS207" si="2625">K207/K219</f>
        <v>2.749301025163094E-2</v>
      </c>
      <c r="BT207" s="130">
        <f t="shared" ref="BT207" si="2626">L207/L219</f>
        <v>7.0696050621863404E-2</v>
      </c>
      <c r="BU207" s="128">
        <f t="shared" ref="BU207" si="2627">M207/M219</f>
        <v>3.0408773678963111E-2</v>
      </c>
      <c r="BV207" s="132">
        <f t="shared" ref="BV207" si="2628">N207/N219</f>
        <v>5.3598321858864026E-2</v>
      </c>
      <c r="BW207" s="133">
        <f t="shared" ref="BW207" si="2629">O207/O219</f>
        <v>3.9566790903689301E-2</v>
      </c>
      <c r="BX207" s="128">
        <f t="shared" ref="BX207" si="2630">P207/P219</f>
        <v>5.3563694114249966E-2</v>
      </c>
      <c r="BY207" s="129">
        <f t="shared" ref="BY207" si="2631">Q207/Q219</f>
        <v>3.8200255981096783E-2</v>
      </c>
      <c r="BZ207" s="130">
        <f t="shared" ref="BZ207" si="2632">R207/R219</f>
        <v>4.9174160051168217E-2</v>
      </c>
      <c r="CA207" s="131">
        <f t="shared" ref="CA207" si="2633">S207/S219</f>
        <v>4.60850624785051E-2</v>
      </c>
      <c r="CB207" s="128">
        <f t="shared" ref="CB207" si="2634">T207/T219</f>
        <v>5.8908391440250063E-2</v>
      </c>
      <c r="CC207" s="129">
        <f t="shared" ref="CC207" si="2635">U207/U219</f>
        <v>2.0296548371414681E-2</v>
      </c>
      <c r="CD207" s="130">
        <f t="shared" ref="CD207" si="2636">V207/V219</f>
        <v>6.4117272147864876E-2</v>
      </c>
      <c r="CE207" s="131">
        <f t="shared" ref="CE207" si="2637">W207/W219</f>
        <v>3.8213875047911079E-2</v>
      </c>
      <c r="CF207" s="128">
        <f t="shared" ref="CF207" si="2638">X207/X219</f>
        <v>5.3086997193638914E-2</v>
      </c>
      <c r="CG207" s="129">
        <f t="shared" ref="CG207" si="2639">Y207/Y219</f>
        <v>3.4865152590489709E-2</v>
      </c>
      <c r="CH207" s="130">
        <f t="shared" ref="CH207" si="2640">Z207/Z219</f>
        <v>5.6606551343393451E-2</v>
      </c>
      <c r="CI207" s="128">
        <f t="shared" ref="CI207" si="2641">AA207/AA219</f>
        <v>6.0339367998078222E-2</v>
      </c>
      <c r="CJ207" s="134">
        <f t="shared" ref="CJ207" si="2642">AB207/AB219</f>
        <v>5.2002212319057092E-2</v>
      </c>
      <c r="CK207" s="135">
        <f t="shared" ref="CK207" si="2643">AC207/AC219</f>
        <v>4.6945148703276769E-2</v>
      </c>
    </row>
    <row r="208" spans="1:89" x14ac:dyDescent="0.2">
      <c r="A208" s="136" t="s">
        <v>29</v>
      </c>
      <c r="B208" s="192">
        <v>1109</v>
      </c>
      <c r="C208" s="176">
        <v>2275</v>
      </c>
      <c r="D208" s="177">
        <v>1009</v>
      </c>
      <c r="E208" s="178">
        <v>683</v>
      </c>
      <c r="F208" s="175">
        <v>1358</v>
      </c>
      <c r="G208" s="179">
        <v>1731</v>
      </c>
      <c r="H208" s="177">
        <v>2006</v>
      </c>
      <c r="I208" s="178">
        <v>2423</v>
      </c>
      <c r="J208" s="175">
        <v>692</v>
      </c>
      <c r="K208" s="176">
        <v>181</v>
      </c>
      <c r="L208" s="177">
        <v>2183</v>
      </c>
      <c r="M208" s="175">
        <v>598</v>
      </c>
      <c r="N208" s="180">
        <v>2769</v>
      </c>
      <c r="O208" s="193">
        <v>1574</v>
      </c>
      <c r="P208" s="175">
        <v>1703</v>
      </c>
      <c r="Q208" s="176">
        <v>926</v>
      </c>
      <c r="R208" s="177">
        <v>1702</v>
      </c>
      <c r="S208" s="178">
        <v>1564</v>
      </c>
      <c r="T208" s="175">
        <v>1116</v>
      </c>
      <c r="U208" s="179">
        <v>199</v>
      </c>
      <c r="V208" s="177">
        <v>2187</v>
      </c>
      <c r="W208" s="194">
        <v>1181</v>
      </c>
      <c r="X208" s="175">
        <v>1366</v>
      </c>
      <c r="Y208" s="179">
        <v>451</v>
      </c>
      <c r="Z208" s="177">
        <v>2618</v>
      </c>
      <c r="AA208" s="175">
        <v>2985</v>
      </c>
      <c r="AB208" s="156">
        <f t="shared" si="2314"/>
        <v>21818</v>
      </c>
      <c r="AC208" s="157">
        <f t="shared" si="2315"/>
        <v>16771</v>
      </c>
      <c r="BI208" s="136" t="s">
        <v>29</v>
      </c>
      <c r="BJ208" s="128">
        <f>B208/B219</f>
        <v>3.6123778501628664E-2</v>
      </c>
      <c r="BK208" s="129">
        <f t="shared" ref="BK208" si="2644">C208/C219</f>
        <v>7.3638894283679673E-2</v>
      </c>
      <c r="BL208" s="130">
        <f t="shared" ref="BL208" si="2645">D208/D219</f>
        <v>7.8852766489527978E-2</v>
      </c>
      <c r="BM208" s="131">
        <f t="shared" ref="BM208" si="2646">E208/E219</f>
        <v>5.1679782082324453E-2</v>
      </c>
      <c r="BN208" s="128">
        <f t="shared" ref="BN208" si="2647">F208/F219</f>
        <v>4.7072688828035635E-2</v>
      </c>
      <c r="BO208" s="129">
        <f t="shared" ref="BO208" si="2648">G208/G219</f>
        <v>6.6187435475853637E-2</v>
      </c>
      <c r="BP208" s="130">
        <f t="shared" ref="BP208" si="2649">H208/H219</f>
        <v>5.2259997394815683E-2</v>
      </c>
      <c r="BQ208" s="131">
        <f t="shared" ref="BQ208" si="2650">I208/I219</f>
        <v>6.1315383252777286E-2</v>
      </c>
      <c r="BR208" s="128">
        <f t="shared" ref="BR208" si="2651">J208/J219</f>
        <v>0.1032373564075787</v>
      </c>
      <c r="BS208" s="129">
        <f t="shared" ref="BS208" si="2652">K208/K219</f>
        <v>2.8114321217769495E-2</v>
      </c>
      <c r="BT208" s="130">
        <f t="shared" ref="BT208" si="2653">L208/L219</f>
        <v>9.5265110189831984E-2</v>
      </c>
      <c r="BU208" s="128">
        <f t="shared" ref="BU208" si="2654">M208/M219</f>
        <v>2.7100516631922415E-2</v>
      </c>
      <c r="BV208" s="132">
        <f t="shared" ref="BV208" si="2655">N208/N219</f>
        <v>7.4467512908777969E-2</v>
      </c>
      <c r="BW208" s="133">
        <f t="shared" ref="BW208" si="2656">O208/O219</f>
        <v>4.2510668179117375E-2</v>
      </c>
      <c r="BX208" s="128">
        <f t="shared" ref="BX208" si="2657">P208/P219</f>
        <v>8.1957745801049142E-2</v>
      </c>
      <c r="BY208" s="129">
        <f t="shared" ref="BY208" si="2658">Q208/Q219</f>
        <v>4.5584326080535593E-2</v>
      </c>
      <c r="BZ208" s="130">
        <f t="shared" ref="BZ208" si="2659">R208/R219</f>
        <v>6.4035516761352954E-2</v>
      </c>
      <c r="CA208" s="131">
        <f t="shared" ref="CA208" si="2660">S208/S219</f>
        <v>5.976537124078108E-2</v>
      </c>
      <c r="CB208" s="128">
        <f t="shared" ref="CB208" si="2661">T208/T219</f>
        <v>0.13416686703534503</v>
      </c>
      <c r="CC208" s="129">
        <f t="shared" ref="CC208" si="2662">U208/U219</f>
        <v>2.4185707340787555E-2</v>
      </c>
      <c r="CD208" s="130">
        <f t="shared" ref="CD208" si="2663">V208/V219</f>
        <v>9.2925430210325052E-2</v>
      </c>
      <c r="CE208" s="131">
        <f t="shared" ref="CE208" si="2664">W208/W219</f>
        <v>4.5266385588348029E-2</v>
      </c>
      <c r="CF208" s="128">
        <f t="shared" ref="CF208" si="2665">X208/X219</f>
        <v>7.9864359214218902E-2</v>
      </c>
      <c r="CG208" s="129">
        <f t="shared" ref="CG208" si="2666">Y208/Y219</f>
        <v>4.0010645848119232E-2</v>
      </c>
      <c r="CH208" s="130">
        <f t="shared" ref="CH208" si="2667">Z208/Z219</f>
        <v>6.4237516869095818E-2</v>
      </c>
      <c r="CI208" s="128">
        <f t="shared" ref="CI208" si="2668">AA208/AA219</f>
        <v>6.518748225633858E-2</v>
      </c>
      <c r="CJ208" s="134">
        <f t="shared" ref="CJ208" si="2669">AB208/AB219</f>
        <v>6.9351116648972352E-2</v>
      </c>
      <c r="CK208" s="135">
        <f t="shared" ref="CK208" si="2670">AC208/AC219</f>
        <v>5.3551699694099765E-2</v>
      </c>
    </row>
    <row r="209" spans="1:89" x14ac:dyDescent="0.2">
      <c r="A209" s="145" t="s">
        <v>30</v>
      </c>
      <c r="B209" s="189">
        <v>2080</v>
      </c>
      <c r="C209" s="183">
        <v>3361</v>
      </c>
      <c r="D209" s="184">
        <v>1368</v>
      </c>
      <c r="E209" s="185">
        <v>1241</v>
      </c>
      <c r="F209" s="182">
        <v>1615</v>
      </c>
      <c r="G209" s="186">
        <v>3113</v>
      </c>
      <c r="H209" s="184">
        <v>2603</v>
      </c>
      <c r="I209" s="185">
        <v>4111</v>
      </c>
      <c r="J209" s="182">
        <v>1024</v>
      </c>
      <c r="K209" s="183">
        <v>227</v>
      </c>
      <c r="L209" s="184">
        <v>2288</v>
      </c>
      <c r="M209" s="182">
        <v>769</v>
      </c>
      <c r="N209" s="187">
        <v>3386</v>
      </c>
      <c r="O209" s="190">
        <v>2051</v>
      </c>
      <c r="P209" s="182">
        <v>1583</v>
      </c>
      <c r="Q209" s="183">
        <v>1232</v>
      </c>
      <c r="R209" s="184">
        <v>1539</v>
      </c>
      <c r="S209" s="185">
        <v>1959</v>
      </c>
      <c r="T209" s="182">
        <v>1047</v>
      </c>
      <c r="U209" s="186">
        <v>254</v>
      </c>
      <c r="V209" s="184">
        <v>2095</v>
      </c>
      <c r="W209" s="191">
        <v>1206</v>
      </c>
      <c r="X209" s="182">
        <v>1450</v>
      </c>
      <c r="Y209" s="186">
        <v>571</v>
      </c>
      <c r="Z209" s="184">
        <v>2636</v>
      </c>
      <c r="AA209" s="182">
        <v>3558</v>
      </c>
      <c r="AB209" s="156">
        <f t="shared" si="2314"/>
        <v>24714</v>
      </c>
      <c r="AC209" s="157">
        <f t="shared" si="2315"/>
        <v>23653</v>
      </c>
      <c r="BI209" s="145" t="s">
        <v>30</v>
      </c>
      <c r="BJ209" s="128">
        <f>B209/B219</f>
        <v>6.7752442996742671E-2</v>
      </c>
      <c r="BK209" s="129">
        <f t="shared" ref="BK209" si="2671">C209/C219</f>
        <v>0.10879135107140545</v>
      </c>
      <c r="BL209" s="130">
        <f t="shared" ref="BL209" si="2672">D209/D219</f>
        <v>0.10690840887777431</v>
      </c>
      <c r="BM209" s="131">
        <f t="shared" ref="BM209" si="2673">E209/E219</f>
        <v>9.3901331719128331E-2</v>
      </c>
      <c r="BN209" s="128">
        <f t="shared" ref="BN209" si="2674">F209/F219</f>
        <v>5.5981143193871541E-2</v>
      </c>
      <c r="BO209" s="129">
        <f t="shared" ref="BO209" si="2675">G209/G219</f>
        <v>0.11903032156922724</v>
      </c>
      <c r="BP209" s="130">
        <f t="shared" ref="BP209" si="2676">H209/H219</f>
        <v>6.7812947766054454E-2</v>
      </c>
      <c r="BQ209" s="131">
        <f t="shared" ref="BQ209" si="2677">I209/I219</f>
        <v>0.1040311764557026</v>
      </c>
      <c r="BR209" s="128">
        <f t="shared" ref="BR209" si="2678">J209/J219</f>
        <v>0.15276741757422049</v>
      </c>
      <c r="BS209" s="129">
        <f t="shared" ref="BS209" si="2679">K209/K219</f>
        <v>3.5259397328362849E-2</v>
      </c>
      <c r="BT209" s="130">
        <f t="shared" ref="BT209" si="2680">L209/L219</f>
        <v>9.9847261619026836E-2</v>
      </c>
      <c r="BU209" s="128">
        <f t="shared" ref="BU209" si="2681">M209/M219</f>
        <v>3.4849995468141035E-2</v>
      </c>
      <c r="BV209" s="132">
        <f t="shared" ref="BV209" si="2682">N209/N219</f>
        <v>9.1060671256454395E-2</v>
      </c>
      <c r="BW209" s="133">
        <f t="shared" ref="BW209" si="2683">O209/O219</f>
        <v>5.5393507265165016E-2</v>
      </c>
      <c r="BX209" s="128">
        <f t="shared" ref="BX209" si="2684">P209/P219</f>
        <v>7.6182684441022192E-2</v>
      </c>
      <c r="BY209" s="129">
        <f t="shared" ref="BY209" si="2685">Q209/Q219</f>
        <v>6.0647829083390767E-2</v>
      </c>
      <c r="BZ209" s="130">
        <f t="shared" ref="BZ209" si="2686">R209/R219</f>
        <v>5.7902855637909631E-2</v>
      </c>
      <c r="CA209" s="131">
        <f t="shared" ref="CA209" si="2687">S209/S219</f>
        <v>7.485956666284535E-2</v>
      </c>
      <c r="CB209" s="128">
        <f t="shared" ref="CB209" si="2688">T209/T219</f>
        <v>0.12587160375090167</v>
      </c>
      <c r="CC209" s="129">
        <f t="shared" ref="CC209" si="2689">U209/U219</f>
        <v>3.087019931939718E-2</v>
      </c>
      <c r="CD209" s="130">
        <f t="shared" ref="CD209" si="2690">V209/V219</f>
        <v>8.9016358614828983E-2</v>
      </c>
      <c r="CE209" s="131">
        <f t="shared" ref="CE209" si="2691">W209/W219</f>
        <v>4.622460712916826E-2</v>
      </c>
      <c r="CF209" s="128">
        <f t="shared" ref="CF209" si="2692">X209/X219</f>
        <v>8.4775491113189896E-2</v>
      </c>
      <c r="CG209" s="129">
        <f t="shared" ref="CG209" si="2693">Y209/Y219</f>
        <v>5.065649396735273E-2</v>
      </c>
      <c r="CH209" s="130">
        <f t="shared" ref="CH209" si="2694">Z209/Z219</f>
        <v>6.4679180468654146E-2</v>
      </c>
      <c r="CI209" s="128">
        <f t="shared" ref="CI209" si="2695">AA209/AA219</f>
        <v>7.7700858247253826E-2</v>
      </c>
      <c r="CJ209" s="134">
        <f t="shared" ref="CJ209" si="2696">AB209/AB219</f>
        <v>7.8556398242859232E-2</v>
      </c>
      <c r="CK209" s="135">
        <f t="shared" ref="CK209" si="2697">AC209/AC219</f>
        <v>7.5526704004802436E-2</v>
      </c>
    </row>
    <row r="210" spans="1:89" x14ac:dyDescent="0.2">
      <c r="A210" s="136" t="s">
        <v>31</v>
      </c>
      <c r="B210" s="192">
        <v>1763</v>
      </c>
      <c r="C210" s="176">
        <v>3262</v>
      </c>
      <c r="D210" s="177">
        <v>920</v>
      </c>
      <c r="E210" s="178">
        <v>1076</v>
      </c>
      <c r="F210" s="175">
        <v>1259</v>
      </c>
      <c r="G210" s="179">
        <v>2645</v>
      </c>
      <c r="H210" s="177">
        <v>2379</v>
      </c>
      <c r="I210" s="178">
        <v>4232</v>
      </c>
      <c r="J210" s="175">
        <v>652</v>
      </c>
      <c r="K210" s="176">
        <v>276</v>
      </c>
      <c r="L210" s="177">
        <v>2571</v>
      </c>
      <c r="M210" s="175">
        <v>822</v>
      </c>
      <c r="N210" s="180">
        <v>3660</v>
      </c>
      <c r="O210" s="193">
        <v>2789</v>
      </c>
      <c r="P210" s="175">
        <v>2037</v>
      </c>
      <c r="Q210" s="176">
        <v>1937</v>
      </c>
      <c r="R210" s="177">
        <v>2169</v>
      </c>
      <c r="S210" s="178">
        <v>2896</v>
      </c>
      <c r="T210" s="175">
        <v>1246</v>
      </c>
      <c r="U210" s="179">
        <v>273</v>
      </c>
      <c r="V210" s="177">
        <v>2766</v>
      </c>
      <c r="W210" s="194">
        <v>1624</v>
      </c>
      <c r="X210" s="175">
        <v>2061</v>
      </c>
      <c r="Y210" s="179">
        <v>824</v>
      </c>
      <c r="Z210" s="177">
        <v>2969</v>
      </c>
      <c r="AA210" s="175">
        <v>4629</v>
      </c>
      <c r="AB210" s="156">
        <f t="shared" si="2314"/>
        <v>26452</v>
      </c>
      <c r="AC210" s="157">
        <f t="shared" si="2315"/>
        <v>27285</v>
      </c>
      <c r="BI210" s="136" t="s">
        <v>31</v>
      </c>
      <c r="BJ210" s="128">
        <f>B210/B219</f>
        <v>5.7426710097719873E-2</v>
      </c>
      <c r="BK210" s="129">
        <f t="shared" ref="BK210" si="2698">C210/C219</f>
        <v>0.10558684534213764</v>
      </c>
      <c r="BL210" s="130">
        <f t="shared" ref="BL210" si="2699">D210/D219</f>
        <v>7.189746795873711E-2</v>
      </c>
      <c r="BM210" s="131">
        <f t="shared" ref="BM210" si="2700">E210/E219</f>
        <v>8.1416464891041165E-2</v>
      </c>
      <c r="BN210" s="128">
        <f t="shared" ref="BN210" si="2701">F210/F219</f>
        <v>4.3641027418628027E-2</v>
      </c>
      <c r="BO210" s="129">
        <f t="shared" ref="BO210" si="2702">G210/G219</f>
        <v>0.10113562497610216</v>
      </c>
      <c r="BP210" s="130">
        <f t="shared" ref="BP210" si="2703">H210/H219</f>
        <v>6.1977334896443921E-2</v>
      </c>
      <c r="BQ210" s="131">
        <f t="shared" ref="BQ210" si="2704">I210/I219</f>
        <v>0.10709314978363742</v>
      </c>
      <c r="BR210" s="128">
        <f t="shared" ref="BR210" si="2705">J210/J219</f>
        <v>9.7269879158585704E-2</v>
      </c>
      <c r="BS210" s="129">
        <f t="shared" ref="BS210" si="2706">K210/K219</f>
        <v>4.2870456663560111E-2</v>
      </c>
      <c r="BT210" s="130">
        <f t="shared" ref="BT210" si="2707">L210/L219</f>
        <v>0.11219725070914248</v>
      </c>
      <c r="BU210" s="128">
        <f t="shared" ref="BU210" si="2708">M210/M219</f>
        <v>3.7251880721471946E-2</v>
      </c>
      <c r="BV210" s="132">
        <f t="shared" ref="BV210" si="2709">N210/N219</f>
        <v>9.8429432013769358E-2</v>
      </c>
      <c r="BW210" s="133">
        <f t="shared" ref="BW210" si="2710">O210/O219</f>
        <v>7.5325446983200997E-2</v>
      </c>
      <c r="BX210" s="128">
        <f t="shared" ref="BX210" si="2711">P210/P219</f>
        <v>9.8031666586457483E-2</v>
      </c>
      <c r="BY210" s="129">
        <f t="shared" ref="BY210" si="2712">Q210/Q219</f>
        <v>9.5352958550753181E-2</v>
      </c>
      <c r="BZ210" s="130">
        <f t="shared" ref="BZ210" si="2713">R210/R219</f>
        <v>8.1605778998457432E-2</v>
      </c>
      <c r="CA210" s="131">
        <f t="shared" ref="CA210" si="2714">S210/S219</f>
        <v>0.11066529099315985</v>
      </c>
      <c r="CB210" s="128">
        <f t="shared" ref="CB210" si="2715">T210/T219</f>
        <v>0.14979562394806445</v>
      </c>
      <c r="CC210" s="129">
        <f t="shared" ref="CC210" si="2716">U210/U219</f>
        <v>3.3179387457462323E-2</v>
      </c>
      <c r="CD210" s="130">
        <f t="shared" ref="CD210" si="2717">V210/V219</f>
        <v>0.11752708731676227</v>
      </c>
      <c r="CE210" s="131">
        <f t="shared" ref="CE210" si="2718">W210/W219</f>
        <v>6.2246071291682636E-2</v>
      </c>
      <c r="CF210" s="128">
        <f t="shared" ref="CF210" si="2719">X210/X219</f>
        <v>0.12049812909260992</v>
      </c>
      <c r="CG210" s="129">
        <f t="shared" ref="CG210" si="2720">Y210/Y219</f>
        <v>7.3101490418736689E-2</v>
      </c>
      <c r="CH210" s="130">
        <f t="shared" ref="CH210" si="2721">Z210/Z219</f>
        <v>7.2849957060483375E-2</v>
      </c>
      <c r="CI210" s="128">
        <f t="shared" ref="CI210" si="2722">AA210/AA219</f>
        <v>0.10108973379048285</v>
      </c>
      <c r="CJ210" s="134">
        <f t="shared" ref="CJ210" si="2723">AB210/AB219</f>
        <v>8.4080838646925324E-2</v>
      </c>
      <c r="CK210" s="135">
        <f t="shared" ref="CK210" si="2724">AC210/AC219</f>
        <v>8.7124090761046574E-2</v>
      </c>
    </row>
    <row r="211" spans="1:89" x14ac:dyDescent="0.2">
      <c r="A211" s="145" t="s">
        <v>32</v>
      </c>
      <c r="B211" s="189">
        <v>1710</v>
      </c>
      <c r="C211" s="183">
        <v>3381</v>
      </c>
      <c r="D211" s="184">
        <v>612</v>
      </c>
      <c r="E211" s="185">
        <v>1217</v>
      </c>
      <c r="F211" s="182">
        <v>1052</v>
      </c>
      <c r="G211" s="186">
        <v>3018</v>
      </c>
      <c r="H211" s="184">
        <v>2124</v>
      </c>
      <c r="I211" s="185">
        <v>4126</v>
      </c>
      <c r="J211" s="182">
        <v>520</v>
      </c>
      <c r="K211" s="183">
        <v>213</v>
      </c>
      <c r="L211" s="184">
        <v>2256</v>
      </c>
      <c r="M211" s="182">
        <v>840</v>
      </c>
      <c r="N211" s="187">
        <v>2869</v>
      </c>
      <c r="O211" s="190">
        <v>2268</v>
      </c>
      <c r="P211" s="182">
        <v>1242</v>
      </c>
      <c r="Q211" s="183">
        <v>1762</v>
      </c>
      <c r="R211" s="184">
        <v>1470</v>
      </c>
      <c r="S211" s="185">
        <v>2241</v>
      </c>
      <c r="T211" s="182">
        <v>663</v>
      </c>
      <c r="U211" s="186">
        <v>291</v>
      </c>
      <c r="V211" s="184">
        <v>2379</v>
      </c>
      <c r="W211" s="191">
        <v>1384</v>
      </c>
      <c r="X211" s="182">
        <v>1198</v>
      </c>
      <c r="Y211" s="186">
        <v>625</v>
      </c>
      <c r="Z211" s="184">
        <v>2355</v>
      </c>
      <c r="AA211" s="182">
        <v>3692</v>
      </c>
      <c r="AB211" s="156">
        <f t="shared" si="2314"/>
        <v>20450</v>
      </c>
      <c r="AC211" s="157">
        <f t="shared" si="2315"/>
        <v>25058</v>
      </c>
      <c r="BI211" s="145" t="s">
        <v>32</v>
      </c>
      <c r="BJ211" s="128">
        <f>B211/B219</f>
        <v>5.5700325732899021E-2</v>
      </c>
      <c r="BK211" s="129">
        <f t="shared" ref="BK211" si="2725">C211/C219</f>
        <v>0.10943872596620703</v>
      </c>
      <c r="BL211" s="130">
        <f t="shared" ref="BL211" si="2726">D211/D219</f>
        <v>4.7827446076899031E-2</v>
      </c>
      <c r="BM211" s="131">
        <f t="shared" ref="BM211" si="2727">E211/E219</f>
        <v>9.2085351089588374E-2</v>
      </c>
      <c r="BN211" s="128">
        <f t="shared" ref="BN211" si="2728">F211/F219</f>
        <v>3.6465735380775764E-2</v>
      </c>
      <c r="BO211" s="129">
        <f t="shared" ref="BO211" si="2729">G211/G219</f>
        <v>0.11539785110694757</v>
      </c>
      <c r="BP211" s="130">
        <f t="shared" ref="BP211" si="2730">H211/H219</f>
        <v>5.5334114888628369E-2</v>
      </c>
      <c r="BQ211" s="131">
        <f t="shared" ref="BQ211" si="2731">I211/I219</f>
        <v>0.10441075992610775</v>
      </c>
      <c r="BR211" s="128">
        <f t="shared" ref="BR211" si="2732">J211/J219</f>
        <v>7.757720423690885E-2</v>
      </c>
      <c r="BS211" s="129">
        <f t="shared" ref="BS211" si="2733">K211/K219</f>
        <v>3.308480894687791E-2</v>
      </c>
      <c r="BT211" s="130">
        <f t="shared" ref="BT211" si="2734">L211/L219</f>
        <v>9.8450796421557935E-2</v>
      </c>
      <c r="BU211" s="128">
        <f t="shared" ref="BU211" si="2735">M211/M219</f>
        <v>3.8067615335810746E-2</v>
      </c>
      <c r="BV211" s="132">
        <f t="shared" ref="BV211" si="2736">N211/N219</f>
        <v>7.7156841652323574E-2</v>
      </c>
      <c r="BW211" s="133">
        <f t="shared" ref="BW211" si="2737">O211/O219</f>
        <v>6.1254253767622752E-2</v>
      </c>
      <c r="BX211" s="128">
        <f t="shared" ref="BX211" si="2738">P211/P219</f>
        <v>5.9771885076278938E-2</v>
      </c>
      <c r="BY211" s="129">
        <f t="shared" ref="BY211" si="2739">Q211/Q219</f>
        <v>8.6738210101407892E-2</v>
      </c>
      <c r="BZ211" s="130">
        <f t="shared" ref="BZ211" si="2740">R211/R219</f>
        <v>5.5306821174611533E-2</v>
      </c>
      <c r="CA211" s="131">
        <f t="shared" ref="CA211" si="2741">S211/S219</f>
        <v>8.563567579961022E-2</v>
      </c>
      <c r="CB211" s="128">
        <f t="shared" ref="CB211" si="2742">T211/T219</f>
        <v>7.9706660254868958E-2</v>
      </c>
      <c r="CC211" s="129">
        <f t="shared" ref="CC211" si="2743">U211/U219</f>
        <v>3.5367039377734562E-2</v>
      </c>
      <c r="CD211" s="130">
        <f t="shared" ref="CD211" si="2744">V211/V219</f>
        <v>0.10108349267049076</v>
      </c>
      <c r="CE211" s="131">
        <f t="shared" ref="CE211" si="2745">W211/W219</f>
        <v>5.3047144499808359E-2</v>
      </c>
      <c r="CF211" s="128">
        <f t="shared" ref="CF211" si="2746">X211/X219</f>
        <v>7.00420954162769E-2</v>
      </c>
      <c r="CG211" s="129">
        <f t="shared" ref="CG211" si="2747">Y211/Y219</f>
        <v>5.5447125621007808E-2</v>
      </c>
      <c r="CH211" s="130">
        <f t="shared" ref="CH211" si="2748">Z211/Z219</f>
        <v>5.7784320942215681E-2</v>
      </c>
      <c r="CI211" s="128">
        <f t="shared" ref="CI211" si="2749">AA211/AA219</f>
        <v>8.0627197484221785E-2</v>
      </c>
      <c r="CJ211" s="134">
        <f t="shared" ref="CJ211" si="2750">AB211/AB219</f>
        <v>6.5002765398821369E-2</v>
      </c>
      <c r="CK211" s="135">
        <f t="shared" ref="CK211" si="2751">AC211/AC219</f>
        <v>8.0013027901422215E-2</v>
      </c>
    </row>
    <row r="212" spans="1:89" x14ac:dyDescent="0.2">
      <c r="A212" s="136" t="s">
        <v>33</v>
      </c>
      <c r="B212" s="192">
        <v>1618</v>
      </c>
      <c r="C212" s="176">
        <v>2096</v>
      </c>
      <c r="D212" s="177">
        <v>474</v>
      </c>
      <c r="E212" s="178">
        <v>938</v>
      </c>
      <c r="F212" s="175">
        <v>941</v>
      </c>
      <c r="G212" s="179">
        <v>1931</v>
      </c>
      <c r="H212" s="177">
        <v>1654</v>
      </c>
      <c r="I212" s="178">
        <v>2507</v>
      </c>
      <c r="J212" s="175">
        <v>439</v>
      </c>
      <c r="K212" s="176">
        <v>125</v>
      </c>
      <c r="L212" s="177">
        <v>1446</v>
      </c>
      <c r="M212" s="175">
        <v>817</v>
      </c>
      <c r="N212" s="180">
        <v>1941</v>
      </c>
      <c r="O212" s="193">
        <v>1847</v>
      </c>
      <c r="P212" s="175">
        <v>958</v>
      </c>
      <c r="Q212" s="176">
        <v>1208</v>
      </c>
      <c r="R212" s="177">
        <v>1281</v>
      </c>
      <c r="S212" s="178">
        <v>1520</v>
      </c>
      <c r="T212" s="175">
        <v>456</v>
      </c>
      <c r="U212" s="179">
        <v>289</v>
      </c>
      <c r="V212" s="177">
        <v>1935</v>
      </c>
      <c r="W212" s="194">
        <v>1148</v>
      </c>
      <c r="X212" s="175">
        <v>693</v>
      </c>
      <c r="Y212" s="179">
        <v>473</v>
      </c>
      <c r="Z212" s="177">
        <v>1829</v>
      </c>
      <c r="AA212" s="175">
        <v>2291</v>
      </c>
      <c r="AB212" s="156">
        <f t="shared" si="2314"/>
        <v>15665</v>
      </c>
      <c r="AC212" s="157">
        <f t="shared" si="2315"/>
        <v>17190</v>
      </c>
      <c r="BI212" s="136" t="s">
        <v>33</v>
      </c>
      <c r="BJ212" s="128">
        <f>B212/B219</f>
        <v>5.2703583061889249E-2</v>
      </c>
      <c r="BK212" s="129">
        <f t="shared" ref="BK212" si="2752">C212/C219</f>
        <v>6.7844888975205547E-2</v>
      </c>
      <c r="BL212" s="130">
        <f t="shared" ref="BL212" si="2753">D212/D219</f>
        <v>3.7042825883088465E-2</v>
      </c>
      <c r="BM212" s="131">
        <f t="shared" ref="BM212" si="2754">E212/E219</f>
        <v>7.0974576271186446E-2</v>
      </c>
      <c r="BN212" s="128">
        <f t="shared" ref="BN212" si="2755">F212/F219</f>
        <v>3.2618115012652084E-2</v>
      </c>
      <c r="BO212" s="129">
        <f t="shared" ref="BO212" si="2756">G212/G219</f>
        <v>7.3834741712231866E-2</v>
      </c>
      <c r="BP212" s="130">
        <f t="shared" ref="BP212" si="2757">H212/H219</f>
        <v>4.3089748599713429E-2</v>
      </c>
      <c r="BQ212" s="131">
        <f t="shared" ref="BQ212" si="2758">I212/I219</f>
        <v>6.3441050687046086E-2</v>
      </c>
      <c r="BR212" s="128">
        <f t="shared" ref="BR212" si="2759">J212/J219</f>
        <v>6.5493062807698052E-2</v>
      </c>
      <c r="BS212" s="129">
        <f t="shared" ref="BS212" si="2760">K212/K219</f>
        <v>1.9415967691829759E-2</v>
      </c>
      <c r="BT212" s="130">
        <f t="shared" ref="BT212" si="2761">L212/L219</f>
        <v>6.3102771110626232E-2</v>
      </c>
      <c r="BU212" s="128">
        <f t="shared" ref="BU212" si="2762">M212/M219</f>
        <v>3.70252877730445E-2</v>
      </c>
      <c r="BV212" s="132">
        <f t="shared" ref="BV212" si="2763">N212/N219</f>
        <v>5.2199870912220309E-2</v>
      </c>
      <c r="BW212" s="133">
        <f t="shared" ref="BW212" si="2764">O212/O219</f>
        <v>4.9883865391886779E-2</v>
      </c>
      <c r="BX212" s="128">
        <f t="shared" ref="BX212" si="2765">P212/P219</f>
        <v>4.6104239857548489E-2</v>
      </c>
      <c r="BY212" s="129">
        <f t="shared" ref="BY212" si="2766">Q212/Q219</f>
        <v>5.9466377867480553E-2</v>
      </c>
      <c r="BZ212" s="130">
        <f t="shared" ref="BZ212" si="2767">R212/R219</f>
        <v>4.8195944166447194E-2</v>
      </c>
      <c r="CA212" s="131">
        <f t="shared" ref="CA212" si="2768">S212/S219</f>
        <v>5.8083992510222018E-2</v>
      </c>
      <c r="CB212" s="128">
        <f t="shared" ref="CB212" si="2769">T212/T219</f>
        <v>5.4820870401538831E-2</v>
      </c>
      <c r="CC212" s="129">
        <f t="shared" ref="CC212" si="2770">U212/U219</f>
        <v>3.5123966942148761E-2</v>
      </c>
      <c r="CD212" s="130">
        <f t="shared" ref="CD212" si="2771">V212/V219</f>
        <v>8.2217973231357558E-2</v>
      </c>
      <c r="CE212" s="131">
        <f t="shared" ref="CE212" si="2772">W212/W219</f>
        <v>4.4001533154465311E-2</v>
      </c>
      <c r="CF212" s="128">
        <f t="shared" ref="CF212" si="2773">X212/X219</f>
        <v>4.0516838166510756E-2</v>
      </c>
      <c r="CG212" s="129">
        <f t="shared" ref="CG212" si="2774">Y212/Y219</f>
        <v>4.196238466997871E-2</v>
      </c>
      <c r="CH212" s="130">
        <f t="shared" ref="CH212" si="2775">Z212/Z219</f>
        <v>4.4877929088455407E-2</v>
      </c>
      <c r="CI212" s="128">
        <f t="shared" ref="CI212" si="2776">AA212/AA219</f>
        <v>5.0031665611146296E-2</v>
      </c>
      <c r="CJ212" s="134">
        <f t="shared" ref="CJ212" si="2777">AB212/AB219</f>
        <v>4.979307188129764E-2</v>
      </c>
      <c r="CK212" s="135">
        <f t="shared" ref="CK212" si="2778">AC212/AC219</f>
        <v>5.48896140803515E-2</v>
      </c>
    </row>
    <row r="213" spans="1:89" x14ac:dyDescent="0.2">
      <c r="A213" s="145" t="s">
        <v>34</v>
      </c>
      <c r="B213" s="189">
        <v>711</v>
      </c>
      <c r="C213" s="183">
        <v>1644</v>
      </c>
      <c r="D213" s="184">
        <v>226</v>
      </c>
      <c r="E213" s="185">
        <v>830</v>
      </c>
      <c r="F213" s="182">
        <v>441</v>
      </c>
      <c r="G213" s="186">
        <v>1598</v>
      </c>
      <c r="H213" s="184">
        <v>938</v>
      </c>
      <c r="I213" s="185">
        <v>2207</v>
      </c>
      <c r="J213" s="182">
        <v>162</v>
      </c>
      <c r="K213" s="183">
        <v>123</v>
      </c>
      <c r="L213" s="184">
        <v>1495</v>
      </c>
      <c r="M213" s="182">
        <v>592</v>
      </c>
      <c r="N213" s="187">
        <v>1995</v>
      </c>
      <c r="O213" s="190">
        <v>1587</v>
      </c>
      <c r="P213" s="182">
        <v>622</v>
      </c>
      <c r="Q213" s="183">
        <v>1014</v>
      </c>
      <c r="R213" s="184">
        <v>1015</v>
      </c>
      <c r="S213" s="185">
        <v>1324</v>
      </c>
      <c r="T213" s="182">
        <v>259</v>
      </c>
      <c r="U213" s="186">
        <v>224</v>
      </c>
      <c r="V213" s="184">
        <v>1691</v>
      </c>
      <c r="W213" s="191">
        <v>880</v>
      </c>
      <c r="X213" s="182">
        <v>413</v>
      </c>
      <c r="Y213" s="186">
        <v>456</v>
      </c>
      <c r="Z213" s="184">
        <v>1330</v>
      </c>
      <c r="AA213" s="182">
        <v>1772</v>
      </c>
      <c r="AB213" s="156">
        <f t="shared" si="2314"/>
        <v>11298</v>
      </c>
      <c r="AC213" s="157">
        <f t="shared" si="2315"/>
        <v>14251</v>
      </c>
      <c r="BI213" s="145" t="s">
        <v>34</v>
      </c>
      <c r="BJ213" s="128">
        <f>B213/B219</f>
        <v>2.3159609120521174E-2</v>
      </c>
      <c r="BK213" s="129">
        <f t="shared" ref="BK213" si="2779">C213/C219</f>
        <v>5.3214216352689844E-2</v>
      </c>
      <c r="BL213" s="130">
        <f t="shared" ref="BL213" si="2780">D213/D219</f>
        <v>1.7661769302907158E-2</v>
      </c>
      <c r="BM213" s="131">
        <f t="shared" ref="BM213" si="2781">E213/E219</f>
        <v>6.2802663438256662E-2</v>
      </c>
      <c r="BN213" s="128">
        <f t="shared" ref="BN213" si="2782">F213/F219</f>
        <v>1.5286491732815696E-2</v>
      </c>
      <c r="BO213" s="129">
        <f t="shared" ref="BO213" si="2783">G213/G219</f>
        <v>6.1101976828662107E-2</v>
      </c>
      <c r="BP213" s="130">
        <f t="shared" ref="BP213" si="2784">H213/H219</f>
        <v>2.4436628891494075E-2</v>
      </c>
      <c r="BQ213" s="131">
        <f t="shared" ref="BQ213" si="2785">I213/I219</f>
        <v>5.584938127894324E-2</v>
      </c>
      <c r="BR213" s="128">
        <f t="shared" ref="BR213" si="2786">J213/J219</f>
        <v>2.4168282858421604E-2</v>
      </c>
      <c r="BS213" s="129">
        <f t="shared" ref="BS213" si="2787">K213/K219</f>
        <v>1.9105312208760484E-2</v>
      </c>
      <c r="BT213" s="130">
        <f t="shared" ref="BT213" si="2788">L213/L219</f>
        <v>6.524110844425049E-2</v>
      </c>
      <c r="BU213" s="128">
        <f t="shared" ref="BU213" si="2789">M213/M219</f>
        <v>2.6828605093809479E-2</v>
      </c>
      <c r="BV213" s="132">
        <f t="shared" ref="BV213" si="2790">N213/N219</f>
        <v>5.3652108433734941E-2</v>
      </c>
      <c r="BW213" s="133">
        <f t="shared" ref="BW213" si="2791">O213/O219</f>
        <v>4.2861772808296873E-2</v>
      </c>
      <c r="BX213" s="128">
        <f t="shared" ref="BX213" si="2792">P213/P219</f>
        <v>2.9934068049473024E-2</v>
      </c>
      <c r="BY213" s="129">
        <f t="shared" ref="BY213" si="2793">Q213/Q219</f>
        <v>4.991631387220636E-2</v>
      </c>
      <c r="BZ213" s="130">
        <f t="shared" ref="BZ213" si="2794">R213/R219</f>
        <v>3.8188043191993676E-2</v>
      </c>
      <c r="CA213" s="131">
        <f t="shared" ref="CA213" si="2795">S213/S219</f>
        <v>5.0594214528640762E-2</v>
      </c>
      <c r="CB213" s="128">
        <f t="shared" ref="CB213" si="2796">T213/T219</f>
        <v>3.113729261841789E-2</v>
      </c>
      <c r="CC213" s="129">
        <f t="shared" ref="CC213" si="2797">U213/U219</f>
        <v>2.7224112785610113E-2</v>
      </c>
      <c r="CD213" s="130">
        <f t="shared" ref="CD213" si="2798">V213/V219</f>
        <v>7.185043552156363E-2</v>
      </c>
      <c r="CE213" s="131">
        <f t="shared" ref="CE213" si="2799">W213/W219</f>
        <v>3.3729398236872363E-2</v>
      </c>
      <c r="CF213" s="128">
        <f t="shared" ref="CF213" si="2800">X213/X219</f>
        <v>2.4146398503274089E-2</v>
      </c>
      <c r="CG213" s="129">
        <f t="shared" ref="CG213" si="2801">Y213/Y219</f>
        <v>4.0454222853087293E-2</v>
      </c>
      <c r="CH213" s="130">
        <f t="shared" ref="CH213" si="2802">Z213/Z219</f>
        <v>3.2634032634032632E-2</v>
      </c>
      <c r="CI213" s="128">
        <f t="shared" ref="CI213" si="2803">AA213/AA219</f>
        <v>3.8697560656024109E-2</v>
      </c>
      <c r="CJ213" s="134">
        <f t="shared" ref="CJ213" si="2804">AB213/AB219</f>
        <v>3.5912041245764491E-2</v>
      </c>
      <c r="CK213" s="135">
        <f t="shared" ref="CK213" si="2805">AC213/AC219</f>
        <v>4.5505054698027292E-2</v>
      </c>
    </row>
    <row r="214" spans="1:89" x14ac:dyDescent="0.2">
      <c r="A214" s="136" t="s">
        <v>35</v>
      </c>
      <c r="B214" s="192">
        <v>0</v>
      </c>
      <c r="C214" s="176">
        <v>643</v>
      </c>
      <c r="D214" s="177">
        <v>13</v>
      </c>
      <c r="E214" s="178">
        <v>333</v>
      </c>
      <c r="F214" s="175">
        <v>21</v>
      </c>
      <c r="G214" s="179">
        <v>732</v>
      </c>
      <c r="H214" s="177">
        <v>85</v>
      </c>
      <c r="I214" s="178">
        <v>667</v>
      </c>
      <c r="J214" s="175">
        <v>41</v>
      </c>
      <c r="K214" s="176">
        <v>40</v>
      </c>
      <c r="L214" s="177">
        <v>254</v>
      </c>
      <c r="M214" s="175">
        <v>122</v>
      </c>
      <c r="N214" s="180">
        <v>327</v>
      </c>
      <c r="O214" s="193">
        <v>235</v>
      </c>
      <c r="P214" s="175">
        <v>127</v>
      </c>
      <c r="Q214" s="176">
        <v>142</v>
      </c>
      <c r="R214" s="177">
        <v>255</v>
      </c>
      <c r="S214" s="178">
        <v>141</v>
      </c>
      <c r="T214" s="175">
        <v>47</v>
      </c>
      <c r="U214" s="179">
        <v>19</v>
      </c>
      <c r="V214" s="177">
        <v>201</v>
      </c>
      <c r="W214" s="194">
        <v>26</v>
      </c>
      <c r="X214" s="175">
        <v>90</v>
      </c>
      <c r="Y214" s="179">
        <v>43</v>
      </c>
      <c r="Z214" s="177">
        <v>123</v>
      </c>
      <c r="AA214" s="175">
        <v>250</v>
      </c>
      <c r="AB214" s="156">
        <f t="shared" si="2314"/>
        <v>1584</v>
      </c>
      <c r="AC214" s="157">
        <f t="shared" si="2315"/>
        <v>3393</v>
      </c>
      <c r="BI214" s="136" t="s">
        <v>35</v>
      </c>
      <c r="BJ214" s="128">
        <f>B214/B219</f>
        <v>0</v>
      </c>
      <c r="BK214" s="129">
        <f t="shared" ref="BK214" si="2806">C214/C219</f>
        <v>2.0813102867870786E-2</v>
      </c>
      <c r="BL214" s="130">
        <f t="shared" ref="BL214" si="2807">D214/D219</f>
        <v>1.0159424820256331E-3</v>
      </c>
      <c r="BM214" s="131">
        <f t="shared" ref="BM214" si="2808">E214/E219</f>
        <v>2.5196731234866827E-2</v>
      </c>
      <c r="BN214" s="128">
        <f t="shared" ref="BN214" si="2809">F214/F219</f>
        <v>7.2792817775312838E-4</v>
      </c>
      <c r="BO214" s="129">
        <f t="shared" ref="BO214" si="2810">G214/G219</f>
        <v>2.7989140825144344E-2</v>
      </c>
      <c r="BP214" s="130">
        <f t="shared" ref="BP214" si="2811">H214/H219</f>
        <v>2.214406669271851E-3</v>
      </c>
      <c r="BQ214" s="131">
        <f t="shared" ref="BQ214" si="2812">I214/I219</f>
        <v>1.6878811650681984E-2</v>
      </c>
      <c r="BR214" s="128">
        <f t="shared" ref="BR214" si="2813">J214/J219</f>
        <v>6.1166641802178129E-3</v>
      </c>
      <c r="BS214" s="129">
        <f t="shared" ref="BS214" si="2814">K214/K219</f>
        <v>6.2131096613855233E-3</v>
      </c>
      <c r="BT214" s="130">
        <f t="shared" ref="BT214" si="2815">L214/L219</f>
        <v>1.1084442504909447E-2</v>
      </c>
      <c r="BU214" s="128">
        <f t="shared" ref="BU214" si="2816">M214/M219</f>
        <v>5.5288679416296569E-3</v>
      </c>
      <c r="BV214" s="132">
        <f t="shared" ref="BV214" si="2817">N214/N219</f>
        <v>8.7941049913941478E-3</v>
      </c>
      <c r="BW214" s="133">
        <f t="shared" ref="BW214" si="2818">O214/O219</f>
        <v>6.3468913736293413E-3</v>
      </c>
      <c r="BX214" s="128">
        <f t="shared" ref="BX214" si="2819">P214/P219</f>
        <v>6.1119399393618559E-3</v>
      </c>
      <c r="BY214" s="129">
        <f t="shared" ref="BY214" si="2820">Q214/Q219</f>
        <v>6.9902530274687409E-3</v>
      </c>
      <c r="BZ214" s="130">
        <f t="shared" ref="BZ214" si="2821">R214/R219</f>
        <v>9.5940404078407766E-3</v>
      </c>
      <c r="CA214" s="131">
        <f t="shared" ref="CA214" si="2822">S214/S219</f>
        <v>5.3880545683824372E-3</v>
      </c>
      <c r="CB214" s="128">
        <f t="shared" ref="CB214" si="2823">T214/T219</f>
        <v>5.6503967299831688E-3</v>
      </c>
      <c r="CC214" s="129">
        <f t="shared" ref="CC214" si="2824">U214/U219</f>
        <v>2.3091881380651433E-3</v>
      </c>
      <c r="CD214" s="130">
        <f t="shared" ref="CD214" si="2825">V214/V219</f>
        <v>8.5404716379859792E-3</v>
      </c>
      <c r="CE214" s="131">
        <f t="shared" ref="CE214" si="2826">W214/W219</f>
        <v>9.9655040245304714E-4</v>
      </c>
      <c r="CF214" s="128">
        <f t="shared" ref="CF214" si="2827">X214/X219</f>
        <v>5.261927034611787E-3</v>
      </c>
      <c r="CG214" s="129">
        <f t="shared" ref="CG214" si="2828">Y214/Y219</f>
        <v>3.814762242725337E-3</v>
      </c>
      <c r="CH214" s="130">
        <f t="shared" ref="CH214" si="2829">Z214/Z219</f>
        <v>3.0180345969819653E-3</v>
      </c>
      <c r="CI214" s="128">
        <f t="shared" ref="CI214" si="2830">AA214/AA219</f>
        <v>5.459588128671573E-3</v>
      </c>
      <c r="CJ214" s="134">
        <f t="shared" ref="CJ214" si="2831">AB214/AB219</f>
        <v>5.0349330264906136E-3</v>
      </c>
      <c r="CK214" s="135">
        <f t="shared" ref="CK214" si="2832">AC214/AC219</f>
        <v>1.083423272685472E-2</v>
      </c>
    </row>
    <row r="215" spans="1:89" x14ac:dyDescent="0.2">
      <c r="A215" s="145" t="s">
        <v>36</v>
      </c>
      <c r="B215" s="189">
        <v>0</v>
      </c>
      <c r="C215" s="183">
        <v>0</v>
      </c>
      <c r="D215" s="184">
        <v>0</v>
      </c>
      <c r="E215" s="185">
        <v>0</v>
      </c>
      <c r="F215" s="182">
        <v>0</v>
      </c>
      <c r="G215" s="186">
        <v>0</v>
      </c>
      <c r="H215" s="184">
        <v>0</v>
      </c>
      <c r="I215" s="185">
        <v>0</v>
      </c>
      <c r="J215" s="182">
        <v>0</v>
      </c>
      <c r="K215" s="186">
        <v>0</v>
      </c>
      <c r="L215" s="184">
        <v>0</v>
      </c>
      <c r="M215" s="182">
        <v>0</v>
      </c>
      <c r="N215" s="187">
        <v>0</v>
      </c>
      <c r="O215" s="190">
        <v>0</v>
      </c>
      <c r="P215" s="182">
        <v>0</v>
      </c>
      <c r="Q215" s="186">
        <v>0</v>
      </c>
      <c r="R215" s="184">
        <v>0</v>
      </c>
      <c r="S215" s="185">
        <v>0</v>
      </c>
      <c r="T215" s="182">
        <v>0</v>
      </c>
      <c r="U215" s="186">
        <v>0</v>
      </c>
      <c r="V215" s="184">
        <v>0</v>
      </c>
      <c r="W215" s="185">
        <v>0</v>
      </c>
      <c r="X215" s="182">
        <v>0</v>
      </c>
      <c r="Y215" s="186">
        <v>0</v>
      </c>
      <c r="Z215" s="184">
        <v>0</v>
      </c>
      <c r="AA215" s="182">
        <v>0</v>
      </c>
      <c r="AB215" s="156">
        <f t="shared" si="2314"/>
        <v>0</v>
      </c>
      <c r="AC215" s="157">
        <f t="shared" si="2315"/>
        <v>0</v>
      </c>
      <c r="BI215" s="145" t="s">
        <v>36</v>
      </c>
      <c r="BJ215" s="128">
        <f>B215/B219</f>
        <v>0</v>
      </c>
      <c r="BK215" s="129">
        <f t="shared" ref="BK215" si="2833">C215/C219</f>
        <v>0</v>
      </c>
      <c r="BL215" s="130">
        <f t="shared" ref="BL215" si="2834">D215/D219</f>
        <v>0</v>
      </c>
      <c r="BM215" s="131">
        <f t="shared" ref="BM215" si="2835">E215/E219</f>
        <v>0</v>
      </c>
      <c r="BN215" s="128">
        <f t="shared" ref="BN215" si="2836">F215/F219</f>
        <v>0</v>
      </c>
      <c r="BO215" s="129">
        <f t="shared" ref="BO215" si="2837">G215/G219</f>
        <v>0</v>
      </c>
      <c r="BP215" s="130">
        <f t="shared" ref="BP215" si="2838">H215/H219</f>
        <v>0</v>
      </c>
      <c r="BQ215" s="131">
        <f t="shared" ref="BQ215" si="2839">I215/I219</f>
        <v>0</v>
      </c>
      <c r="BR215" s="128">
        <f t="shared" ref="BR215" si="2840">J215/J219</f>
        <v>0</v>
      </c>
      <c r="BS215" s="129">
        <f t="shared" ref="BS215" si="2841">K215/K219</f>
        <v>0</v>
      </c>
      <c r="BT215" s="130">
        <f t="shared" ref="BT215" si="2842">L215/L219</f>
        <v>0</v>
      </c>
      <c r="BU215" s="128">
        <f t="shared" ref="BU215" si="2843">M215/M219</f>
        <v>0</v>
      </c>
      <c r="BV215" s="132">
        <f t="shared" ref="BV215" si="2844">N215/N219</f>
        <v>0</v>
      </c>
      <c r="BW215" s="133">
        <f t="shared" ref="BW215" si="2845">O215/O219</f>
        <v>0</v>
      </c>
      <c r="BX215" s="128">
        <f t="shared" ref="BX215" si="2846">P215/P219</f>
        <v>0</v>
      </c>
      <c r="BY215" s="129">
        <f t="shared" ref="BY215" si="2847">Q215/Q219</f>
        <v>0</v>
      </c>
      <c r="BZ215" s="130">
        <f t="shared" ref="BZ215" si="2848">R215/R219</f>
        <v>0</v>
      </c>
      <c r="CA215" s="131">
        <f t="shared" ref="CA215" si="2849">S215/S219</f>
        <v>0</v>
      </c>
      <c r="CB215" s="128">
        <f t="shared" ref="CB215" si="2850">T215/T219</f>
        <v>0</v>
      </c>
      <c r="CC215" s="129">
        <f t="shared" ref="CC215" si="2851">U215/U219</f>
        <v>0</v>
      </c>
      <c r="CD215" s="130">
        <f t="shared" ref="CD215" si="2852">V215/V219</f>
        <v>0</v>
      </c>
      <c r="CE215" s="131">
        <f t="shared" ref="CE215" si="2853">W215/W219</f>
        <v>0</v>
      </c>
      <c r="CF215" s="128">
        <f t="shared" ref="CF215" si="2854">X215/X219</f>
        <v>0</v>
      </c>
      <c r="CG215" s="129">
        <f t="shared" ref="CG215" si="2855">Y215/Y219</f>
        <v>0</v>
      </c>
      <c r="CH215" s="130">
        <f t="shared" ref="CH215" si="2856">Z215/Z219</f>
        <v>0</v>
      </c>
      <c r="CI215" s="128">
        <f t="shared" ref="CI215" si="2857">AA215/AA219</f>
        <v>0</v>
      </c>
      <c r="CJ215" s="134">
        <f t="shared" ref="CJ215" si="2858">AB215/AB219</f>
        <v>0</v>
      </c>
      <c r="CK215" s="135">
        <f t="shared" ref="CK215" si="2859">AC215/AC219</f>
        <v>0</v>
      </c>
    </row>
    <row r="216" spans="1:89" x14ac:dyDescent="0.2">
      <c r="A216" s="136" t="s">
        <v>37</v>
      </c>
      <c r="B216" s="58">
        <v>0</v>
      </c>
      <c r="C216" s="59">
        <v>0</v>
      </c>
      <c r="D216" s="138">
        <v>0</v>
      </c>
      <c r="E216" s="139">
        <v>0</v>
      </c>
      <c r="F216" s="137">
        <v>0</v>
      </c>
      <c r="G216" s="140">
        <v>0</v>
      </c>
      <c r="H216" s="138">
        <v>0</v>
      </c>
      <c r="I216" s="139">
        <v>0</v>
      </c>
      <c r="J216" s="137">
        <v>0</v>
      </c>
      <c r="K216" s="140">
        <v>0</v>
      </c>
      <c r="L216" s="138"/>
      <c r="M216" s="137">
        <v>0</v>
      </c>
      <c r="N216" s="141">
        <v>0</v>
      </c>
      <c r="O216" s="142">
        <v>0</v>
      </c>
      <c r="P216" s="137">
        <v>0</v>
      </c>
      <c r="Q216" s="140">
        <v>0</v>
      </c>
      <c r="R216" s="138"/>
      <c r="S216" s="139">
        <v>0</v>
      </c>
      <c r="T216" s="137">
        <v>0</v>
      </c>
      <c r="U216" s="140">
        <v>0</v>
      </c>
      <c r="V216" s="138">
        <v>0</v>
      </c>
      <c r="W216" s="139">
        <v>0</v>
      </c>
      <c r="X216" s="137">
        <v>0</v>
      </c>
      <c r="Y216" s="140">
        <v>0</v>
      </c>
      <c r="Z216" s="143">
        <v>0</v>
      </c>
      <c r="AA216" s="144">
        <v>0</v>
      </c>
      <c r="AB216" s="158">
        <f t="shared" ref="AB216:AB218" si="2860">SUM(B216,D216,F216,H216,J216,L216,N216,P216,R216,T216,V216,X216,Z216)</f>
        <v>0</v>
      </c>
      <c r="AC216" s="159">
        <f t="shared" ref="AC216:AC218" si="2861">SUM(C216,E216,G216,I216,K216,M216,O216,Q216,S216,U216,W216,Y216,AA216)</f>
        <v>0</v>
      </c>
      <c r="BI216" s="136" t="s">
        <v>37</v>
      </c>
      <c r="BJ216" s="128">
        <f>B216/B219</f>
        <v>0</v>
      </c>
      <c r="BK216" s="129">
        <f t="shared" ref="BK216" si="2862">C216/C219</f>
        <v>0</v>
      </c>
      <c r="BL216" s="130">
        <f t="shared" ref="BL216" si="2863">D216/D219</f>
        <v>0</v>
      </c>
      <c r="BM216" s="131">
        <f t="shared" ref="BM216" si="2864">E216/E219</f>
        <v>0</v>
      </c>
      <c r="BN216" s="128">
        <f t="shared" ref="BN216" si="2865">F216/F219</f>
        <v>0</v>
      </c>
      <c r="BO216" s="129">
        <f t="shared" ref="BO216" si="2866">G216/G219</f>
        <v>0</v>
      </c>
      <c r="BP216" s="130">
        <f t="shared" ref="BP216" si="2867">H216/H219</f>
        <v>0</v>
      </c>
      <c r="BQ216" s="131">
        <f t="shared" ref="BQ216" si="2868">I216/I219</f>
        <v>0</v>
      </c>
      <c r="BR216" s="128">
        <f t="shared" ref="BR216" si="2869">J216/J219</f>
        <v>0</v>
      </c>
      <c r="BS216" s="129">
        <f t="shared" ref="BS216" si="2870">K216/K219</f>
        <v>0</v>
      </c>
      <c r="BT216" s="130">
        <f t="shared" ref="BT216" si="2871">L216/L219</f>
        <v>0</v>
      </c>
      <c r="BU216" s="128">
        <f t="shared" ref="BU216" si="2872">M216/M219</f>
        <v>0</v>
      </c>
      <c r="BV216" s="132">
        <f t="shared" ref="BV216" si="2873">N216/N219</f>
        <v>0</v>
      </c>
      <c r="BW216" s="133">
        <f t="shared" ref="BW216" si="2874">O216/O219</f>
        <v>0</v>
      </c>
      <c r="BX216" s="128">
        <f t="shared" ref="BX216" si="2875">P216/P219</f>
        <v>0</v>
      </c>
      <c r="BY216" s="129">
        <f t="shared" ref="BY216" si="2876">Q216/Q219</f>
        <v>0</v>
      </c>
      <c r="BZ216" s="130">
        <f t="shared" ref="BZ216" si="2877">R216/R219</f>
        <v>0</v>
      </c>
      <c r="CA216" s="131">
        <f t="shared" ref="CA216" si="2878">S216/S219</f>
        <v>0</v>
      </c>
      <c r="CB216" s="128">
        <f t="shared" ref="CB216" si="2879">T216/T219</f>
        <v>0</v>
      </c>
      <c r="CC216" s="129">
        <f t="shared" ref="CC216" si="2880">U216/U219</f>
        <v>0</v>
      </c>
      <c r="CD216" s="130">
        <f t="shared" ref="CD216" si="2881">V216/V219</f>
        <v>0</v>
      </c>
      <c r="CE216" s="131">
        <f t="shared" ref="CE216" si="2882">W216/W219</f>
        <v>0</v>
      </c>
      <c r="CF216" s="128">
        <f t="shared" ref="CF216" si="2883">X216/X219</f>
        <v>0</v>
      </c>
      <c r="CG216" s="129">
        <f t="shared" ref="CG216" si="2884">Y216/Y219</f>
        <v>0</v>
      </c>
      <c r="CH216" s="130">
        <f t="shared" ref="CH216" si="2885">Z216/Z219</f>
        <v>0</v>
      </c>
      <c r="CI216" s="128">
        <f t="shared" ref="CI216" si="2886">AA216/AA219</f>
        <v>0</v>
      </c>
      <c r="CJ216" s="134">
        <f t="shared" ref="CJ216" si="2887">AB216/AB219</f>
        <v>0</v>
      </c>
      <c r="CK216" s="135">
        <f t="shared" ref="CK216" si="2888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58">
        <f t="shared" si="2860"/>
        <v>0</v>
      </c>
      <c r="AC217" s="159">
        <f t="shared" si="2861"/>
        <v>0</v>
      </c>
      <c r="BI217" s="145" t="s">
        <v>38</v>
      </c>
      <c r="BJ217" s="128">
        <f>B217/B219</f>
        <v>0</v>
      </c>
      <c r="BK217" s="129">
        <f t="shared" ref="BK217" si="2889">C217/C219</f>
        <v>0</v>
      </c>
      <c r="BL217" s="130">
        <f t="shared" ref="BL217" si="2890">D217/D219</f>
        <v>0</v>
      </c>
      <c r="BM217" s="131">
        <f t="shared" ref="BM217" si="2891">E217/E219</f>
        <v>0</v>
      </c>
      <c r="BN217" s="128">
        <f t="shared" ref="BN217" si="2892">F217/F219</f>
        <v>0</v>
      </c>
      <c r="BO217" s="129">
        <f t="shared" ref="BO217" si="2893">G217/G219</f>
        <v>0</v>
      </c>
      <c r="BP217" s="130">
        <f t="shared" ref="BP217" si="2894">H217/H219</f>
        <v>0</v>
      </c>
      <c r="BQ217" s="131">
        <f t="shared" ref="BQ217" si="2895">I217/I219</f>
        <v>0</v>
      </c>
      <c r="BR217" s="128">
        <f t="shared" ref="BR217" si="2896">J217/J219</f>
        <v>0</v>
      </c>
      <c r="BS217" s="129">
        <f t="shared" ref="BS217" si="2897">K217/K219</f>
        <v>0</v>
      </c>
      <c r="BT217" s="130">
        <f t="shared" ref="BT217" si="2898">L217/L219</f>
        <v>0</v>
      </c>
      <c r="BU217" s="128">
        <f t="shared" ref="BU217" si="2899">M217/M219</f>
        <v>0</v>
      </c>
      <c r="BV217" s="132">
        <f t="shared" ref="BV217" si="2900">N217/N219</f>
        <v>0</v>
      </c>
      <c r="BW217" s="133">
        <f t="shared" ref="BW217" si="2901">O217/O219</f>
        <v>0</v>
      </c>
      <c r="BX217" s="128">
        <f t="shared" ref="BX217" si="2902">P217/P219</f>
        <v>0</v>
      </c>
      <c r="BY217" s="129">
        <f t="shared" ref="BY217" si="2903">Q217/Q219</f>
        <v>0</v>
      </c>
      <c r="BZ217" s="130">
        <f t="shared" ref="BZ217" si="2904">R217/R219</f>
        <v>0</v>
      </c>
      <c r="CA217" s="131">
        <f t="shared" ref="CA217" si="2905">S217/S219</f>
        <v>0</v>
      </c>
      <c r="CB217" s="128">
        <f t="shared" ref="CB217" si="2906">T217/T219</f>
        <v>0</v>
      </c>
      <c r="CC217" s="129">
        <f t="shared" ref="CC217" si="2907">U217/U219</f>
        <v>0</v>
      </c>
      <c r="CD217" s="130">
        <f t="shared" ref="CD217" si="2908">V217/V219</f>
        <v>0</v>
      </c>
      <c r="CE217" s="131">
        <f t="shared" ref="CE217" si="2909">W217/W219</f>
        <v>0</v>
      </c>
      <c r="CF217" s="128">
        <f t="shared" ref="CF217" si="2910">X217/X219</f>
        <v>0</v>
      </c>
      <c r="CG217" s="129">
        <f t="shared" ref="CG217" si="2911">Y217/Y219</f>
        <v>0</v>
      </c>
      <c r="CH217" s="130">
        <f t="shared" ref="CH217" si="2912">Z217/Z219</f>
        <v>0</v>
      </c>
      <c r="CI217" s="128">
        <f t="shared" ref="CI217" si="2913">AA217/AA219</f>
        <v>0</v>
      </c>
      <c r="CJ217" s="134">
        <f t="shared" ref="CJ217" si="2914">AB217/AB219</f>
        <v>0</v>
      </c>
      <c r="CK217" s="135">
        <f t="shared" ref="CK217" si="2915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58">
        <f t="shared" si="2860"/>
        <v>0</v>
      </c>
      <c r="AC218" s="159">
        <f t="shared" si="2861"/>
        <v>0</v>
      </c>
      <c r="BI218" s="136" t="s">
        <v>39</v>
      </c>
      <c r="BJ218" s="128">
        <f>B218/B219</f>
        <v>0</v>
      </c>
      <c r="BK218" s="129">
        <f t="shared" ref="BK218" si="2916">C218/C219</f>
        <v>0</v>
      </c>
      <c r="BL218" s="130">
        <f t="shared" ref="BL218" si="2917">D218/D219</f>
        <v>0</v>
      </c>
      <c r="BM218" s="131">
        <f t="shared" ref="BM218" si="2918">E218/E219</f>
        <v>0</v>
      </c>
      <c r="BN218" s="128">
        <f t="shared" ref="BN218" si="2919">F218/F219</f>
        <v>0</v>
      </c>
      <c r="BO218" s="129">
        <f t="shared" ref="BO218" si="2920">G218/G219</f>
        <v>0</v>
      </c>
      <c r="BP218" s="130">
        <f t="shared" ref="BP218" si="2921">H218/H219</f>
        <v>0</v>
      </c>
      <c r="BQ218" s="131">
        <f t="shared" ref="BQ218" si="2922">I218/I219</f>
        <v>0</v>
      </c>
      <c r="BR218" s="128">
        <f t="shared" ref="BR218" si="2923">J218/J219</f>
        <v>0</v>
      </c>
      <c r="BS218" s="129">
        <f t="shared" ref="BS218" si="2924">K218/K219</f>
        <v>0</v>
      </c>
      <c r="BT218" s="130">
        <f t="shared" ref="BT218" si="2925">L218/L219</f>
        <v>0</v>
      </c>
      <c r="BU218" s="128">
        <f t="shared" ref="BU218" si="2926">M218/M219</f>
        <v>0</v>
      </c>
      <c r="BV218" s="132">
        <f t="shared" ref="BV218" si="2927">N218/N219</f>
        <v>0</v>
      </c>
      <c r="BW218" s="133">
        <f t="shared" ref="BW218" si="2928">O218/O219</f>
        <v>0</v>
      </c>
      <c r="BX218" s="128">
        <f t="shared" ref="BX218" si="2929">P218/P219</f>
        <v>0</v>
      </c>
      <c r="BY218" s="129">
        <f t="shared" ref="BY218" si="2930">Q218/Q219</f>
        <v>0</v>
      </c>
      <c r="BZ218" s="130">
        <f t="shared" ref="BZ218" si="2931">R218/R219</f>
        <v>0</v>
      </c>
      <c r="CA218" s="131">
        <f t="shared" ref="CA218" si="2932">S218/S219</f>
        <v>0</v>
      </c>
      <c r="CB218" s="128">
        <f t="shared" ref="CB218" si="2933">T218/T219</f>
        <v>0</v>
      </c>
      <c r="CC218" s="129">
        <f t="shared" ref="CC218" si="2934">U218/U219</f>
        <v>0</v>
      </c>
      <c r="CD218" s="130">
        <f t="shared" ref="CD218" si="2935">V218/V219</f>
        <v>0</v>
      </c>
      <c r="CE218" s="131">
        <f t="shared" ref="CE218" si="2936">W218/W219</f>
        <v>0</v>
      </c>
      <c r="CF218" s="128">
        <f t="shared" ref="CF218" si="2937">X218/X219</f>
        <v>0</v>
      </c>
      <c r="CG218" s="129">
        <f t="shared" ref="CG218" si="2938">Y218/Y219</f>
        <v>0</v>
      </c>
      <c r="CH218" s="130">
        <f t="shared" ref="CH218" si="2939">Z218/Z219</f>
        <v>0</v>
      </c>
      <c r="CI218" s="128">
        <f t="shared" ref="CI218" si="2940">AA218/AA219</f>
        <v>0</v>
      </c>
      <c r="CJ218" s="134">
        <f t="shared" ref="CJ218" si="2941">AB218/AB219</f>
        <v>0</v>
      </c>
      <c r="CK218" s="135">
        <f t="shared" ref="CK218" si="2942">AC218/AC219</f>
        <v>0</v>
      </c>
    </row>
    <row r="219" spans="1:89" ht="14.25" customHeight="1" thickTop="1" thickBot="1" x14ac:dyDescent="0.25">
      <c r="A219" s="229" t="s">
        <v>13</v>
      </c>
      <c r="B219" s="20">
        <f t="shared" ref="B219" si="2943">SUM(B196:B218)</f>
        <v>30700</v>
      </c>
      <c r="C219" s="21">
        <f t="shared" ref="C219" si="2944">SUM(C196:C218)</f>
        <v>30894</v>
      </c>
      <c r="D219" s="20">
        <f t="shared" ref="D219" si="2945">SUM(D196:D218)</f>
        <v>12796</v>
      </c>
      <c r="E219" s="21">
        <f t="shared" ref="E219" si="2946">SUM(E196:E218)</f>
        <v>13216</v>
      </c>
      <c r="F219" s="20">
        <f t="shared" ref="F219" si="2947">SUM(F196:F218)</f>
        <v>28849</v>
      </c>
      <c r="G219" s="21">
        <f t="shared" ref="G219" si="2948">SUM(G196:G218)</f>
        <v>26153</v>
      </c>
      <c r="H219" s="20">
        <f t="shared" ref="H219" si="2949">SUM(H196:H218)</f>
        <v>38385</v>
      </c>
      <c r="I219" s="21">
        <f t="shared" ref="I219" si="2950">SUM(I196:I218)</f>
        <v>39517</v>
      </c>
      <c r="J219" s="20">
        <f t="shared" ref="J219" si="2951">SUM(J196:J218)</f>
        <v>6703</v>
      </c>
      <c r="K219" s="21">
        <f t="shared" ref="K219" si="2952">SUM(K196:K218)</f>
        <v>6438</v>
      </c>
      <c r="L219" s="20">
        <f t="shared" ref="L219" si="2953">SUM(L196:L218)</f>
        <v>22915</v>
      </c>
      <c r="M219" s="21">
        <f t="shared" ref="M219" si="2954">SUM(M196:M218)</f>
        <v>22066</v>
      </c>
      <c r="N219" s="20">
        <f t="shared" ref="N219" si="2955">SUM(N196:N218)</f>
        <v>37184</v>
      </c>
      <c r="O219" s="21">
        <f t="shared" ref="O219" si="2956">SUM(O196:O218)</f>
        <v>37026</v>
      </c>
      <c r="P219" s="20">
        <f t="shared" ref="P219" si="2957">SUM(P196:P218)</f>
        <v>20779</v>
      </c>
      <c r="Q219" s="21">
        <f t="shared" ref="Q219" si="2958">SUM(Q196:Q218)</f>
        <v>20314</v>
      </c>
      <c r="R219" s="20">
        <f t="shared" ref="R219" si="2959">SUM(R196:R218)</f>
        <v>26579</v>
      </c>
      <c r="S219" s="21">
        <f t="shared" ref="S219" si="2960">SUM(S196:S218)</f>
        <v>26169</v>
      </c>
      <c r="T219" s="20">
        <f t="shared" ref="T219" si="2961">SUM(T196:T218)</f>
        <v>8318</v>
      </c>
      <c r="U219" s="21">
        <f t="shared" ref="U219" si="2962">SUM(U196:U218)</f>
        <v>8228</v>
      </c>
      <c r="V219" s="20">
        <f t="shared" ref="V219" si="2963">SUM(V196:V218)</f>
        <v>23535</v>
      </c>
      <c r="W219" s="21">
        <f t="shared" ref="W219" si="2964">SUM(W196:W218)</f>
        <v>26090</v>
      </c>
      <c r="X219" s="20">
        <f t="shared" ref="X219" si="2965">SUM(X196:X218)</f>
        <v>17104</v>
      </c>
      <c r="Y219" s="21">
        <f t="shared" ref="Y219" si="2966">SUM(Y196:Y218)</f>
        <v>11272</v>
      </c>
      <c r="Z219" s="20">
        <f t="shared" ref="Z219" si="2967">SUM(Z196:Z218)</f>
        <v>40755</v>
      </c>
      <c r="AA219" s="21">
        <f t="shared" ref="AA219" si="2968">SUM(AA196:AA218)</f>
        <v>45791</v>
      </c>
      <c r="AB219" s="160">
        <f t="shared" ref="AB219:AC219" si="2969">SUM(AB195:AB218)</f>
        <v>314602</v>
      </c>
      <c r="AC219" s="161">
        <f t="shared" si="2969"/>
        <v>313174</v>
      </c>
      <c r="BI219" s="229" t="s">
        <v>13</v>
      </c>
      <c r="BJ219" s="154">
        <f>SUM(BJ195:BJ218)</f>
        <v>0.99999999999999989</v>
      </c>
      <c r="BK219" s="155">
        <f t="shared" ref="BK219:CK219" si="2970">SUM(BK195:BK218)</f>
        <v>1</v>
      </c>
      <c r="BL219" s="154">
        <f t="shared" si="2970"/>
        <v>1</v>
      </c>
      <c r="BM219" s="155">
        <f t="shared" si="2970"/>
        <v>1</v>
      </c>
      <c r="BN219" s="154">
        <f t="shared" si="2970"/>
        <v>0.99999999999999989</v>
      </c>
      <c r="BO219" s="155">
        <f t="shared" si="2970"/>
        <v>1</v>
      </c>
      <c r="BP219" s="154">
        <f t="shared" si="2970"/>
        <v>1</v>
      </c>
      <c r="BQ219" s="155">
        <f t="shared" si="2970"/>
        <v>0.99999999999999978</v>
      </c>
      <c r="BR219" s="154">
        <f t="shared" si="2970"/>
        <v>1</v>
      </c>
      <c r="BS219" s="155">
        <f t="shared" si="2970"/>
        <v>1</v>
      </c>
      <c r="BT219" s="154">
        <f t="shared" si="2970"/>
        <v>1</v>
      </c>
      <c r="BU219" s="155">
        <f t="shared" si="2970"/>
        <v>0.99999999999999989</v>
      </c>
      <c r="BV219" s="154">
        <f t="shared" si="2970"/>
        <v>1</v>
      </c>
      <c r="BW219" s="155">
        <f t="shared" si="2970"/>
        <v>1</v>
      </c>
      <c r="BX219" s="154">
        <f t="shared" si="2970"/>
        <v>1</v>
      </c>
      <c r="BY219" s="155">
        <f t="shared" si="2970"/>
        <v>1</v>
      </c>
      <c r="BZ219" s="154">
        <f t="shared" si="2970"/>
        <v>1</v>
      </c>
      <c r="CA219" s="155">
        <f t="shared" si="2970"/>
        <v>0.99999999999999989</v>
      </c>
      <c r="CB219" s="154">
        <f t="shared" si="2970"/>
        <v>1</v>
      </c>
      <c r="CC219" s="155">
        <f t="shared" si="2970"/>
        <v>1</v>
      </c>
      <c r="CD219" s="154">
        <f t="shared" si="2970"/>
        <v>1</v>
      </c>
      <c r="CE219" s="155">
        <f t="shared" si="2970"/>
        <v>1</v>
      </c>
      <c r="CF219" s="154">
        <f t="shared" si="2970"/>
        <v>1</v>
      </c>
      <c r="CG219" s="155">
        <f t="shared" si="2970"/>
        <v>0.99999999999999989</v>
      </c>
      <c r="CH219" s="154">
        <f t="shared" si="2970"/>
        <v>1</v>
      </c>
      <c r="CI219" s="155">
        <f t="shared" si="2970"/>
        <v>0.99999999999999978</v>
      </c>
      <c r="CJ219" s="154">
        <f t="shared" si="2970"/>
        <v>0.99999999999999989</v>
      </c>
      <c r="CK219" s="155">
        <f t="shared" si="2970"/>
        <v>1</v>
      </c>
    </row>
    <row r="220" spans="1:89" ht="13.5" thickTop="1" x14ac:dyDescent="0.2">
      <c r="A220" s="173"/>
    </row>
    <row r="222" spans="1:89" x14ac:dyDescent="0.2">
      <c r="A222" s="304">
        <f>+A191+1</f>
        <v>44659</v>
      </c>
      <c r="B222" s="304"/>
      <c r="C222" s="304"/>
      <c r="D222" s="304"/>
      <c r="BI222" s="309">
        <f>+BI191+1</f>
        <v>44659</v>
      </c>
      <c r="BJ222" s="309"/>
      <c r="BK222" s="309"/>
      <c r="BL222" s="309"/>
    </row>
    <row r="223" spans="1:89" ht="13.5" thickBot="1" x14ac:dyDescent="0.25">
      <c r="AE223" s="232" t="s">
        <v>84</v>
      </c>
    </row>
    <row r="224" spans="1:89" ht="14.25" thickTop="1" thickBot="1" x14ac:dyDescent="0.25">
      <c r="A224" s="300" t="s">
        <v>0</v>
      </c>
      <c r="B224" s="302" t="s">
        <v>1</v>
      </c>
      <c r="C224" s="303"/>
      <c r="D224" s="302" t="s">
        <v>2</v>
      </c>
      <c r="E224" s="303"/>
      <c r="F224" s="302" t="s">
        <v>3</v>
      </c>
      <c r="G224" s="303"/>
      <c r="H224" s="302" t="s">
        <v>4</v>
      </c>
      <c r="I224" s="303"/>
      <c r="J224" s="302" t="s">
        <v>5</v>
      </c>
      <c r="K224" s="303"/>
      <c r="L224" s="302" t="s">
        <v>6</v>
      </c>
      <c r="M224" s="303"/>
      <c r="N224" s="302" t="s">
        <v>7</v>
      </c>
      <c r="O224" s="303"/>
      <c r="P224" s="302" t="s">
        <v>8</v>
      </c>
      <c r="Q224" s="303"/>
      <c r="R224" s="302" t="s">
        <v>9</v>
      </c>
      <c r="S224" s="303"/>
      <c r="T224" s="302" t="s">
        <v>10</v>
      </c>
      <c r="U224" s="303"/>
      <c r="V224" s="302" t="s">
        <v>11</v>
      </c>
      <c r="W224" s="303"/>
      <c r="X224" s="302" t="s">
        <v>12</v>
      </c>
      <c r="Y224" s="303"/>
      <c r="Z224" s="305" t="s">
        <v>40</v>
      </c>
      <c r="AA224" s="306"/>
      <c r="AB224" s="307" t="s">
        <v>41</v>
      </c>
      <c r="AC224" s="308"/>
      <c r="AE224" s="300" t="s">
        <v>0</v>
      </c>
      <c r="AF224" s="302" t="s">
        <v>1</v>
      </c>
      <c r="AG224" s="303"/>
      <c r="AH224" s="302" t="s">
        <v>2</v>
      </c>
      <c r="AI224" s="303"/>
      <c r="AJ224" s="302" t="s">
        <v>3</v>
      </c>
      <c r="AK224" s="303"/>
      <c r="AL224" s="302" t="s">
        <v>4</v>
      </c>
      <c r="AM224" s="303"/>
      <c r="AN224" s="302" t="s">
        <v>5</v>
      </c>
      <c r="AO224" s="303"/>
      <c r="AP224" s="302" t="s">
        <v>6</v>
      </c>
      <c r="AQ224" s="303"/>
      <c r="AR224" s="302" t="s">
        <v>7</v>
      </c>
      <c r="AS224" s="303"/>
      <c r="AT224" s="302" t="s">
        <v>8</v>
      </c>
      <c r="AU224" s="303"/>
      <c r="AV224" s="302" t="s">
        <v>9</v>
      </c>
      <c r="AW224" s="303"/>
      <c r="AX224" s="302" t="s">
        <v>10</v>
      </c>
      <c r="AY224" s="303"/>
      <c r="AZ224" s="302" t="s">
        <v>11</v>
      </c>
      <c r="BA224" s="303"/>
      <c r="BB224" s="302" t="s">
        <v>12</v>
      </c>
      <c r="BC224" s="303"/>
      <c r="BD224" s="305" t="s">
        <v>40</v>
      </c>
      <c r="BE224" s="306"/>
      <c r="BF224" s="307" t="s">
        <v>41</v>
      </c>
      <c r="BG224" s="308"/>
      <c r="BI224" s="300" t="s">
        <v>0</v>
      </c>
      <c r="BJ224" s="302" t="s">
        <v>1</v>
      </c>
      <c r="BK224" s="303"/>
      <c r="BL224" s="302" t="s">
        <v>2</v>
      </c>
      <c r="BM224" s="303"/>
      <c r="BN224" s="302" t="s">
        <v>3</v>
      </c>
      <c r="BO224" s="303"/>
      <c r="BP224" s="302" t="s">
        <v>4</v>
      </c>
      <c r="BQ224" s="303"/>
      <c r="BR224" s="302" t="s">
        <v>5</v>
      </c>
      <c r="BS224" s="303"/>
      <c r="BT224" s="302" t="s">
        <v>6</v>
      </c>
      <c r="BU224" s="303"/>
      <c r="BV224" s="302" t="s">
        <v>7</v>
      </c>
      <c r="BW224" s="303"/>
      <c r="BX224" s="302" t="s">
        <v>8</v>
      </c>
      <c r="BY224" s="303"/>
      <c r="BZ224" s="302" t="s">
        <v>9</v>
      </c>
      <c r="CA224" s="303"/>
      <c r="CB224" s="302" t="s">
        <v>10</v>
      </c>
      <c r="CC224" s="303"/>
      <c r="CD224" s="302" t="s">
        <v>11</v>
      </c>
      <c r="CE224" s="303"/>
      <c r="CF224" s="302" t="s">
        <v>12</v>
      </c>
      <c r="CG224" s="303"/>
      <c r="CH224" s="305" t="s">
        <v>40</v>
      </c>
      <c r="CI224" s="306"/>
      <c r="CJ224" s="302" t="s">
        <v>41</v>
      </c>
      <c r="CK224" s="303"/>
    </row>
    <row r="225" spans="1:89" ht="15" thickTop="1" thickBot="1" x14ac:dyDescent="0.3">
      <c r="A225" s="301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62" t="s">
        <v>14</v>
      </c>
      <c r="AC225" s="163" t="s">
        <v>15</v>
      </c>
      <c r="AE225" s="301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62" t="s">
        <v>14</v>
      </c>
      <c r="BG225" s="163" t="s">
        <v>15</v>
      </c>
      <c r="BI225" s="301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72"/>
      <c r="D226" s="126"/>
      <c r="E226" s="166"/>
      <c r="F226" s="125"/>
      <c r="G226" s="127"/>
      <c r="H226" s="126"/>
      <c r="I226" s="166"/>
      <c r="J226" s="125"/>
      <c r="K226" s="127"/>
      <c r="L226" s="126"/>
      <c r="M226" s="125"/>
      <c r="N226" s="165"/>
      <c r="O226" s="167"/>
      <c r="P226" s="125"/>
      <c r="Q226" s="127"/>
      <c r="R226" s="126"/>
      <c r="S226" s="166"/>
      <c r="T226" s="125"/>
      <c r="U226" s="127"/>
      <c r="V226" s="126"/>
      <c r="W226" s="166"/>
      <c r="X226" s="125"/>
      <c r="Y226" s="127"/>
      <c r="Z226" s="170"/>
      <c r="AA226" s="171"/>
      <c r="AB226" s="156">
        <f>B226+D226+F226+H226+J226+L226+N226+P226+R226+T226+V226+X226+Z226</f>
        <v>0</v>
      </c>
      <c r="AC226" s="157">
        <f>C226+E226+G226+I226+K226+M226+O226+Q226+S226+U226+W226+Y226+AA226</f>
        <v>0</v>
      </c>
      <c r="AE226" s="235" t="str">
        <f>$AE$9</f>
        <v>07:00 - 07:59</v>
      </c>
      <c r="AF226" s="125">
        <f>SUMIF($A$9:$A$32,$AE226,B$226:B$249)</f>
        <v>3049</v>
      </c>
      <c r="AG226" s="172">
        <f t="shared" ref="AG226:AV227" si="2971">SUMIF($A$9:$A$32,$AE226,C$226:C$249)</f>
        <v>1800</v>
      </c>
      <c r="AH226" s="126">
        <f t="shared" si="2971"/>
        <v>979</v>
      </c>
      <c r="AI226" s="166">
        <f t="shared" si="2971"/>
        <v>1118</v>
      </c>
      <c r="AJ226" s="125">
        <f t="shared" si="2971"/>
        <v>2601</v>
      </c>
      <c r="AK226" s="127">
        <f t="shared" si="2971"/>
        <v>1602</v>
      </c>
      <c r="AL226" s="126">
        <f t="shared" si="2971"/>
        <v>3499</v>
      </c>
      <c r="AM226" s="166">
        <f t="shared" si="2971"/>
        <v>2294</v>
      </c>
      <c r="AN226" s="125">
        <f t="shared" si="2971"/>
        <v>278</v>
      </c>
      <c r="AO226" s="127">
        <f t="shared" si="2971"/>
        <v>871</v>
      </c>
      <c r="AP226" s="126">
        <f t="shared" si="2971"/>
        <v>1119</v>
      </c>
      <c r="AQ226" s="125">
        <f t="shared" si="2971"/>
        <v>2898</v>
      </c>
      <c r="AR226" s="165">
        <f t="shared" si="2971"/>
        <v>2645</v>
      </c>
      <c r="AS226" s="167">
        <f t="shared" si="2971"/>
        <v>3516</v>
      </c>
      <c r="AT226" s="125">
        <f t="shared" si="2971"/>
        <v>1992</v>
      </c>
      <c r="AU226" s="127">
        <f t="shared" si="2971"/>
        <v>1737</v>
      </c>
      <c r="AV226" s="126">
        <f t="shared" si="2971"/>
        <v>2456</v>
      </c>
      <c r="AW226" s="166">
        <f t="shared" ref="AW226:BE227" si="2972">SUMIF($A$9:$A$32,$AE226,S$226:S$249)</f>
        <v>1785</v>
      </c>
      <c r="AX226" s="125">
        <f t="shared" si="2972"/>
        <v>450</v>
      </c>
      <c r="AY226" s="127">
        <f t="shared" si="2972"/>
        <v>1360</v>
      </c>
      <c r="AZ226" s="126">
        <f t="shared" si="2972"/>
        <v>1080</v>
      </c>
      <c r="BA226" s="166">
        <f t="shared" si="2972"/>
        <v>2605</v>
      </c>
      <c r="BB226" s="125">
        <f t="shared" si="2972"/>
        <v>1435</v>
      </c>
      <c r="BC226" s="127">
        <f t="shared" si="2972"/>
        <v>1415</v>
      </c>
      <c r="BD226" s="170">
        <f t="shared" si="2972"/>
        <v>2891</v>
      </c>
      <c r="BE226" s="171">
        <f t="shared" si="2972"/>
        <v>2835</v>
      </c>
      <c r="BF226" s="156">
        <f>AF226+AH226+AJ226+AL226+AN226+AP226+AR226+AT226+AV226+AX226+AZ226+BB226+BD226</f>
        <v>24474</v>
      </c>
      <c r="BG226" s="157">
        <f>AG226+AI226+AK226+AM226+AO226+AQ226+AS226+AU226+AW226+AY226+BA226+BC226+BE226</f>
        <v>25836</v>
      </c>
      <c r="BI226" s="124" t="s">
        <v>16</v>
      </c>
      <c r="BJ226" s="128">
        <f>B226/B250</f>
        <v>0</v>
      </c>
      <c r="BK226" s="129">
        <f t="shared" ref="BK226" si="2973">C226/C250</f>
        <v>0</v>
      </c>
      <c r="BL226" s="130">
        <f t="shared" ref="BL226" si="2974">D226/D250</f>
        <v>0</v>
      </c>
      <c r="BM226" s="131">
        <f t="shared" ref="BM226" si="2975">E226/E250</f>
        <v>0</v>
      </c>
      <c r="BN226" s="128">
        <f t="shared" ref="BN226" si="2976">F226/F250</f>
        <v>0</v>
      </c>
      <c r="BO226" s="129">
        <f t="shared" ref="BO226" si="2977">G226/G250</f>
        <v>0</v>
      </c>
      <c r="BP226" s="130">
        <f t="shared" ref="BP226" si="2978">H226/H250</f>
        <v>0</v>
      </c>
      <c r="BQ226" s="131">
        <f t="shared" ref="BQ226" si="2979">I226/I250</f>
        <v>0</v>
      </c>
      <c r="BR226" s="128">
        <f t="shared" ref="BR226" si="2980">J226/J250</f>
        <v>0</v>
      </c>
      <c r="BS226" s="129">
        <f t="shared" ref="BS226" si="2981">K226/K250</f>
        <v>0</v>
      </c>
      <c r="BT226" s="130">
        <f t="shared" ref="BT226" si="2982">L226/L250</f>
        <v>0</v>
      </c>
      <c r="BU226" s="128">
        <f t="shared" ref="BU226" si="2983">M226/M250</f>
        <v>0</v>
      </c>
      <c r="BV226" s="132">
        <f t="shared" ref="BV226" si="2984">N226/N250</f>
        <v>0</v>
      </c>
      <c r="BW226" s="133">
        <f t="shared" ref="BW226" si="2985">O226/O250</f>
        <v>0</v>
      </c>
      <c r="BX226" s="128">
        <f t="shared" ref="BX226" si="2986">P226/P250</f>
        <v>0</v>
      </c>
      <c r="BY226" s="129">
        <f t="shared" ref="BY226" si="2987">Q226/Q250</f>
        <v>0</v>
      </c>
      <c r="BZ226" s="130">
        <f t="shared" ref="BZ226" si="2988">R226/R250</f>
        <v>0</v>
      </c>
      <c r="CA226" s="131">
        <f t="shared" ref="CA226" si="2989">S226/S250</f>
        <v>0</v>
      </c>
      <c r="CB226" s="128">
        <f t="shared" ref="CB226" si="2990">T226/T250</f>
        <v>0</v>
      </c>
      <c r="CC226" s="129">
        <f t="shared" ref="CC226" si="2991">U226/U250</f>
        <v>0</v>
      </c>
      <c r="CD226" s="130">
        <f t="shared" ref="CD226" si="2992">V226/V250</f>
        <v>0</v>
      </c>
      <c r="CE226" s="131">
        <f t="shared" ref="CE226" si="2993">W226/W250</f>
        <v>0</v>
      </c>
      <c r="CF226" s="128">
        <f t="shared" ref="CF226" si="2994">X226/X250</f>
        <v>0</v>
      </c>
      <c r="CG226" s="129">
        <f t="shared" ref="CG226" si="2995">Y226/Y250</f>
        <v>0</v>
      </c>
      <c r="CH226" s="130">
        <f t="shared" ref="CH226" si="2996">Z226/Z250</f>
        <v>0</v>
      </c>
      <c r="CI226" s="128">
        <f t="shared" ref="CI226" si="2997">AA226/AA250</f>
        <v>0</v>
      </c>
      <c r="CJ226" s="134">
        <f t="shared" ref="CJ226" si="2998">AB226/AB250</f>
        <v>0</v>
      </c>
      <c r="CK226" s="135">
        <f t="shared" ref="CK226" si="2999">AC226/AC250</f>
        <v>0</v>
      </c>
    </row>
    <row r="227" spans="1:89" x14ac:dyDescent="0.2">
      <c r="A227" s="136" t="s">
        <v>17</v>
      </c>
      <c r="B227" s="175">
        <v>494</v>
      </c>
      <c r="C227" s="176">
        <v>0</v>
      </c>
      <c r="D227" s="177">
        <v>204</v>
      </c>
      <c r="E227" s="178">
        <v>2</v>
      </c>
      <c r="F227" s="175">
        <v>565</v>
      </c>
      <c r="G227" s="179">
        <v>6</v>
      </c>
      <c r="H227" s="177">
        <v>446</v>
      </c>
      <c r="I227" s="178">
        <v>46</v>
      </c>
      <c r="J227" s="175">
        <v>18</v>
      </c>
      <c r="K227" s="179">
        <v>21</v>
      </c>
      <c r="L227" s="177">
        <v>46</v>
      </c>
      <c r="M227" s="175">
        <v>85</v>
      </c>
      <c r="N227" s="180">
        <v>181</v>
      </c>
      <c r="O227" s="181">
        <v>111</v>
      </c>
      <c r="P227" s="175">
        <v>84</v>
      </c>
      <c r="Q227" s="179">
        <v>0</v>
      </c>
      <c r="R227" s="177">
        <v>43</v>
      </c>
      <c r="S227" s="178">
        <v>0</v>
      </c>
      <c r="T227" s="175">
        <v>4</v>
      </c>
      <c r="U227" s="179">
        <v>0</v>
      </c>
      <c r="V227" s="177">
        <v>8</v>
      </c>
      <c r="W227" s="178">
        <v>0</v>
      </c>
      <c r="X227" s="175">
        <v>5</v>
      </c>
      <c r="Y227" s="179">
        <v>0</v>
      </c>
      <c r="Z227" s="177">
        <v>0</v>
      </c>
      <c r="AA227" s="175">
        <v>0</v>
      </c>
      <c r="AB227" s="156">
        <f t="shared" ref="AB227:AB246" si="3000">B227+D227+F227+H227+J227+L227+N227+P227+R227+T227+V227+X227+Z227</f>
        <v>2098</v>
      </c>
      <c r="AC227" s="157">
        <f t="shared" ref="AC227:AC246" si="3001">C227+E227+G227+I227+K227+M227+O227+Q227+S227+U227+W227+Y227+AA227</f>
        <v>271</v>
      </c>
      <c r="AE227" s="237" t="str">
        <f>$AE$10</f>
        <v>08:00 - 08:59</v>
      </c>
      <c r="AF227" s="125">
        <f>SUMIF($A$9:$A$32,$AE227,B$226:B$249)</f>
        <v>2625</v>
      </c>
      <c r="AG227" s="176">
        <f t="shared" si="2971"/>
        <v>1271</v>
      </c>
      <c r="AH227" s="177">
        <f t="shared" si="2971"/>
        <v>810</v>
      </c>
      <c r="AI227" s="178">
        <f t="shared" si="2971"/>
        <v>808</v>
      </c>
      <c r="AJ227" s="238">
        <f t="shared" si="2971"/>
        <v>2485</v>
      </c>
      <c r="AK227" s="179">
        <f t="shared" si="2971"/>
        <v>1112</v>
      </c>
      <c r="AL227" s="177">
        <f t="shared" si="2971"/>
        <v>2937</v>
      </c>
      <c r="AM227" s="178">
        <f t="shared" si="2971"/>
        <v>1965</v>
      </c>
      <c r="AN227" s="238">
        <f t="shared" si="2971"/>
        <v>229</v>
      </c>
      <c r="AO227" s="179">
        <f t="shared" si="2971"/>
        <v>728</v>
      </c>
      <c r="AP227" s="177">
        <f t="shared" si="2971"/>
        <v>884</v>
      </c>
      <c r="AQ227" s="238">
        <f t="shared" si="2971"/>
        <v>2534</v>
      </c>
      <c r="AR227" s="180">
        <f t="shared" si="2971"/>
        <v>2189</v>
      </c>
      <c r="AS227" s="181">
        <f t="shared" si="2971"/>
        <v>3419</v>
      </c>
      <c r="AT227" s="238">
        <f t="shared" si="2971"/>
        <v>1482</v>
      </c>
      <c r="AU227" s="179">
        <f t="shared" si="2971"/>
        <v>1485</v>
      </c>
      <c r="AV227" s="177">
        <f t="shared" si="2971"/>
        <v>2162</v>
      </c>
      <c r="AW227" s="178">
        <f t="shared" si="2972"/>
        <v>1516</v>
      </c>
      <c r="AX227" s="238">
        <f t="shared" si="2972"/>
        <v>312</v>
      </c>
      <c r="AY227" s="179">
        <f t="shared" si="2972"/>
        <v>943</v>
      </c>
      <c r="AZ227" s="177">
        <f t="shared" si="2972"/>
        <v>848</v>
      </c>
      <c r="BA227" s="178">
        <f t="shared" si="2972"/>
        <v>2193</v>
      </c>
      <c r="BB227" s="238">
        <f t="shared" si="2972"/>
        <v>1146</v>
      </c>
      <c r="BC227" s="179">
        <f t="shared" si="2972"/>
        <v>1245</v>
      </c>
      <c r="BD227" s="177">
        <f t="shared" si="2972"/>
        <v>2932</v>
      </c>
      <c r="BE227" s="238">
        <f t="shared" si="2972"/>
        <v>2553</v>
      </c>
      <c r="BF227" s="158">
        <f>SUM(AF227,AH227,AJ227,AL227,AN227,AP227,AR227,AT227,AV227,AX227,AZ227,BB227,BD227)</f>
        <v>21041</v>
      </c>
      <c r="BG227" s="159">
        <f>SUM(AG227,AI227,AK227,AM227,AO227,AQ227,AS227,AU227,AW227,AY227,BA227,BC227,BE227)</f>
        <v>21772</v>
      </c>
      <c r="BI227" s="136" t="s">
        <v>17</v>
      </c>
      <c r="BJ227" s="128">
        <f>B227/B250</f>
        <v>1.52051463572286E-2</v>
      </c>
      <c r="BK227" s="129">
        <f t="shared" ref="BK227" si="3002">C227/C250</f>
        <v>0</v>
      </c>
      <c r="BL227" s="130">
        <f t="shared" ref="BL227" si="3003">D227/D250</f>
        <v>1.5459230069718097E-2</v>
      </c>
      <c r="BM227" s="131">
        <f t="shared" ref="BM227" si="3004">E227/E250</f>
        <v>1.4125291334133767E-4</v>
      </c>
      <c r="BN227" s="128">
        <f t="shared" ref="BN227" si="3005">F227/F250</f>
        <v>1.8971827675363487E-2</v>
      </c>
      <c r="BO227" s="129">
        <f t="shared" ref="BO227" si="3006">G227/G250</f>
        <v>2.0280547574784519E-4</v>
      </c>
      <c r="BP227" s="130">
        <f t="shared" ref="BP227" si="3007">H227/H250</f>
        <v>1.1035506618829643E-2</v>
      </c>
      <c r="BQ227" s="131">
        <f t="shared" ref="BQ227" si="3008">I227/I250</f>
        <v>1.0321769959161693E-3</v>
      </c>
      <c r="BR227" s="128">
        <f t="shared" ref="BR227" si="3009">J227/J250</f>
        <v>2.5438100621820239E-3</v>
      </c>
      <c r="BS227" s="129">
        <f t="shared" ref="BS227" si="3010">K227/K250</f>
        <v>3.3044846577498033E-3</v>
      </c>
      <c r="BT227" s="130">
        <f t="shared" ref="BT227" si="3011">L227/L250</f>
        <v>1.9458544839255499E-3</v>
      </c>
      <c r="BU227" s="128">
        <f t="shared" ref="BU227" si="3012">M227/M250</f>
        <v>3.7035423293102698E-3</v>
      </c>
      <c r="BV227" s="132">
        <f t="shared" ref="BV227" si="3013">N227/N250</f>
        <v>4.5114656031904291E-3</v>
      </c>
      <c r="BW227" s="133">
        <f t="shared" ref="BW227" si="3014">O227/O250</f>
        <v>2.8793774319066149E-3</v>
      </c>
      <c r="BX227" s="128">
        <f t="shared" ref="BX227" si="3015">P227/P250</f>
        <v>3.753518923991242E-3</v>
      </c>
      <c r="BY227" s="129">
        <f t="shared" ref="BY227" si="3016">Q227/Q250</f>
        <v>0</v>
      </c>
      <c r="BZ227" s="130">
        <f t="shared" ref="BZ227" si="3017">R227/R250</f>
        <v>1.4691311626635691E-3</v>
      </c>
      <c r="CA227" s="131">
        <f t="shared" ref="CA227" si="3018">S227/S250</f>
        <v>0</v>
      </c>
      <c r="CB227" s="128">
        <f t="shared" ref="CB227" si="3019">T227/T250</f>
        <v>4.4072278536800354E-4</v>
      </c>
      <c r="CC227" s="129">
        <f t="shared" ref="CC227" si="3020">U227/U250</f>
        <v>0</v>
      </c>
      <c r="CD227" s="130">
        <f t="shared" ref="CD227" si="3021">V227/V250</f>
        <v>3.1192732093422232E-4</v>
      </c>
      <c r="CE227" s="131">
        <f t="shared" ref="CE227" si="3022">W227/W250</f>
        <v>0</v>
      </c>
      <c r="CF227" s="128">
        <f t="shared" ref="CF227" si="3023">X227/X250</f>
        <v>2.5315173915244798E-4</v>
      </c>
      <c r="CG227" s="129">
        <f t="shared" ref="CG227" si="3024">Y227/Y250</f>
        <v>0</v>
      </c>
      <c r="CH227" s="130">
        <f t="shared" ref="CH227" si="3025">Z227/Z250</f>
        <v>0</v>
      </c>
      <c r="CI227" s="128">
        <f t="shared" ref="CI227" si="3026">AA227/AA250</f>
        <v>0</v>
      </c>
      <c r="CJ227" s="134">
        <f t="shared" ref="CJ227" si="3027">AB227/AB250</f>
        <v>6.2441777060831625E-3</v>
      </c>
      <c r="CK227" s="135">
        <f t="shared" ref="CK227" si="3028">AC227/AC250</f>
        <v>8.1043093393941203E-4</v>
      </c>
    </row>
    <row r="228" spans="1:89" ht="13.5" thickBot="1" x14ac:dyDescent="0.25">
      <c r="A228" s="145" t="s">
        <v>18</v>
      </c>
      <c r="B228" s="182">
        <v>2090</v>
      </c>
      <c r="C228" s="183">
        <v>0</v>
      </c>
      <c r="D228" s="184">
        <v>788</v>
      </c>
      <c r="E228" s="185">
        <v>176</v>
      </c>
      <c r="F228" s="182">
        <v>2857</v>
      </c>
      <c r="G228" s="186">
        <v>403</v>
      </c>
      <c r="H228" s="184">
        <v>2120</v>
      </c>
      <c r="I228" s="185">
        <v>686</v>
      </c>
      <c r="J228" s="182">
        <v>89</v>
      </c>
      <c r="K228" s="186">
        <v>262</v>
      </c>
      <c r="L228" s="184">
        <v>485</v>
      </c>
      <c r="M228" s="182">
        <v>944</v>
      </c>
      <c r="N228" s="187">
        <v>1420</v>
      </c>
      <c r="O228" s="188">
        <v>1573</v>
      </c>
      <c r="P228" s="182">
        <v>976</v>
      </c>
      <c r="Q228" s="186">
        <v>890</v>
      </c>
      <c r="R228" s="184">
        <v>1046</v>
      </c>
      <c r="S228" s="185">
        <v>1073</v>
      </c>
      <c r="T228" s="182">
        <v>236</v>
      </c>
      <c r="U228" s="186">
        <v>609</v>
      </c>
      <c r="V228" s="184">
        <v>651</v>
      </c>
      <c r="W228" s="185">
        <v>1240</v>
      </c>
      <c r="X228" s="182">
        <v>674</v>
      </c>
      <c r="Y228" s="186">
        <v>497</v>
      </c>
      <c r="Z228" s="184">
        <v>1832</v>
      </c>
      <c r="AA228" s="182">
        <v>1312</v>
      </c>
      <c r="AB228" s="156">
        <f t="shared" si="3000"/>
        <v>15264</v>
      </c>
      <c r="AC228" s="157">
        <f t="shared" si="3001"/>
        <v>9665</v>
      </c>
      <c r="AE228" s="235"/>
      <c r="AF228" s="125"/>
      <c r="AG228" s="183"/>
      <c r="AH228" s="184"/>
      <c r="AI228" s="185"/>
      <c r="AJ228" s="182"/>
      <c r="AK228" s="186"/>
      <c r="AL228" s="184"/>
      <c r="AM228" s="185"/>
      <c r="AN228" s="182"/>
      <c r="AO228" s="186"/>
      <c r="AP228" s="184"/>
      <c r="AQ228" s="182"/>
      <c r="AR228" s="187"/>
      <c r="AS228" s="188"/>
      <c r="AT228" s="182"/>
      <c r="AU228" s="186"/>
      <c r="AV228" s="184"/>
      <c r="AW228" s="185"/>
      <c r="AX228" s="182"/>
      <c r="AY228" s="186"/>
      <c r="AZ228" s="184"/>
      <c r="BA228" s="185"/>
      <c r="BB228" s="182"/>
      <c r="BC228" s="186"/>
      <c r="BD228" s="184"/>
      <c r="BE228" s="182"/>
      <c r="BF228" s="158"/>
      <c r="BG228" s="159"/>
      <c r="BI228" s="145" t="s">
        <v>18</v>
      </c>
      <c r="BJ228" s="128">
        <f>B228/B250</f>
        <v>6.4329465357505611E-2</v>
      </c>
      <c r="BK228" s="129">
        <f t="shared" ref="BK228" si="3029">C228/C250</f>
        <v>0</v>
      </c>
      <c r="BL228" s="130">
        <f t="shared" ref="BL228" si="3030">D228/D250</f>
        <v>5.9715065171264022E-2</v>
      </c>
      <c r="BM228" s="131">
        <f t="shared" ref="BM228" si="3031">E228/E250</f>
        <v>1.2430256374037715E-2</v>
      </c>
      <c r="BN228" s="128">
        <f t="shared" ref="BN228" si="3032">F228/F250</f>
        <v>9.5933648970820323E-2</v>
      </c>
      <c r="BO228" s="129">
        <f t="shared" ref="BO228" si="3033">G228/G250</f>
        <v>1.3621767787730268E-2</v>
      </c>
      <c r="BP228" s="130">
        <f t="shared" ref="BP228" si="3034">H228/H250</f>
        <v>5.245577137201534E-2</v>
      </c>
      <c r="BQ228" s="131">
        <f t="shared" ref="BQ228" si="3035">I228/I250</f>
        <v>1.5392900417358524E-2</v>
      </c>
      <c r="BR228" s="128">
        <f t="shared" ref="BR228" si="3036">J228/J250</f>
        <v>1.2577727529677785E-2</v>
      </c>
      <c r="BS228" s="129">
        <f t="shared" ref="BS228" si="3037">K228/K250</f>
        <v>4.1227380015735643E-2</v>
      </c>
      <c r="BT228" s="130">
        <f t="shared" ref="BT228" si="3038">L228/L250</f>
        <v>2.0516074450084604E-2</v>
      </c>
      <c r="BU228" s="128">
        <f t="shared" ref="BU228" si="3039">M228/M250</f>
        <v>4.1131105398457581E-2</v>
      </c>
      <c r="BV228" s="132">
        <f t="shared" ref="BV228" si="3040">N228/N250</f>
        <v>3.5393818544366899E-2</v>
      </c>
      <c r="BW228" s="133">
        <f t="shared" ref="BW228" si="3041">O228/O250</f>
        <v>4.0804150453955898E-2</v>
      </c>
      <c r="BX228" s="128">
        <f t="shared" ref="BX228" si="3042">P228/P250</f>
        <v>4.3612315116850618E-2</v>
      </c>
      <c r="BY228" s="129">
        <f t="shared" ref="BY228" si="3043">Q228/Q250</f>
        <v>4.443778709806271E-2</v>
      </c>
      <c r="BZ228" s="130">
        <f t="shared" ref="BZ228" si="3044">R228/R250</f>
        <v>3.5737469677816117E-2</v>
      </c>
      <c r="CA228" s="131">
        <f t="shared" ref="CA228" si="3045">S228/S250</f>
        <v>4.0431063717547761E-2</v>
      </c>
      <c r="CB228" s="128">
        <f t="shared" ref="CB228" si="3046">T228/T250</f>
        <v>2.6002644336712209E-2</v>
      </c>
      <c r="CC228" s="129">
        <f t="shared" ref="CC228" si="3047">U228/U250</f>
        <v>7.3100468131076707E-2</v>
      </c>
      <c r="CD228" s="130">
        <f t="shared" ref="CD228" si="3048">V228/V250</f>
        <v>2.538308574102234E-2</v>
      </c>
      <c r="CE228" s="131">
        <f t="shared" ref="CE228" si="3049">W228/W250</f>
        <v>4.4352242649688817E-2</v>
      </c>
      <c r="CF228" s="128">
        <f t="shared" ref="CF228" si="3050">X228/X250</f>
        <v>3.4124854437749985E-2</v>
      </c>
      <c r="CG228" s="129">
        <f t="shared" ref="CG228" si="3051">Y228/Y250</f>
        <v>4.3896838014485073E-2</v>
      </c>
      <c r="CH228" s="130">
        <f t="shared" ref="CH228" si="3052">Z228/Z250</f>
        <v>4.2452611577142328E-2</v>
      </c>
      <c r="CI228" s="128">
        <f t="shared" ref="CI228" si="3053">AA228/AA250</f>
        <v>2.6328463637823086E-2</v>
      </c>
      <c r="CJ228" s="134">
        <f t="shared" ref="CJ228" si="3054">AB228/AB250</f>
        <v>4.5429517876860531E-2</v>
      </c>
      <c r="CK228" s="135">
        <f t="shared" ref="CK228" si="3055">AC228/AC250</f>
        <v>2.8903376297138073E-2</v>
      </c>
    </row>
    <row r="229" spans="1:89" ht="14.25" thickTop="1" thickBot="1" x14ac:dyDescent="0.25">
      <c r="A229" s="136" t="s">
        <v>19</v>
      </c>
      <c r="B229" s="175">
        <v>2979</v>
      </c>
      <c r="C229" s="176">
        <v>1652</v>
      </c>
      <c r="D229" s="177">
        <v>1203</v>
      </c>
      <c r="E229" s="178">
        <v>819</v>
      </c>
      <c r="F229" s="175">
        <v>3309</v>
      </c>
      <c r="G229" s="179">
        <v>1402</v>
      </c>
      <c r="H229" s="177">
        <v>3200</v>
      </c>
      <c r="I229" s="178">
        <v>1858</v>
      </c>
      <c r="J229" s="175">
        <v>259</v>
      </c>
      <c r="K229" s="179">
        <v>613</v>
      </c>
      <c r="L229" s="177">
        <v>1041</v>
      </c>
      <c r="M229" s="175">
        <v>2067</v>
      </c>
      <c r="N229" s="180">
        <v>2652</v>
      </c>
      <c r="O229" s="181">
        <v>3177</v>
      </c>
      <c r="P229" s="175">
        <v>1629</v>
      </c>
      <c r="Q229" s="179">
        <v>1678</v>
      </c>
      <c r="R229" s="177">
        <v>2142</v>
      </c>
      <c r="S229" s="178">
        <v>1898</v>
      </c>
      <c r="T229" s="175">
        <v>351</v>
      </c>
      <c r="U229" s="179">
        <v>1320</v>
      </c>
      <c r="V229" s="177">
        <v>1279</v>
      </c>
      <c r="W229" s="178">
        <v>2703</v>
      </c>
      <c r="X229" s="175">
        <v>1414</v>
      </c>
      <c r="Y229" s="179">
        <v>1072</v>
      </c>
      <c r="Z229" s="177">
        <v>2950</v>
      </c>
      <c r="AA229" s="175">
        <v>2479</v>
      </c>
      <c r="AB229" s="156">
        <f t="shared" si="3000"/>
        <v>24408</v>
      </c>
      <c r="AC229" s="157">
        <f t="shared" si="3001"/>
        <v>22738</v>
      </c>
      <c r="AE229" s="229" t="s">
        <v>13</v>
      </c>
      <c r="AF229" s="20">
        <f t="shared" ref="AF229:BG229" si="3056">SUM(AF226:AF228)</f>
        <v>5674</v>
      </c>
      <c r="AG229" s="21">
        <f t="shared" si="3056"/>
        <v>3071</v>
      </c>
      <c r="AH229" s="20">
        <f t="shared" si="3056"/>
        <v>1789</v>
      </c>
      <c r="AI229" s="21">
        <f t="shared" si="3056"/>
        <v>1926</v>
      </c>
      <c r="AJ229" s="20">
        <f t="shared" si="3056"/>
        <v>5086</v>
      </c>
      <c r="AK229" s="21">
        <f t="shared" si="3056"/>
        <v>2714</v>
      </c>
      <c r="AL229" s="20">
        <f t="shared" si="3056"/>
        <v>6436</v>
      </c>
      <c r="AM229" s="21">
        <f t="shared" si="3056"/>
        <v>4259</v>
      </c>
      <c r="AN229" s="20">
        <f t="shared" si="3056"/>
        <v>507</v>
      </c>
      <c r="AO229" s="21">
        <f t="shared" si="3056"/>
        <v>1599</v>
      </c>
      <c r="AP229" s="20">
        <f t="shared" si="3056"/>
        <v>2003</v>
      </c>
      <c r="AQ229" s="21">
        <f t="shared" si="3056"/>
        <v>5432</v>
      </c>
      <c r="AR229" s="20">
        <f t="shared" si="3056"/>
        <v>4834</v>
      </c>
      <c r="AS229" s="21">
        <f t="shared" si="3056"/>
        <v>6935</v>
      </c>
      <c r="AT229" s="20">
        <f t="shared" si="3056"/>
        <v>3474</v>
      </c>
      <c r="AU229" s="21">
        <f t="shared" si="3056"/>
        <v>3222</v>
      </c>
      <c r="AV229" s="20">
        <f t="shared" si="3056"/>
        <v>4618</v>
      </c>
      <c r="AW229" s="21">
        <f t="shared" si="3056"/>
        <v>3301</v>
      </c>
      <c r="AX229" s="20">
        <f t="shared" si="3056"/>
        <v>762</v>
      </c>
      <c r="AY229" s="21">
        <f t="shared" si="3056"/>
        <v>2303</v>
      </c>
      <c r="AZ229" s="20">
        <f t="shared" si="3056"/>
        <v>1928</v>
      </c>
      <c r="BA229" s="21">
        <f t="shared" si="3056"/>
        <v>4798</v>
      </c>
      <c r="BB229" s="20">
        <f t="shared" si="3056"/>
        <v>2581</v>
      </c>
      <c r="BC229" s="21">
        <f t="shared" si="3056"/>
        <v>2660</v>
      </c>
      <c r="BD229" s="20">
        <f t="shared" si="3056"/>
        <v>5823</v>
      </c>
      <c r="BE229" s="21">
        <f t="shared" si="3056"/>
        <v>5388</v>
      </c>
      <c r="BF229" s="160">
        <f t="shared" si="3056"/>
        <v>45515</v>
      </c>
      <c r="BG229" s="161">
        <f t="shared" si="3056"/>
        <v>47608</v>
      </c>
      <c r="BI229" s="136" t="s">
        <v>19</v>
      </c>
      <c r="BJ229" s="128">
        <f>B229/B250</f>
        <v>9.1692572870817821E-2</v>
      </c>
      <c r="BK229" s="129">
        <f t="shared" ref="BK229" si="3057">C229/C250</f>
        <v>4.8284328052843863E-2</v>
      </c>
      <c r="BL229" s="130">
        <f t="shared" ref="BL229" si="3058">D229/D250</f>
        <v>9.1163989087602301E-2</v>
      </c>
      <c r="BM229" s="131">
        <f t="shared" ref="BM229" si="3059">E229/E250</f>
        <v>5.7843068013277772E-2</v>
      </c>
      <c r="BN229" s="128">
        <f t="shared" ref="BN229" si="3060">F229/F250</f>
        <v>0.1111111111111111</v>
      </c>
      <c r="BO229" s="129">
        <f t="shared" ref="BO229" si="3061">G229/G250</f>
        <v>4.7388879499746496E-2</v>
      </c>
      <c r="BP229" s="130">
        <f t="shared" ref="BP229" si="3062">H229/H250</f>
        <v>7.9178522825683537E-2</v>
      </c>
      <c r="BQ229" s="131">
        <f t="shared" ref="BQ229" si="3063">I229/I250</f>
        <v>4.1690975182874838E-2</v>
      </c>
      <c r="BR229" s="128">
        <f t="shared" ref="BR229" si="3064">J229/J250</f>
        <v>3.6602600339174673E-2</v>
      </c>
      <c r="BS229" s="129">
        <f t="shared" ref="BS229" si="3065">K229/K250</f>
        <v>9.6459480723839502E-2</v>
      </c>
      <c r="BT229" s="130">
        <f t="shared" ref="BT229" si="3066">L229/L250</f>
        <v>4.4035532994923861E-2</v>
      </c>
      <c r="BU229" s="128">
        <f t="shared" ref="BU229" si="3067">M229/M250</f>
        <v>9.006143523158032E-2</v>
      </c>
      <c r="BV229" s="132">
        <f t="shared" ref="BV229" si="3068">N229/N250</f>
        <v>6.6101694915254236E-2</v>
      </c>
      <c r="BW229" s="133">
        <f t="shared" ref="BW229" si="3069">O229/O250</f>
        <v>8.24124513618677E-2</v>
      </c>
      <c r="BX229" s="128">
        <f t="shared" ref="BX229" si="3070">P229/P250</f>
        <v>7.2791456275973013E-2</v>
      </c>
      <c r="BY229" s="129">
        <f t="shared" ref="BY229" si="3071">Q229/Q250</f>
        <v>8.3782704214100265E-2</v>
      </c>
      <c r="BZ229" s="130">
        <f t="shared" ref="BZ229" si="3072">R229/R250</f>
        <v>7.3183231405241037E-2</v>
      </c>
      <c r="CA229" s="131">
        <f t="shared" ref="CA229" si="3073">S229/S250</f>
        <v>7.1517389502241985E-2</v>
      </c>
      <c r="CB229" s="128">
        <f t="shared" ref="CB229" si="3074">T229/T250</f>
        <v>3.867342441604231E-2</v>
      </c>
      <c r="CC229" s="129">
        <f t="shared" ref="CC229" si="3075">U229/U250</f>
        <v>0.15844436442203816</v>
      </c>
      <c r="CD229" s="130">
        <f t="shared" ref="CD229" si="3076">V229/V250</f>
        <v>4.9869380434358797E-2</v>
      </c>
      <c r="CE229" s="131">
        <f t="shared" ref="CE229" si="3077">W229/W250</f>
        <v>9.6680735388797484E-2</v>
      </c>
      <c r="CF229" s="128">
        <f t="shared" ref="CF229" si="3078">X229/X250</f>
        <v>7.1591311832312293E-2</v>
      </c>
      <c r="CG229" s="129">
        <f t="shared" ref="CG229" si="3079">Y229/Y250</f>
        <v>9.4682918212329978E-2</v>
      </c>
      <c r="CH229" s="130">
        <f t="shared" ref="CH229" si="3080">Z229/Z250</f>
        <v>6.8359827594197523E-2</v>
      </c>
      <c r="CI229" s="128">
        <f t="shared" ref="CI229" si="3081">AA229/AA250</f>
        <v>4.9747150425429446E-2</v>
      </c>
      <c r="CJ229" s="134">
        <f t="shared" ref="CJ229" si="3082">AB229/AB250</f>
        <v>7.264437056724396E-2</v>
      </c>
      <c r="CK229" s="135">
        <f t="shared" ref="CK229" si="3083">AC229/AC250</f>
        <v>6.7998444929573257E-2</v>
      </c>
    </row>
    <row r="230" spans="1:89" ht="13.5" thickTop="1" x14ac:dyDescent="0.2">
      <c r="A230" s="145" t="s">
        <v>20</v>
      </c>
      <c r="B230" s="182">
        <v>3049</v>
      </c>
      <c r="C230" s="183">
        <v>1800</v>
      </c>
      <c r="D230" s="184">
        <v>979</v>
      </c>
      <c r="E230" s="185">
        <v>1118</v>
      </c>
      <c r="F230" s="182">
        <v>2601</v>
      </c>
      <c r="G230" s="186">
        <v>1602</v>
      </c>
      <c r="H230" s="184">
        <v>3499</v>
      </c>
      <c r="I230" s="185">
        <v>2294</v>
      </c>
      <c r="J230" s="182">
        <v>278</v>
      </c>
      <c r="K230" s="186">
        <v>871</v>
      </c>
      <c r="L230" s="184">
        <v>1119</v>
      </c>
      <c r="M230" s="182">
        <v>2898</v>
      </c>
      <c r="N230" s="187">
        <v>2645</v>
      </c>
      <c r="O230" s="188">
        <v>3516</v>
      </c>
      <c r="P230" s="182">
        <v>1992</v>
      </c>
      <c r="Q230" s="186">
        <v>1737</v>
      </c>
      <c r="R230" s="184">
        <v>2456</v>
      </c>
      <c r="S230" s="185">
        <v>1785</v>
      </c>
      <c r="T230" s="182">
        <v>450</v>
      </c>
      <c r="U230" s="186">
        <v>1360</v>
      </c>
      <c r="V230" s="184">
        <v>1080</v>
      </c>
      <c r="W230" s="185">
        <v>2605</v>
      </c>
      <c r="X230" s="182">
        <v>1435</v>
      </c>
      <c r="Y230" s="186">
        <v>1415</v>
      </c>
      <c r="Z230" s="184">
        <v>2891</v>
      </c>
      <c r="AA230" s="182">
        <v>2835</v>
      </c>
      <c r="AB230" s="156">
        <f t="shared" si="3000"/>
        <v>24474</v>
      </c>
      <c r="AC230" s="157">
        <f t="shared" si="3001"/>
        <v>25836</v>
      </c>
      <c r="BI230" s="145" t="s">
        <v>20</v>
      </c>
      <c r="BJ230" s="128">
        <f>B230/B250</f>
        <v>9.384714826556681E-2</v>
      </c>
      <c r="BK230" s="129">
        <f t="shared" ref="BK230" si="3084">C230/C250</f>
        <v>5.2610042672590167E-2</v>
      </c>
      <c r="BL230" s="130">
        <f t="shared" ref="BL230" si="3085">D230/D250</f>
        <v>7.4189148226735377E-2</v>
      </c>
      <c r="BM230" s="131">
        <f t="shared" ref="BM230" si="3086">E230/E250</f>
        <v>7.8960378557807756E-2</v>
      </c>
      <c r="BN230" s="128">
        <f t="shared" ref="BN230" si="3087">F230/F250</f>
        <v>8.7337564218797223E-2</v>
      </c>
      <c r="BO230" s="129">
        <f t="shared" ref="BO230" si="3088">G230/G250</f>
        <v>5.4149062024674663E-2</v>
      </c>
      <c r="BP230" s="130">
        <f t="shared" ref="BP230" si="3089">H230/H250</f>
        <v>8.6576766052208334E-2</v>
      </c>
      <c r="BQ230" s="131">
        <f t="shared" ref="BQ230" si="3090">I230/I250</f>
        <v>5.1474218013732441E-2</v>
      </c>
      <c r="BR230" s="128">
        <f t="shared" ref="BR230" si="3091">J230/J250</f>
        <v>3.9287733182589032E-2</v>
      </c>
      <c r="BS230" s="129">
        <f t="shared" ref="BS230" si="3092">K230/K250</f>
        <v>0.13705743509047993</v>
      </c>
      <c r="BT230" s="130">
        <f t="shared" ref="BT230" si="3093">L230/L250</f>
        <v>4.733502538071066E-2</v>
      </c>
      <c r="BU230" s="128">
        <f t="shared" ref="BU230" si="3094">M230/M250</f>
        <v>0.12626900788636661</v>
      </c>
      <c r="BV230" s="132">
        <f t="shared" ref="BV230" si="3095">N230/N250</f>
        <v>6.5927218344965108E-2</v>
      </c>
      <c r="BW230" s="133">
        <f t="shared" ref="BW230" si="3096">O230/O250</f>
        <v>9.1206225680933853E-2</v>
      </c>
      <c r="BX230" s="128">
        <f t="shared" ref="BX230" si="3097">P230/P250</f>
        <v>8.9012020197506592E-2</v>
      </c>
      <c r="BY230" s="129">
        <f t="shared" ref="BY230" si="3098">Q230/Q250</f>
        <v>8.672857998801678E-2</v>
      </c>
      <c r="BZ230" s="130">
        <f t="shared" ref="BZ230" si="3099">R230/R250</f>
        <v>8.3911305476784312E-2</v>
      </c>
      <c r="CA230" s="131">
        <f t="shared" ref="CA230" si="3100">S230/S250</f>
        <v>6.7259504879611132E-2</v>
      </c>
      <c r="CB230" s="128">
        <f t="shared" ref="CB230" si="3101">T230/T250</f>
        <v>4.9581313353900397E-2</v>
      </c>
      <c r="CC230" s="129">
        <f t="shared" ref="CC230" si="3102">U230/U250</f>
        <v>0.16324570879846356</v>
      </c>
      <c r="CD230" s="130">
        <f t="shared" ref="CD230" si="3103">V230/V250</f>
        <v>4.2110188326120013E-2</v>
      </c>
      <c r="CE230" s="131">
        <f t="shared" ref="CE230" si="3104">W230/W250</f>
        <v>9.3175477501967238E-2</v>
      </c>
      <c r="CF230" s="128">
        <f t="shared" ref="CF230" si="3105">X230/X250</f>
        <v>7.2654549136752566E-2</v>
      </c>
      <c r="CG230" s="129">
        <f t="shared" ref="CG230" si="3106">Y230/Y250</f>
        <v>0.12497791909556616</v>
      </c>
      <c r="CH230" s="130">
        <f t="shared" ref="CH230" si="3107">Z230/Z250</f>
        <v>6.699263104231358E-2</v>
      </c>
      <c r="CI230" s="128">
        <f t="shared" ref="CI230" si="3108">AA230/AA250</f>
        <v>5.6891154278375343E-2</v>
      </c>
      <c r="CJ230" s="134">
        <f t="shared" ref="CJ230" si="3109">AB230/AB250</f>
        <v>7.2840803231019699E-2</v>
      </c>
      <c r="CK230" s="135">
        <f t="shared" ref="CK230" si="3110">AC230/AC250</f>
        <v>7.7263076048924906E-2</v>
      </c>
    </row>
    <row r="231" spans="1:89" ht="13.5" thickBot="1" x14ac:dyDescent="0.25">
      <c r="A231" s="136" t="s">
        <v>21</v>
      </c>
      <c r="B231" s="175">
        <v>2625</v>
      </c>
      <c r="C231" s="176">
        <v>1271</v>
      </c>
      <c r="D231" s="177">
        <v>810</v>
      </c>
      <c r="E231" s="178">
        <v>808</v>
      </c>
      <c r="F231" s="175">
        <v>2485</v>
      </c>
      <c r="G231" s="179">
        <v>1112</v>
      </c>
      <c r="H231" s="177">
        <v>2937</v>
      </c>
      <c r="I231" s="178">
        <v>1965</v>
      </c>
      <c r="J231" s="175">
        <v>229</v>
      </c>
      <c r="K231" s="179">
        <v>728</v>
      </c>
      <c r="L231" s="177">
        <v>884</v>
      </c>
      <c r="M231" s="175">
        <v>2534</v>
      </c>
      <c r="N231" s="180">
        <v>2189</v>
      </c>
      <c r="O231" s="181">
        <v>3419</v>
      </c>
      <c r="P231" s="175">
        <v>1482</v>
      </c>
      <c r="Q231" s="179">
        <v>1485</v>
      </c>
      <c r="R231" s="177">
        <v>2162</v>
      </c>
      <c r="S231" s="178">
        <v>1516</v>
      </c>
      <c r="T231" s="175">
        <v>312</v>
      </c>
      <c r="U231" s="179">
        <v>943</v>
      </c>
      <c r="V231" s="177">
        <v>848</v>
      </c>
      <c r="W231" s="178">
        <v>2193</v>
      </c>
      <c r="X231" s="175">
        <v>1146</v>
      </c>
      <c r="Y231" s="179">
        <v>1245</v>
      </c>
      <c r="Z231" s="177">
        <v>2932</v>
      </c>
      <c r="AA231" s="175">
        <v>2553</v>
      </c>
      <c r="AB231" s="156">
        <f t="shared" si="3000"/>
        <v>21041</v>
      </c>
      <c r="AC231" s="157">
        <f t="shared" si="3001"/>
        <v>21772</v>
      </c>
      <c r="AE231" s="232" t="s">
        <v>85</v>
      </c>
      <c r="BI231" s="136" t="s">
        <v>21</v>
      </c>
      <c r="BJ231" s="128">
        <f>B231/B250</f>
        <v>8.0796577303087203E-2</v>
      </c>
      <c r="BK231" s="129">
        <f t="shared" ref="BK231" si="3111">C231/C250</f>
        <v>3.7148535687145615E-2</v>
      </c>
      <c r="BL231" s="130">
        <f t="shared" ref="BL231" si="3112">D231/D250</f>
        <v>6.1382237041527739E-2</v>
      </c>
      <c r="BM231" s="131">
        <f t="shared" ref="BM231" si="3113">E231/E250</f>
        <v>5.7066176989900415E-2</v>
      </c>
      <c r="BN231" s="128">
        <f t="shared" ref="BN231" si="3114">F231/F250</f>
        <v>8.3442463315536758E-2</v>
      </c>
      <c r="BO231" s="129">
        <f t="shared" ref="BO231" si="3115">G231/G250</f>
        <v>3.7586614838600645E-2</v>
      </c>
      <c r="BP231" s="130">
        <f t="shared" ref="BP231" si="3116">H231/H250</f>
        <v>7.2671037980947664E-2</v>
      </c>
      <c r="BQ231" s="131">
        <f t="shared" ref="BQ231" si="3117">I231/I250</f>
        <v>4.4091908629897231E-2</v>
      </c>
      <c r="BR231" s="128">
        <f t="shared" ref="BR231" si="3118">J231/J250</f>
        <v>3.2362916902204636E-2</v>
      </c>
      <c r="BS231" s="129">
        <f t="shared" ref="BS231" si="3119">K231/K250</f>
        <v>0.11455546813532652</v>
      </c>
      <c r="BT231" s="130">
        <f t="shared" ref="BT231" si="3120">L231/L250</f>
        <v>3.739424703891709E-2</v>
      </c>
      <c r="BU231" s="128">
        <f t="shared" ref="BU231" si="3121">M231/M250</f>
        <v>0.11040913249967321</v>
      </c>
      <c r="BV231" s="132">
        <f t="shared" ref="BV231" si="3122">N231/N250</f>
        <v>5.4561316051844465E-2</v>
      </c>
      <c r="BW231" s="133">
        <f t="shared" ref="BW231" si="3123">O231/O250</f>
        <v>8.8690012970168611E-2</v>
      </c>
      <c r="BX231" s="128">
        <f t="shared" ref="BX231" si="3124">P231/P250</f>
        <v>6.6222798158988336E-2</v>
      </c>
      <c r="BY231" s="129">
        <f t="shared" ref="BY231" si="3125">Q231/Q250</f>
        <v>7.4146195326542846E-2</v>
      </c>
      <c r="BZ231" s="130">
        <f t="shared" ref="BZ231" si="3126">R231/R250</f>
        <v>7.3866548225084566E-2</v>
      </c>
      <c r="CA231" s="131">
        <f t="shared" ref="CA231" si="3127">S231/S250</f>
        <v>5.7123478654056294E-2</v>
      </c>
      <c r="CB231" s="128">
        <f t="shared" ref="CB231" si="3128">T231/T250</f>
        <v>3.4376377258704273E-2</v>
      </c>
      <c r="CC231" s="129">
        <f t="shared" ref="CC231" si="3129">U231/U250</f>
        <v>0.11319169367422878</v>
      </c>
      <c r="CD231" s="130">
        <f t="shared" ref="CD231" si="3130">V231/V250</f>
        <v>3.3064296019027564E-2</v>
      </c>
      <c r="CE231" s="131">
        <f t="shared" ref="CE231" si="3131">W231/W250</f>
        <v>7.8439087202231916E-2</v>
      </c>
      <c r="CF231" s="128">
        <f t="shared" ref="CF231" si="3132">X231/X250</f>
        <v>5.8022378613741078E-2</v>
      </c>
      <c r="CG231" s="129">
        <f t="shared" ref="CG231" si="3133">Y231/Y250</f>
        <v>0.10996290408055114</v>
      </c>
      <c r="CH231" s="130">
        <f t="shared" ref="CH231" si="3134">Z231/Z250</f>
        <v>6.7942716781758353E-2</v>
      </c>
      <c r="CI231" s="128">
        <f t="shared" ref="CI231" si="3135">AA231/AA250</f>
        <v>5.1232139990367638E-2</v>
      </c>
      <c r="CJ231" s="134">
        <f t="shared" ref="CJ231" si="3136">AB231/AB250</f>
        <v>6.2623328462200104E-2</v>
      </c>
      <c r="CK231" s="135">
        <f t="shared" ref="CK231" si="3137">AC231/AC250</f>
        <v>6.5109602559885169E-2</v>
      </c>
    </row>
    <row r="232" spans="1:89" ht="14.25" thickTop="1" thickBot="1" x14ac:dyDescent="0.25">
      <c r="A232" s="145" t="s">
        <v>22</v>
      </c>
      <c r="B232" s="182">
        <v>2142</v>
      </c>
      <c r="C232" s="183">
        <v>1549</v>
      </c>
      <c r="D232" s="184">
        <v>682</v>
      </c>
      <c r="E232" s="185">
        <v>697</v>
      </c>
      <c r="F232" s="182">
        <v>2121</v>
      </c>
      <c r="G232" s="186">
        <v>902</v>
      </c>
      <c r="H232" s="184">
        <v>2616</v>
      </c>
      <c r="I232" s="185">
        <v>1875</v>
      </c>
      <c r="J232" s="182">
        <v>301</v>
      </c>
      <c r="K232" s="186">
        <v>691</v>
      </c>
      <c r="L232" s="184">
        <v>775</v>
      </c>
      <c r="M232" s="182">
        <v>2069</v>
      </c>
      <c r="N232" s="187">
        <v>1819</v>
      </c>
      <c r="O232" s="188">
        <v>2793</v>
      </c>
      <c r="P232" s="182">
        <v>1049</v>
      </c>
      <c r="Q232" s="186">
        <v>1166</v>
      </c>
      <c r="R232" s="184">
        <v>1867</v>
      </c>
      <c r="S232" s="185">
        <v>1217</v>
      </c>
      <c r="T232" s="182">
        <v>255</v>
      </c>
      <c r="U232" s="186">
        <v>555</v>
      </c>
      <c r="V232" s="184">
        <v>736</v>
      </c>
      <c r="W232" s="185">
        <v>1967</v>
      </c>
      <c r="X232" s="182">
        <v>1019</v>
      </c>
      <c r="Y232" s="186">
        <v>744</v>
      </c>
      <c r="Z232" s="184">
        <v>2724</v>
      </c>
      <c r="AA232" s="182">
        <v>2358</v>
      </c>
      <c r="AB232" s="156">
        <f t="shared" si="3000"/>
        <v>18106</v>
      </c>
      <c r="AC232" s="157">
        <f t="shared" si="3001"/>
        <v>18583</v>
      </c>
      <c r="AE232" s="300" t="s">
        <v>0</v>
      </c>
      <c r="AF232" s="302" t="s">
        <v>1</v>
      </c>
      <c r="AG232" s="303"/>
      <c r="AH232" s="302" t="s">
        <v>2</v>
      </c>
      <c r="AI232" s="303"/>
      <c r="AJ232" s="302" t="s">
        <v>3</v>
      </c>
      <c r="AK232" s="303"/>
      <c r="AL232" s="302" t="s">
        <v>4</v>
      </c>
      <c r="AM232" s="303"/>
      <c r="AN232" s="302" t="s">
        <v>5</v>
      </c>
      <c r="AO232" s="303"/>
      <c r="AP232" s="302" t="s">
        <v>6</v>
      </c>
      <c r="AQ232" s="303"/>
      <c r="AR232" s="302" t="s">
        <v>7</v>
      </c>
      <c r="AS232" s="303"/>
      <c r="AT232" s="302" t="s">
        <v>8</v>
      </c>
      <c r="AU232" s="303"/>
      <c r="AV232" s="302" t="s">
        <v>9</v>
      </c>
      <c r="AW232" s="303"/>
      <c r="AX232" s="302" t="s">
        <v>10</v>
      </c>
      <c r="AY232" s="303"/>
      <c r="AZ232" s="302" t="s">
        <v>11</v>
      </c>
      <c r="BA232" s="303"/>
      <c r="BB232" s="302" t="s">
        <v>12</v>
      </c>
      <c r="BC232" s="303"/>
      <c r="BD232" s="305" t="s">
        <v>40</v>
      </c>
      <c r="BE232" s="306"/>
      <c r="BF232" s="307" t="s">
        <v>41</v>
      </c>
      <c r="BG232" s="308"/>
      <c r="BI232" s="145" t="s">
        <v>22</v>
      </c>
      <c r="BJ232" s="128">
        <f>B232/B250</f>
        <v>6.5930007079319147E-2</v>
      </c>
      <c r="BK232" s="129">
        <f t="shared" ref="BK232" si="3138">C232/C250</f>
        <v>4.5273864499912317E-2</v>
      </c>
      <c r="BL232" s="130">
        <f t="shared" ref="BL232" si="3139">D232/D250</f>
        <v>5.1682327978175208E-2</v>
      </c>
      <c r="BM232" s="131">
        <f t="shared" ref="BM232" si="3140">E232/E250</f>
        <v>4.9226640299456177E-2</v>
      </c>
      <c r="BN232" s="128">
        <f t="shared" ref="BN232" si="3141">F232/F250</f>
        <v>7.1219905308753897E-2</v>
      </c>
      <c r="BO232" s="129">
        <f t="shared" ref="BO232" si="3142">G232/G250</f>
        <v>3.0488423187426061E-2</v>
      </c>
      <c r="BP232" s="130">
        <f t="shared" ref="BP232" si="3143">H232/H250</f>
        <v>6.4728442409996284E-2</v>
      </c>
      <c r="BQ232" s="131">
        <f t="shared" ref="BQ232" si="3144">I232/I250</f>
        <v>4.2072431898756903E-2</v>
      </c>
      <c r="BR232" s="128">
        <f t="shared" ref="BR232" si="3145">J232/J250</f>
        <v>4.2538157150932732E-2</v>
      </c>
      <c r="BS232" s="129">
        <f t="shared" ref="BS232" si="3146">K232/K250</f>
        <v>0.10873328088119591</v>
      </c>
      <c r="BT232" s="130">
        <f t="shared" ref="BT232" si="3147">L232/L250</f>
        <v>3.2783417935702198E-2</v>
      </c>
      <c r="BU232" s="128">
        <f t="shared" ref="BU232" si="3148">M232/M250</f>
        <v>9.0148577404034688E-2</v>
      </c>
      <c r="BV232" s="132">
        <f t="shared" ref="BV232" si="3149">N232/N250</f>
        <v>4.5338983050847458E-2</v>
      </c>
      <c r="BW232" s="133">
        <f t="shared" ref="BW232" si="3150">O232/O250</f>
        <v>7.2451361867704275E-2</v>
      </c>
      <c r="BX232" s="128">
        <f t="shared" ref="BX232" si="3151">P232/P250</f>
        <v>4.6874301800795388E-2</v>
      </c>
      <c r="BY232" s="129">
        <f t="shared" ref="BY232" si="3152">Q232/Q250</f>
        <v>5.8218494108248454E-2</v>
      </c>
      <c r="BZ232" s="130">
        <f t="shared" ref="BZ232" si="3153">R232/R250</f>
        <v>6.3787625132392639E-2</v>
      </c>
      <c r="CA232" s="131">
        <f t="shared" ref="CA232" si="3154">S232/S250</f>
        <v>4.5857040581785295E-2</v>
      </c>
      <c r="CB232" s="128">
        <f t="shared" ref="CB232" si="3155">T232/T250</f>
        <v>2.8096077567210224E-2</v>
      </c>
      <c r="CC232" s="129">
        <f t="shared" ref="CC232" si="3156">U232/U250</f>
        <v>6.6618653222902419E-2</v>
      </c>
      <c r="CD232" s="130">
        <f t="shared" ref="CD232" si="3157">V232/V250</f>
        <v>2.8697313525948454E-2</v>
      </c>
      <c r="CE232" s="131">
        <f t="shared" ref="CE232" si="3158">W232/W250</f>
        <v>7.0355533299949924E-2</v>
      </c>
      <c r="CF232" s="128">
        <f t="shared" ref="CF232" si="3159">X232/X250</f>
        <v>5.1592324439268901E-2</v>
      </c>
      <c r="CG232" s="129">
        <f t="shared" ref="CG232" si="3160">Y232/Y250</f>
        <v>6.5712771595124536E-2</v>
      </c>
      <c r="CH232" s="130">
        <f t="shared" ref="CH232" si="3161">Z232/Z250</f>
        <v>6.3122769615794591E-2</v>
      </c>
      <c r="CI232" s="128">
        <f t="shared" ref="CI232" si="3162">AA232/AA250</f>
        <v>4.7318991812489969E-2</v>
      </c>
      <c r="CJ232" s="134">
        <f t="shared" ref="CJ232" si="3163">AB232/AB250</f>
        <v>5.3888027429142872E-2</v>
      </c>
      <c r="CK232" s="135">
        <f t="shared" ref="CK232" si="3164">AC232/AC250</f>
        <v>5.5572834115852746E-2</v>
      </c>
    </row>
    <row r="233" spans="1:89" ht="15" thickTop="1" thickBot="1" x14ac:dyDescent="0.3">
      <c r="A233" s="136" t="s">
        <v>23</v>
      </c>
      <c r="B233" s="175">
        <v>1801</v>
      </c>
      <c r="C233" s="176">
        <v>1325</v>
      </c>
      <c r="D233" s="177">
        <v>624</v>
      </c>
      <c r="E233" s="178">
        <v>562</v>
      </c>
      <c r="F233" s="175">
        <v>1794</v>
      </c>
      <c r="G233" s="179">
        <v>934</v>
      </c>
      <c r="H233" s="177">
        <v>2207</v>
      </c>
      <c r="I233" s="178">
        <v>1854</v>
      </c>
      <c r="J233" s="175">
        <v>308</v>
      </c>
      <c r="K233" s="179">
        <v>555</v>
      </c>
      <c r="L233" s="177">
        <v>779</v>
      </c>
      <c r="M233" s="175">
        <v>1601</v>
      </c>
      <c r="N233" s="180">
        <v>1607</v>
      </c>
      <c r="O233" s="181">
        <v>2053</v>
      </c>
      <c r="P233" s="175">
        <v>863</v>
      </c>
      <c r="Q233" s="179">
        <v>875</v>
      </c>
      <c r="R233" s="177">
        <v>1490</v>
      </c>
      <c r="S233" s="178">
        <v>1298</v>
      </c>
      <c r="T233" s="175">
        <v>372</v>
      </c>
      <c r="U233" s="179">
        <v>436</v>
      </c>
      <c r="V233" s="177">
        <v>731</v>
      </c>
      <c r="W233" s="178">
        <v>1913</v>
      </c>
      <c r="X233" s="175">
        <v>837</v>
      </c>
      <c r="Y233" s="179">
        <v>593</v>
      </c>
      <c r="Z233" s="177">
        <v>2438</v>
      </c>
      <c r="AA233" s="175">
        <v>2478</v>
      </c>
      <c r="AB233" s="156">
        <f t="shared" si="3000"/>
        <v>15851</v>
      </c>
      <c r="AC233" s="157">
        <f t="shared" si="3001"/>
        <v>16477</v>
      </c>
      <c r="AE233" s="301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62" t="s">
        <v>14</v>
      </c>
      <c r="BG233" s="163" t="s">
        <v>15</v>
      </c>
      <c r="BI233" s="136" t="s">
        <v>23</v>
      </c>
      <c r="BJ233" s="128">
        <f>B233/B250</f>
        <v>5.543414694204192E-2</v>
      </c>
      <c r="BK233" s="129">
        <f t="shared" ref="BK233" si="3165">C233/C250</f>
        <v>3.8726836967323319E-2</v>
      </c>
      <c r="BL233" s="130">
        <f t="shared" ref="BL233" si="3166">D233/D250</f>
        <v>4.7287056683843587E-2</v>
      </c>
      <c r="BM233" s="131">
        <f t="shared" ref="BM233" si="3167">E233/E250</f>
        <v>3.9692068648915883E-2</v>
      </c>
      <c r="BN233" s="128">
        <f t="shared" ref="BN233" si="3168">F233/F250</f>
        <v>6.0239750176286896E-2</v>
      </c>
      <c r="BO233" s="129">
        <f t="shared" ref="BO233" si="3169">G233/G250</f>
        <v>3.1570052391414569E-2</v>
      </c>
      <c r="BP233" s="130">
        <f t="shared" ref="BP233" si="3170">H233/H250</f>
        <v>5.4608437461338609E-2</v>
      </c>
      <c r="BQ233" s="131">
        <f t="shared" ref="BQ233" si="3171">I233/I250</f>
        <v>4.1601220661490822E-2</v>
      </c>
      <c r="BR233" s="128">
        <f t="shared" ref="BR233" si="3172">J233/J250</f>
        <v>4.352741661955907E-2</v>
      </c>
      <c r="BS233" s="129">
        <f t="shared" ref="BS233" si="3173">K233/K250</f>
        <v>8.7332808811959081E-2</v>
      </c>
      <c r="BT233" s="130">
        <f t="shared" ref="BT233" si="3174">L233/L250</f>
        <v>3.2952622673434857E-2</v>
      </c>
      <c r="BU233" s="128">
        <f t="shared" ref="BU233" si="3175">M233/M250</f>
        <v>6.9757309049714611E-2</v>
      </c>
      <c r="BV233" s="132">
        <f t="shared" ref="BV233" si="3176">N233/N250</f>
        <v>4.0054835493519445E-2</v>
      </c>
      <c r="BW233" s="133">
        <f t="shared" ref="BW233" si="3177">O233/O250</f>
        <v>5.3255512321660183E-2</v>
      </c>
      <c r="BX233" s="128">
        <f t="shared" ref="BX233" si="3178">P233/P250</f>
        <v>3.8562938469100493E-2</v>
      </c>
      <c r="BY233" s="129">
        <f t="shared" ref="BY233" si="3179">Q233/Q250</f>
        <v>4.3688835630117835E-2</v>
      </c>
      <c r="BZ233" s="130">
        <f t="shared" ref="BZ233" si="3180">R233/R250</f>
        <v>5.0907103078342272E-2</v>
      </c>
      <c r="CA233" s="131">
        <f t="shared" ref="CA233" si="3181">S233/S250</f>
        <v>4.8909152567918911E-2</v>
      </c>
      <c r="CB233" s="128">
        <f t="shared" ref="CB233" si="3182">T233/T250</f>
        <v>4.098721903922433E-2</v>
      </c>
      <c r="CC233" s="129">
        <f t="shared" ref="CC233" si="3183">U233/U250</f>
        <v>5.2334653703036853E-2</v>
      </c>
      <c r="CD233" s="130">
        <f t="shared" ref="CD233" si="3184">V233/V250</f>
        <v>2.8502358950364567E-2</v>
      </c>
      <c r="CE233" s="131">
        <f t="shared" ref="CE233" si="3185">W233/W250</f>
        <v>6.842406466843122E-2</v>
      </c>
      <c r="CF233" s="128">
        <f t="shared" ref="CF233" si="3186">X233/X250</f>
        <v>4.2377601134119793E-2</v>
      </c>
      <c r="CG233" s="129">
        <f t="shared" ref="CG233" si="3187">Y233/Y250</f>
        <v>5.2375905317081785E-2</v>
      </c>
      <c r="CH233" s="130">
        <f t="shared" ref="CH233" si="3188">Z233/Z250</f>
        <v>5.6495342262594429E-2</v>
      </c>
      <c r="CI233" s="128">
        <f t="shared" ref="CI233" si="3189">AA233/AA250</f>
        <v>4.9727082998876224E-2</v>
      </c>
      <c r="CJ233" s="134">
        <f t="shared" ref="CJ233" si="3190">AB233/AB250</f>
        <v>4.7176578083471976E-2</v>
      </c>
      <c r="CK233" s="135">
        <f t="shared" ref="CK233" si="3191">AC233/AC250</f>
        <v>4.927479888752654E-2</v>
      </c>
    </row>
    <row r="234" spans="1:89" ht="13.5" thickTop="1" x14ac:dyDescent="0.2">
      <c r="A234" s="145" t="s">
        <v>24</v>
      </c>
      <c r="B234" s="189">
        <v>1520</v>
      </c>
      <c r="C234" s="183">
        <v>1245</v>
      </c>
      <c r="D234" s="184">
        <v>552</v>
      </c>
      <c r="E234" s="185">
        <v>486</v>
      </c>
      <c r="F234" s="182">
        <v>1513</v>
      </c>
      <c r="G234" s="186">
        <v>767</v>
      </c>
      <c r="H234" s="184">
        <v>1989</v>
      </c>
      <c r="I234" s="185">
        <v>1565</v>
      </c>
      <c r="J234" s="182">
        <v>216</v>
      </c>
      <c r="K234" s="186">
        <v>326</v>
      </c>
      <c r="L234" s="184">
        <v>644</v>
      </c>
      <c r="M234" s="182">
        <v>1284</v>
      </c>
      <c r="N234" s="187">
        <v>1335</v>
      </c>
      <c r="O234" s="190">
        <v>1963</v>
      </c>
      <c r="P234" s="182">
        <v>829</v>
      </c>
      <c r="Q234" s="186">
        <v>871</v>
      </c>
      <c r="R234" s="184">
        <v>1320</v>
      </c>
      <c r="S234" s="185">
        <v>1134</v>
      </c>
      <c r="T234" s="182">
        <v>234</v>
      </c>
      <c r="U234" s="186">
        <v>351</v>
      </c>
      <c r="V234" s="184">
        <v>751</v>
      </c>
      <c r="W234" s="191">
        <v>1565</v>
      </c>
      <c r="X234" s="182">
        <v>760</v>
      </c>
      <c r="Y234" s="186">
        <v>476</v>
      </c>
      <c r="Z234" s="184">
        <v>2272</v>
      </c>
      <c r="AA234" s="182">
        <v>2596</v>
      </c>
      <c r="AB234" s="156">
        <f t="shared" si="3000"/>
        <v>13935</v>
      </c>
      <c r="AC234" s="157">
        <f t="shared" si="3001"/>
        <v>14629</v>
      </c>
      <c r="AE234" s="235" t="str">
        <f>$AE$17</f>
        <v>17:00 - 17:59</v>
      </c>
      <c r="AF234" s="125">
        <f t="shared" ref="AF234:AU235" si="3192">SUMIF($A$9:$A$32,$AE234,B$226:B$249)</f>
        <v>2043</v>
      </c>
      <c r="AG234" s="172">
        <f t="shared" si="3192"/>
        <v>3622</v>
      </c>
      <c r="AH234" s="126">
        <f t="shared" si="3192"/>
        <v>1315</v>
      </c>
      <c r="AI234" s="166">
        <f t="shared" si="3192"/>
        <v>1178</v>
      </c>
      <c r="AJ234" s="125">
        <f t="shared" si="3192"/>
        <v>1680</v>
      </c>
      <c r="AK234" s="127">
        <f t="shared" si="3192"/>
        <v>3301</v>
      </c>
      <c r="AL234" s="126">
        <f t="shared" si="3192"/>
        <v>2866</v>
      </c>
      <c r="AM234" s="166">
        <f t="shared" si="3192"/>
        <v>4721</v>
      </c>
      <c r="AN234" s="125">
        <f t="shared" si="3192"/>
        <v>1074</v>
      </c>
      <c r="AO234" s="127">
        <f t="shared" si="3192"/>
        <v>269</v>
      </c>
      <c r="AP234" s="126">
        <f t="shared" si="3192"/>
        <v>2759</v>
      </c>
      <c r="AQ234" s="125">
        <f t="shared" si="3192"/>
        <v>886</v>
      </c>
      <c r="AR234" s="165">
        <f t="shared" si="3192"/>
        <v>4473</v>
      </c>
      <c r="AS234" s="167">
        <f t="shared" si="3192"/>
        <v>2424</v>
      </c>
      <c r="AT234" s="125">
        <f t="shared" si="3192"/>
        <v>2240</v>
      </c>
      <c r="AU234" s="127">
        <f t="shared" si="3192"/>
        <v>1471</v>
      </c>
      <c r="AV234" s="126">
        <f t="shared" ref="AP234:BE235" si="3193">SUMIF($A$9:$A$32,$AE234,R$226:R$249)</f>
        <v>2439</v>
      </c>
      <c r="AW234" s="166">
        <f t="shared" si="3193"/>
        <v>2462</v>
      </c>
      <c r="AX234" s="125">
        <f t="shared" si="3193"/>
        <v>1468</v>
      </c>
      <c r="AY234" s="127">
        <f t="shared" si="3193"/>
        <v>287</v>
      </c>
      <c r="AZ234" s="126">
        <f t="shared" si="3193"/>
        <v>2787</v>
      </c>
      <c r="BA234" s="166">
        <f t="shared" si="3193"/>
        <v>1676</v>
      </c>
      <c r="BB234" s="125">
        <f t="shared" si="3193"/>
        <v>2301</v>
      </c>
      <c r="BC234" s="127">
        <f t="shared" si="3193"/>
        <v>733</v>
      </c>
      <c r="BD234" s="170">
        <f t="shared" si="3193"/>
        <v>3165</v>
      </c>
      <c r="BE234" s="171">
        <f t="shared" si="3193"/>
        <v>5125</v>
      </c>
      <c r="BF234" s="156">
        <f>AF234+AH234+AJ234+AL234+AN234+AP234+AR234+AT234+AV234+AX234+AZ234+BB234+BD234</f>
        <v>30610</v>
      </c>
      <c r="BG234" s="157">
        <f>AG234+AI234+AK234+AM234+AO234+AQ234+AS234+AU234+AW234+AY234+BA234+BC234+BE234</f>
        <v>28155</v>
      </c>
      <c r="BI234" s="145" t="s">
        <v>24</v>
      </c>
      <c r="BJ234" s="128">
        <f>B234/B250</f>
        <v>4.6785065714549538E-2</v>
      </c>
      <c r="BK234" s="129">
        <f t="shared" ref="BK234" si="3194">C234/C250</f>
        <v>3.6388612848541529E-2</v>
      </c>
      <c r="BL234" s="130">
        <f t="shared" ref="BL234" si="3195">D234/D250</f>
        <v>4.1830857835707794E-2</v>
      </c>
      <c r="BM234" s="131">
        <f t="shared" ref="BM234" si="3196">E234/E250</f>
        <v>3.4324457941945052E-2</v>
      </c>
      <c r="BN234" s="128">
        <f t="shared" ref="BN234" si="3197">F234/F250</f>
        <v>5.0804204022699036E-2</v>
      </c>
      <c r="BO234" s="129">
        <f t="shared" ref="BO234" si="3198">G234/G250</f>
        <v>2.5925299983099545E-2</v>
      </c>
      <c r="BP234" s="130">
        <f t="shared" ref="BP234" si="3199">H234/H250</f>
        <v>4.9214400593838921E-2</v>
      </c>
      <c r="BQ234" s="131">
        <f t="shared" ref="BQ234" si="3200">I234/I250</f>
        <v>3.5116456491495758E-2</v>
      </c>
      <c r="BR234" s="128">
        <f t="shared" ref="BR234" si="3201">J234/J250</f>
        <v>3.0525720746184284E-2</v>
      </c>
      <c r="BS234" s="129">
        <f t="shared" ref="BS234" si="3202">K234/K250</f>
        <v>5.1298190401258853E-2</v>
      </c>
      <c r="BT234" s="130">
        <f t="shared" ref="BT234" si="3203">L234/L250</f>
        <v>2.72419627749577E-2</v>
      </c>
      <c r="BU234" s="128">
        <f t="shared" ref="BU234" si="3204">M234/M250</f>
        <v>5.5945274715698663E-2</v>
      </c>
      <c r="BV234" s="132">
        <f t="shared" ref="BV234" si="3205">N234/N250</f>
        <v>3.3275174476570288E-2</v>
      </c>
      <c r="BW234" s="133">
        <f t="shared" ref="BW234" si="3206">O234/O250</f>
        <v>5.0920881971465631E-2</v>
      </c>
      <c r="BX234" s="128">
        <f t="shared" ref="BX234" si="3207">P234/P250</f>
        <v>3.7043656999865948E-2</v>
      </c>
      <c r="BY234" s="129">
        <f t="shared" ref="BY234" si="3208">Q234/Q250</f>
        <v>4.3489115238665867E-2</v>
      </c>
      <c r="BZ234" s="130">
        <f t="shared" ref="BZ234" si="3209">R234/R250</f>
        <v>4.5098910109672347E-2</v>
      </c>
      <c r="CA234" s="131">
        <f t="shared" ref="CA234" si="3210">S234/S250</f>
        <v>4.2729567805870602E-2</v>
      </c>
      <c r="CB234" s="128">
        <f t="shared" ref="CB234" si="3211">T234/T250</f>
        <v>2.5782282944028206E-2</v>
      </c>
      <c r="CC234" s="129">
        <f t="shared" ref="CC234" si="3212">U234/U250</f>
        <v>4.213179690313288E-2</v>
      </c>
      <c r="CD234" s="130">
        <f t="shared" ref="CD234" si="3213">V234/V250</f>
        <v>2.9282177252700121E-2</v>
      </c>
      <c r="CE234" s="131">
        <f t="shared" ref="CE234" si="3214">W234/W250</f>
        <v>5.5976822376421778E-2</v>
      </c>
      <c r="CF234" s="128">
        <f t="shared" ref="CF234" si="3215">X234/X250</f>
        <v>3.8479064351172092E-2</v>
      </c>
      <c r="CG234" s="129">
        <f t="shared" ref="CG234" si="3216">Y234/Y250</f>
        <v>4.2042042042042045E-2</v>
      </c>
      <c r="CH234" s="130">
        <f t="shared" ref="CH234" si="3217">Z234/Z250</f>
        <v>5.2648653658988735E-2</v>
      </c>
      <c r="CI234" s="128">
        <f t="shared" ref="CI234" si="3218">AA234/AA250</f>
        <v>5.2095039332156041E-2</v>
      </c>
      <c r="CJ234" s="134">
        <f t="shared" ref="CJ234" si="3219">AB234/AB250</f>
        <v>4.1474078329012808E-2</v>
      </c>
      <c r="CK234" s="135">
        <f t="shared" ref="CK234" si="3220">AC234/AC250</f>
        <v>4.3748317832471066E-2</v>
      </c>
    </row>
    <row r="235" spans="1:89" x14ac:dyDescent="0.2">
      <c r="A235" s="136" t="s">
        <v>25</v>
      </c>
      <c r="B235" s="192">
        <v>1490</v>
      </c>
      <c r="C235" s="176">
        <v>1636</v>
      </c>
      <c r="D235" s="177">
        <v>589</v>
      </c>
      <c r="E235" s="178">
        <v>527</v>
      </c>
      <c r="F235" s="175">
        <v>1622</v>
      </c>
      <c r="G235" s="179">
        <v>936</v>
      </c>
      <c r="H235" s="177">
        <v>2130</v>
      </c>
      <c r="I235" s="178">
        <v>1972</v>
      </c>
      <c r="J235" s="175">
        <v>353</v>
      </c>
      <c r="K235" s="176">
        <v>349</v>
      </c>
      <c r="L235" s="177">
        <v>976</v>
      </c>
      <c r="M235" s="175">
        <v>1298</v>
      </c>
      <c r="N235" s="180">
        <v>1649</v>
      </c>
      <c r="O235" s="193">
        <v>1700</v>
      </c>
      <c r="P235" s="175">
        <v>976</v>
      </c>
      <c r="Q235" s="176">
        <v>763</v>
      </c>
      <c r="R235" s="177">
        <v>1438</v>
      </c>
      <c r="S235" s="178">
        <v>1160</v>
      </c>
      <c r="T235" s="184">
        <v>318</v>
      </c>
      <c r="U235" s="175">
        <v>293</v>
      </c>
      <c r="V235" s="177">
        <v>896</v>
      </c>
      <c r="W235" s="194">
        <v>1372</v>
      </c>
      <c r="X235" s="175">
        <v>636</v>
      </c>
      <c r="Y235" s="179">
        <v>381</v>
      </c>
      <c r="Z235" s="177">
        <v>2331</v>
      </c>
      <c r="AA235" s="175">
        <v>2122</v>
      </c>
      <c r="AB235" s="156">
        <f t="shared" si="3000"/>
        <v>15404</v>
      </c>
      <c r="AC235" s="157">
        <f t="shared" si="3001"/>
        <v>14509</v>
      </c>
      <c r="AE235" s="237" t="str">
        <f>$AE$18</f>
        <v>18:00 - 18:59</v>
      </c>
      <c r="AF235" s="125">
        <f t="shared" si="3192"/>
        <v>1938</v>
      </c>
      <c r="AG235" s="176">
        <f t="shared" si="3192"/>
        <v>3191</v>
      </c>
      <c r="AH235" s="177">
        <f t="shared" si="3192"/>
        <v>988</v>
      </c>
      <c r="AI235" s="178">
        <f t="shared" si="3192"/>
        <v>1131</v>
      </c>
      <c r="AJ235" s="238">
        <f t="shared" si="3192"/>
        <v>1382</v>
      </c>
      <c r="AK235" s="179">
        <f t="shared" si="3192"/>
        <v>2965</v>
      </c>
      <c r="AL235" s="177">
        <f t="shared" si="3192"/>
        <v>2719</v>
      </c>
      <c r="AM235" s="178">
        <f t="shared" si="3192"/>
        <v>4109</v>
      </c>
      <c r="AN235" s="238">
        <f t="shared" si="3192"/>
        <v>715</v>
      </c>
      <c r="AO235" s="179">
        <f t="shared" si="3192"/>
        <v>186</v>
      </c>
      <c r="AP235" s="177">
        <f t="shared" si="3193"/>
        <v>2311</v>
      </c>
      <c r="AQ235" s="238">
        <f t="shared" si="3193"/>
        <v>847</v>
      </c>
      <c r="AR235" s="180">
        <f t="shared" si="3193"/>
        <v>3573</v>
      </c>
      <c r="AS235" s="181">
        <f t="shared" si="3193"/>
        <v>2517</v>
      </c>
      <c r="AT235" s="238">
        <f t="shared" si="3193"/>
        <v>1818</v>
      </c>
      <c r="AU235" s="179">
        <f t="shared" si="3193"/>
        <v>1636</v>
      </c>
      <c r="AV235" s="177">
        <f t="shared" si="3193"/>
        <v>2033</v>
      </c>
      <c r="AW235" s="178">
        <f t="shared" si="3193"/>
        <v>2537</v>
      </c>
      <c r="AX235" s="238">
        <f t="shared" si="3193"/>
        <v>1097</v>
      </c>
      <c r="AY235" s="179">
        <f t="shared" si="3193"/>
        <v>250</v>
      </c>
      <c r="AZ235" s="177">
        <f t="shared" si="3193"/>
        <v>2837</v>
      </c>
      <c r="BA235" s="178">
        <f t="shared" si="3193"/>
        <v>1592</v>
      </c>
      <c r="BB235" s="238">
        <f t="shared" si="3193"/>
        <v>2129</v>
      </c>
      <c r="BC235" s="179">
        <f t="shared" si="3193"/>
        <v>702</v>
      </c>
      <c r="BD235" s="177">
        <f t="shared" si="3193"/>
        <v>2972</v>
      </c>
      <c r="BE235" s="238">
        <f t="shared" si="3193"/>
        <v>4758</v>
      </c>
      <c r="BF235" s="158">
        <f>SUM(AF235,AH235,AJ235,AL235,AN235,AP235,AR235,AT235,AV235,AX235,AZ235,BB235,BD235)</f>
        <v>26512</v>
      </c>
      <c r="BG235" s="159">
        <f>SUM(AG235,AI235,AK235,AM235,AO235,AQ235,AS235,AU235,AW235,AY235,BA235,BC235,BE235)</f>
        <v>26421</v>
      </c>
      <c r="BI235" s="136" t="s">
        <v>25</v>
      </c>
      <c r="BJ235" s="128">
        <f>B235/B250</f>
        <v>4.5861676259657112E-2</v>
      </c>
      <c r="BK235" s="129">
        <f t="shared" ref="BK235" si="3221">C235/C250</f>
        <v>4.7816683229087505E-2</v>
      </c>
      <c r="BL235" s="130">
        <f t="shared" ref="BL235" si="3222">D235/D250</f>
        <v>4.4634737799333128E-2</v>
      </c>
      <c r="BM235" s="131">
        <f t="shared" ref="BM235" si="3223">E235/E250</f>
        <v>3.7220142665442477E-2</v>
      </c>
      <c r="BN235" s="128">
        <f t="shared" ref="BN235" si="3224">F235/F250</f>
        <v>5.4464255733521372E-2</v>
      </c>
      <c r="BO235" s="129">
        <f t="shared" ref="BO235" si="3225">G235/G250</f>
        <v>3.1637654216663848E-2</v>
      </c>
      <c r="BP235" s="130">
        <f t="shared" ref="BP235" si="3226">H235/H250</f>
        <v>5.2703204255845605E-2</v>
      </c>
      <c r="BQ235" s="131">
        <f t="shared" ref="BQ235" si="3227">I235/I250</f>
        <v>4.424897904231926E-2</v>
      </c>
      <c r="BR235" s="128">
        <f t="shared" ref="BR235" si="3228">J235/J250</f>
        <v>4.9886941775014133E-2</v>
      </c>
      <c r="BS235" s="129">
        <f t="shared" ref="BS235" si="3229">K235/K250</f>
        <v>5.4917387883556254E-2</v>
      </c>
      <c r="BT235" s="130">
        <f t="shared" ref="BT235" si="3230">L235/L250</f>
        <v>4.1285956006768189E-2</v>
      </c>
      <c r="BU235" s="128">
        <f t="shared" ref="BU235" si="3231">M235/M250</f>
        <v>5.6555269922879174E-2</v>
      </c>
      <c r="BV235" s="132">
        <f t="shared" ref="BV235" si="3232">N235/N250</f>
        <v>4.1101694915254235E-2</v>
      </c>
      <c r="BW235" s="133">
        <f t="shared" ref="BW235" si="3233">O235/O250</f>
        <v>4.4098573281452662E-2</v>
      </c>
      <c r="BX235" s="128">
        <f t="shared" ref="BX235" si="3234">P235/P250</f>
        <v>4.3612315116850618E-2</v>
      </c>
      <c r="BY235" s="129">
        <f t="shared" ref="BY235" si="3235">Q235/Q250</f>
        <v>3.8096664669462751E-2</v>
      </c>
      <c r="BZ235" s="130">
        <f t="shared" ref="BZ235" si="3236">R235/R250</f>
        <v>4.913047934674912E-2</v>
      </c>
      <c r="CA235" s="131">
        <f t="shared" ref="CA235" si="3237">S235/S250</f>
        <v>4.3709258073024608E-2</v>
      </c>
      <c r="CB235" s="128">
        <f t="shared" ref="CB235" si="3238">T235/T250</f>
        <v>3.5037461436756283E-2</v>
      </c>
      <c r="CC235" s="129">
        <f t="shared" ref="CC235" si="3239">U235/U250</f>
        <v>3.5169847557316052E-2</v>
      </c>
      <c r="CD235" s="130">
        <f t="shared" ref="CD235" si="3240">V235/V250</f>
        <v>3.4935859944632899E-2</v>
      </c>
      <c r="CE235" s="131">
        <f t="shared" ref="CE235" si="3241">W235/W250</f>
        <v>4.9073610415623435E-2</v>
      </c>
      <c r="CF235" s="128">
        <f t="shared" ref="CF235" si="3242">X235/X250</f>
        <v>3.2200901220191383E-2</v>
      </c>
      <c r="CG235" s="129">
        <f t="shared" ref="CG235" si="3243">Y235/Y250</f>
        <v>3.3651298357180712E-2</v>
      </c>
      <c r="CH235" s="130">
        <f t="shared" ref="CH235" si="3244">Z235/Z250</f>
        <v>5.4015850210872692E-2</v>
      </c>
      <c r="CI235" s="128">
        <f t="shared" ref="CI235" si="3245">AA235/AA250</f>
        <v>4.2583079145930326E-2</v>
      </c>
      <c r="CJ235" s="134">
        <f t="shared" ref="CJ235" si="3246">AB235/AB250</f>
        <v>4.5846193224263601E-2</v>
      </c>
      <c r="CK235" s="135">
        <f t="shared" ref="CK235" si="3247">AC235/AC250</f>
        <v>4.3389455426298636E-2</v>
      </c>
    </row>
    <row r="236" spans="1:89" ht="13.5" thickBot="1" x14ac:dyDescent="0.25">
      <c r="A236" s="145" t="s">
        <v>26</v>
      </c>
      <c r="B236" s="189">
        <v>1474</v>
      </c>
      <c r="C236" s="183">
        <v>1347</v>
      </c>
      <c r="D236" s="184">
        <v>556</v>
      </c>
      <c r="E236" s="185">
        <v>657</v>
      </c>
      <c r="F236" s="182">
        <v>1272</v>
      </c>
      <c r="G236" s="186">
        <v>956</v>
      </c>
      <c r="H236" s="184">
        <v>1920</v>
      </c>
      <c r="I236" s="185">
        <v>1972</v>
      </c>
      <c r="J236" s="182">
        <v>364</v>
      </c>
      <c r="K236" s="183">
        <v>276</v>
      </c>
      <c r="L236" s="184">
        <v>900</v>
      </c>
      <c r="M236" s="182">
        <v>1205</v>
      </c>
      <c r="N236" s="187">
        <v>1591</v>
      </c>
      <c r="O236" s="190">
        <v>1685</v>
      </c>
      <c r="P236" s="182">
        <v>926</v>
      </c>
      <c r="Q236" s="183">
        <v>858</v>
      </c>
      <c r="R236" s="184">
        <v>1327</v>
      </c>
      <c r="S236" s="185">
        <v>1203</v>
      </c>
      <c r="T236" s="182">
        <v>288</v>
      </c>
      <c r="U236" s="186">
        <v>339</v>
      </c>
      <c r="V236" s="184">
        <v>962</v>
      </c>
      <c r="W236" s="191">
        <v>1453</v>
      </c>
      <c r="X236" s="182">
        <v>777</v>
      </c>
      <c r="Y236" s="186">
        <v>437</v>
      </c>
      <c r="Z236" s="184">
        <v>2372</v>
      </c>
      <c r="AA236" s="182">
        <v>2711</v>
      </c>
      <c r="AB236" s="156">
        <f t="shared" si="3000"/>
        <v>14729</v>
      </c>
      <c r="AC236" s="157">
        <f t="shared" si="3001"/>
        <v>15099</v>
      </c>
      <c r="AE236" s="235"/>
      <c r="AF236" s="125"/>
      <c r="AG236" s="183"/>
      <c r="AH236" s="184"/>
      <c r="AI236" s="185"/>
      <c r="AJ236" s="182"/>
      <c r="AK236" s="186"/>
      <c r="AL236" s="184"/>
      <c r="AM236" s="185"/>
      <c r="AN236" s="182"/>
      <c r="AO236" s="186"/>
      <c r="AP236" s="184"/>
      <c r="AQ236" s="182"/>
      <c r="AR236" s="187"/>
      <c r="AS236" s="188"/>
      <c r="AT236" s="182"/>
      <c r="AU236" s="186"/>
      <c r="AV236" s="184"/>
      <c r="AW236" s="185"/>
      <c r="AX236" s="182"/>
      <c r="AY236" s="186"/>
      <c r="AZ236" s="184"/>
      <c r="BA236" s="185"/>
      <c r="BB236" s="182"/>
      <c r="BC236" s="186"/>
      <c r="BD236" s="184"/>
      <c r="BE236" s="182"/>
      <c r="BF236" s="158"/>
      <c r="BG236" s="159"/>
      <c r="BI236" s="145" t="s">
        <v>26</v>
      </c>
      <c r="BJ236" s="128">
        <f>B236/B250</f>
        <v>4.5369201883714488E-2</v>
      </c>
      <c r="BK236" s="129">
        <f t="shared" ref="BK236" si="3248">C236/C250</f>
        <v>3.9369848599988308E-2</v>
      </c>
      <c r="BL236" s="130">
        <f t="shared" ref="BL236" si="3249">D236/D250</f>
        <v>4.2133979993937559E-2</v>
      </c>
      <c r="BM236" s="131">
        <f t="shared" ref="BM236" si="3250">E236/E250</f>
        <v>4.6401582032629424E-2</v>
      </c>
      <c r="BN236" s="128">
        <f t="shared" ref="BN236" si="3251">F236/F250</f>
        <v>4.271179611161479E-2</v>
      </c>
      <c r="BO236" s="129">
        <f t="shared" ref="BO236" si="3252">G236/G250</f>
        <v>3.2313672469156667E-2</v>
      </c>
      <c r="BP236" s="130">
        <f t="shared" ref="BP236" si="3253">H236/H250</f>
        <v>4.7507113695410122E-2</v>
      </c>
      <c r="BQ236" s="131">
        <f t="shared" ref="BQ236" si="3254">I236/I250</f>
        <v>4.424897904231926E-2</v>
      </c>
      <c r="BR236" s="128">
        <f t="shared" ref="BR236" si="3255">J236/J250</f>
        <v>5.1441492368569812E-2</v>
      </c>
      <c r="BS236" s="129">
        <f t="shared" ref="BS236" si="3256">K236/K250</f>
        <v>4.3430369787568847E-2</v>
      </c>
      <c r="BT236" s="130">
        <f t="shared" ref="BT236" si="3257">L236/L250</f>
        <v>3.8071065989847719E-2</v>
      </c>
      <c r="BU236" s="128">
        <f t="shared" ref="BU236" si="3258">M236/M250</f>
        <v>5.2503158903751471E-2</v>
      </c>
      <c r="BV236" s="132">
        <f t="shared" ref="BV236" si="3259">N236/N250</f>
        <v>3.965603190428714E-2</v>
      </c>
      <c r="BW236" s="133">
        <f t="shared" ref="BW236" si="3260">O236/O250</f>
        <v>4.3709468223086897E-2</v>
      </c>
      <c r="BX236" s="128">
        <f t="shared" ref="BX236" si="3261">P236/P250</f>
        <v>4.1378077662093928E-2</v>
      </c>
      <c r="BY236" s="129">
        <f t="shared" ref="BY236" si="3262">Q236/Q250</f>
        <v>4.2840023966446976E-2</v>
      </c>
      <c r="BZ236" s="130">
        <f t="shared" ref="BZ236" si="3263">R236/R250</f>
        <v>4.5338070996617581E-2</v>
      </c>
      <c r="CA236" s="131">
        <f t="shared" ref="CA236" si="3264">S236/S250</f>
        <v>4.5329515053317761E-2</v>
      </c>
      <c r="CB236" s="128">
        <f t="shared" ref="CB236" si="3265">T236/T250</f>
        <v>3.1732040546496254E-2</v>
      </c>
      <c r="CC236" s="129">
        <f t="shared" ref="CC236" si="3266">U236/U250</f>
        <v>4.0691393590205259E-2</v>
      </c>
      <c r="CD236" s="130">
        <f t="shared" ref="CD236" si="3267">V236/V250</f>
        <v>3.7509260342340235E-2</v>
      </c>
      <c r="CE236" s="131">
        <f t="shared" ref="CE236" si="3268">W236/W250</f>
        <v>5.1970813362901498E-2</v>
      </c>
      <c r="CF236" s="128">
        <f t="shared" ref="CF236" si="3269">X236/X250</f>
        <v>3.9339780264290414E-2</v>
      </c>
      <c r="CG236" s="129">
        <f t="shared" ref="CG236" si="3270">Y236/Y250</f>
        <v>3.859742095036213E-2</v>
      </c>
      <c r="CH236" s="130">
        <f t="shared" ref="CH236" si="3271">Z236/Z250</f>
        <v>5.4965935950317471E-2</v>
      </c>
      <c r="CI236" s="128">
        <f t="shared" ref="CI236" si="3272">AA236/AA250</f>
        <v>5.4402793385776207E-2</v>
      </c>
      <c r="CJ236" s="134">
        <f t="shared" ref="CJ236" si="3273">AB236/AB250</f>
        <v>4.3837222799284509E-2</v>
      </c>
      <c r="CK236" s="135">
        <f t="shared" ref="CK236" si="3274">AC236/AC250</f>
        <v>4.5153862256646429E-2</v>
      </c>
    </row>
    <row r="237" spans="1:89" ht="14.25" thickTop="1" thickBot="1" x14ac:dyDescent="0.25">
      <c r="A237" s="136" t="s">
        <v>27</v>
      </c>
      <c r="B237" s="192">
        <v>1335</v>
      </c>
      <c r="C237" s="176">
        <v>1677</v>
      </c>
      <c r="D237" s="177">
        <v>590</v>
      </c>
      <c r="E237" s="178">
        <v>616</v>
      </c>
      <c r="F237" s="175">
        <v>1299</v>
      </c>
      <c r="G237" s="179">
        <v>1172</v>
      </c>
      <c r="H237" s="177">
        <v>2043</v>
      </c>
      <c r="I237" s="178">
        <v>2253</v>
      </c>
      <c r="J237" s="175">
        <v>391</v>
      </c>
      <c r="K237" s="176">
        <v>280</v>
      </c>
      <c r="L237" s="177">
        <v>1080</v>
      </c>
      <c r="M237" s="175">
        <v>989</v>
      </c>
      <c r="N237" s="180">
        <v>1818</v>
      </c>
      <c r="O237" s="193">
        <v>1503</v>
      </c>
      <c r="P237" s="175">
        <v>1068</v>
      </c>
      <c r="Q237" s="176">
        <v>752</v>
      </c>
      <c r="R237" s="177">
        <v>1316</v>
      </c>
      <c r="S237" s="178">
        <v>1133</v>
      </c>
      <c r="T237" s="175">
        <v>380</v>
      </c>
      <c r="U237" s="179">
        <v>264</v>
      </c>
      <c r="V237" s="177">
        <v>1289</v>
      </c>
      <c r="W237" s="194">
        <v>1160</v>
      </c>
      <c r="X237" s="175">
        <v>814</v>
      </c>
      <c r="Y237" s="179">
        <v>400</v>
      </c>
      <c r="Z237" s="177">
        <v>2250</v>
      </c>
      <c r="AA237" s="175">
        <v>2719</v>
      </c>
      <c r="AB237" s="156">
        <f t="shared" si="3000"/>
        <v>15673</v>
      </c>
      <c r="AC237" s="157">
        <f t="shared" si="3001"/>
        <v>14918</v>
      </c>
      <c r="AE237" s="229" t="s">
        <v>13</v>
      </c>
      <c r="AF237" s="20">
        <f t="shared" ref="AF237:BG237" si="3275">SUM(AF234:AF236)</f>
        <v>3981</v>
      </c>
      <c r="AG237" s="21">
        <f t="shared" si="3275"/>
        <v>6813</v>
      </c>
      <c r="AH237" s="20">
        <f t="shared" si="3275"/>
        <v>2303</v>
      </c>
      <c r="AI237" s="21">
        <f t="shared" si="3275"/>
        <v>2309</v>
      </c>
      <c r="AJ237" s="20">
        <f t="shared" si="3275"/>
        <v>3062</v>
      </c>
      <c r="AK237" s="21">
        <f t="shared" si="3275"/>
        <v>6266</v>
      </c>
      <c r="AL237" s="20">
        <f t="shared" si="3275"/>
        <v>5585</v>
      </c>
      <c r="AM237" s="21">
        <f t="shared" si="3275"/>
        <v>8830</v>
      </c>
      <c r="AN237" s="20">
        <f t="shared" si="3275"/>
        <v>1789</v>
      </c>
      <c r="AO237" s="21">
        <f t="shared" si="3275"/>
        <v>455</v>
      </c>
      <c r="AP237" s="20">
        <f t="shared" si="3275"/>
        <v>5070</v>
      </c>
      <c r="AQ237" s="21">
        <f t="shared" si="3275"/>
        <v>1733</v>
      </c>
      <c r="AR237" s="20">
        <f t="shared" si="3275"/>
        <v>8046</v>
      </c>
      <c r="AS237" s="21">
        <f t="shared" si="3275"/>
        <v>4941</v>
      </c>
      <c r="AT237" s="20">
        <f t="shared" si="3275"/>
        <v>4058</v>
      </c>
      <c r="AU237" s="21">
        <f t="shared" si="3275"/>
        <v>3107</v>
      </c>
      <c r="AV237" s="20">
        <f t="shared" si="3275"/>
        <v>4472</v>
      </c>
      <c r="AW237" s="21">
        <f t="shared" si="3275"/>
        <v>4999</v>
      </c>
      <c r="AX237" s="20">
        <f t="shared" si="3275"/>
        <v>2565</v>
      </c>
      <c r="AY237" s="21">
        <f t="shared" si="3275"/>
        <v>537</v>
      </c>
      <c r="AZ237" s="20">
        <f t="shared" si="3275"/>
        <v>5624</v>
      </c>
      <c r="BA237" s="21">
        <f t="shared" si="3275"/>
        <v>3268</v>
      </c>
      <c r="BB237" s="20">
        <f t="shared" si="3275"/>
        <v>4430</v>
      </c>
      <c r="BC237" s="21">
        <f t="shared" si="3275"/>
        <v>1435</v>
      </c>
      <c r="BD237" s="20">
        <f t="shared" si="3275"/>
        <v>6137</v>
      </c>
      <c r="BE237" s="21">
        <f t="shared" si="3275"/>
        <v>9883</v>
      </c>
      <c r="BF237" s="160">
        <f t="shared" si="3275"/>
        <v>57122</v>
      </c>
      <c r="BG237" s="161">
        <f t="shared" si="3275"/>
        <v>54576</v>
      </c>
      <c r="BI237" s="136" t="s">
        <v>27</v>
      </c>
      <c r="BJ237" s="128">
        <f>B237/B250</f>
        <v>4.1090830742712921E-2</v>
      </c>
      <c r="BK237" s="129">
        <f t="shared" ref="BK237" si="3276">C237/C250</f>
        <v>4.9015023089963174E-2</v>
      </c>
      <c r="BL237" s="130">
        <f t="shared" ref="BL237" si="3277">D237/D250</f>
        <v>4.4710518338890573E-2</v>
      </c>
      <c r="BM237" s="131">
        <f t="shared" ref="BM237" si="3278">E237/E250</f>
        <v>4.3505897309131999E-2</v>
      </c>
      <c r="BN237" s="128">
        <f t="shared" ref="BN237" si="3279">F237/F250</f>
        <v>4.3618414425304723E-2</v>
      </c>
      <c r="BO237" s="129">
        <f t="shared" ref="BO237" si="3280">G237/G250</f>
        <v>3.9614669596079094E-2</v>
      </c>
      <c r="BP237" s="130">
        <f t="shared" ref="BP237" si="3281">H237/H250</f>
        <v>5.055053816652233E-2</v>
      </c>
      <c r="BQ237" s="131">
        <f t="shared" ref="BQ237" si="3282">I237/I250</f>
        <v>5.055423416954629E-2</v>
      </c>
      <c r="BR237" s="128">
        <f t="shared" ref="BR237" si="3283">J237/J250</f>
        <v>5.5257207461842851E-2</v>
      </c>
      <c r="BS237" s="129">
        <f t="shared" ref="BS237" si="3284">K237/K250</f>
        <v>4.4059795436664044E-2</v>
      </c>
      <c r="BT237" s="130">
        <f t="shared" ref="BT237" si="3285">L237/L250</f>
        <v>4.5685279187817257E-2</v>
      </c>
      <c r="BU237" s="128">
        <f t="shared" ref="BU237" si="3286">M237/M250</f>
        <v>4.3091804278680666E-2</v>
      </c>
      <c r="BV237" s="132">
        <f t="shared" ref="BV237" si="3287">N237/N250</f>
        <v>4.531405782652044E-2</v>
      </c>
      <c r="BW237" s="133">
        <f t="shared" ref="BW237" si="3288">O237/O250</f>
        <v>3.898832684824903E-2</v>
      </c>
      <c r="BX237" s="128">
        <f t="shared" ref="BX237" si="3289">P237/P250</f>
        <v>4.772331203360293E-2</v>
      </c>
      <c r="BY237" s="129">
        <f t="shared" ref="BY237" si="3290">Q237/Q250</f>
        <v>3.7547433592969845E-2</v>
      </c>
      <c r="BZ237" s="130">
        <f t="shared" ref="BZ237" si="3291">R237/R250</f>
        <v>4.4962246745703642E-2</v>
      </c>
      <c r="CA237" s="131">
        <f t="shared" ref="CA237" si="3292">S237/S250</f>
        <v>4.2691887410980067E-2</v>
      </c>
      <c r="CB237" s="128">
        <f t="shared" ref="CB237" si="3293">T237/T250</f>
        <v>4.1868664609960332E-2</v>
      </c>
      <c r="CC237" s="129">
        <f t="shared" ref="CC237" si="3294">U237/U250</f>
        <v>3.1688872884407637E-2</v>
      </c>
      <c r="CD237" s="130">
        <f t="shared" ref="CD237" si="3295">V237/V250</f>
        <v>5.025928958552657E-2</v>
      </c>
      <c r="CE237" s="131">
        <f t="shared" ref="CE237" si="3296">W237/W250</f>
        <v>4.1490807640031477E-2</v>
      </c>
      <c r="CF237" s="128">
        <f t="shared" ref="CF237" si="3297">X237/X250</f>
        <v>4.1213103134018533E-2</v>
      </c>
      <c r="CG237" s="129">
        <f t="shared" ref="CG237" si="3298">Y237/Y250</f>
        <v>3.5329447094152977E-2</v>
      </c>
      <c r="CH237" s="130">
        <f t="shared" ref="CH237" si="3299">Z237/Z250</f>
        <v>5.213885155489642E-2</v>
      </c>
      <c r="CI237" s="128">
        <f t="shared" ref="CI237" si="3300">AA237/AA250</f>
        <v>5.4563332798201962E-2</v>
      </c>
      <c r="CJ237" s="134">
        <f t="shared" ref="CJ237" si="3301">AB237/AB250</f>
        <v>4.6646805141773787E-2</v>
      </c>
      <c r="CK237" s="135">
        <f t="shared" ref="CK237" si="3302">AC237/AC250</f>
        <v>4.4612578127336343E-2</v>
      </c>
    </row>
    <row r="238" spans="1:89" ht="13.5" thickTop="1" x14ac:dyDescent="0.2">
      <c r="A238" s="145" t="s">
        <v>28</v>
      </c>
      <c r="B238" s="189">
        <v>1268</v>
      </c>
      <c r="C238" s="183">
        <v>2223</v>
      </c>
      <c r="D238" s="184">
        <v>706</v>
      </c>
      <c r="E238" s="185">
        <v>755</v>
      </c>
      <c r="F238" s="182">
        <v>1103</v>
      </c>
      <c r="G238" s="186">
        <v>1686</v>
      </c>
      <c r="H238" s="184">
        <v>2059</v>
      </c>
      <c r="I238" s="185">
        <v>2692</v>
      </c>
      <c r="J238" s="182">
        <v>462</v>
      </c>
      <c r="K238" s="183">
        <v>213</v>
      </c>
      <c r="L238" s="184">
        <v>1635</v>
      </c>
      <c r="M238" s="182">
        <v>838</v>
      </c>
      <c r="N238" s="187">
        <v>2170</v>
      </c>
      <c r="O238" s="190">
        <v>1663</v>
      </c>
      <c r="P238" s="182">
        <v>1269</v>
      </c>
      <c r="Q238" s="183">
        <v>813</v>
      </c>
      <c r="R238" s="184">
        <v>1405</v>
      </c>
      <c r="S238" s="185">
        <v>1342</v>
      </c>
      <c r="T238" s="182">
        <v>542</v>
      </c>
      <c r="U238" s="186">
        <v>224</v>
      </c>
      <c r="V238" s="184">
        <v>1724</v>
      </c>
      <c r="W238" s="191">
        <v>1166</v>
      </c>
      <c r="X238" s="182">
        <v>1051</v>
      </c>
      <c r="Y238" s="186">
        <v>411</v>
      </c>
      <c r="Z238" s="184">
        <v>2398</v>
      </c>
      <c r="AA238" s="182">
        <v>3035</v>
      </c>
      <c r="AB238" s="156">
        <f t="shared" si="3000"/>
        <v>17792</v>
      </c>
      <c r="AC238" s="157">
        <f t="shared" si="3001"/>
        <v>17061</v>
      </c>
      <c r="BI238" s="145" t="s">
        <v>28</v>
      </c>
      <c r="BJ238" s="128">
        <f>B238/B250</f>
        <v>3.9028594293453171E-2</v>
      </c>
      <c r="BK238" s="129">
        <f t="shared" ref="BK238" si="3303">C238/C250</f>
        <v>6.4973402700648858E-2</v>
      </c>
      <c r="BL238" s="130">
        <f t="shared" ref="BL238" si="3304">D238/D250</f>
        <v>5.3501060927553801E-2</v>
      </c>
      <c r="BM238" s="131">
        <f t="shared" ref="BM238" si="3305">E238/E250</f>
        <v>5.3322974786354969E-2</v>
      </c>
      <c r="BN238" s="128">
        <f t="shared" ref="BN238" si="3306">F238/F250</f>
        <v>3.7037037037037035E-2</v>
      </c>
      <c r="BO238" s="129">
        <f t="shared" ref="BO238" si="3307">G238/G250</f>
        <v>5.6988338685144496E-2</v>
      </c>
      <c r="BP238" s="130">
        <f t="shared" ref="BP238" si="3308">H238/H250</f>
        <v>5.0946430780650746E-2</v>
      </c>
      <c r="BQ238" s="131">
        <f t="shared" ref="BQ238" si="3309">I238/I250</f>
        <v>6.0404792891441905E-2</v>
      </c>
      <c r="BR238" s="128">
        <f t="shared" ref="BR238" si="3310">J238/J250</f>
        <v>6.5291124929338612E-2</v>
      </c>
      <c r="BS238" s="129">
        <f t="shared" ref="BS238" si="3311">K238/K250</f>
        <v>3.3516915814319433E-2</v>
      </c>
      <c r="BT238" s="130">
        <f t="shared" ref="BT238" si="3312">L238/L250</f>
        <v>6.9162436548223349E-2</v>
      </c>
      <c r="BU238" s="128">
        <f t="shared" ref="BU238" si="3313">M238/M250</f>
        <v>3.6512570258376544E-2</v>
      </c>
      <c r="BV238" s="132">
        <f t="shared" ref="BV238" si="3314">N238/N250</f>
        <v>5.4087736789631108E-2</v>
      </c>
      <c r="BW238" s="133">
        <f t="shared" ref="BW238" si="3315">O238/O250</f>
        <v>4.3138780804150456E-2</v>
      </c>
      <c r="BX238" s="128">
        <f t="shared" ref="BX238" si="3316">P238/P250</f>
        <v>5.6704946601724829E-2</v>
      </c>
      <c r="BY238" s="129">
        <f t="shared" ref="BY238" si="3317">Q238/Q250</f>
        <v>4.0593169562612344E-2</v>
      </c>
      <c r="BZ238" s="130">
        <f t="shared" ref="BZ238" si="3318">R238/R250</f>
        <v>4.8003006594007309E-2</v>
      </c>
      <c r="CA238" s="131">
        <f t="shared" ref="CA238" si="3319">S238/S250</f>
        <v>5.0567089943102606E-2</v>
      </c>
      <c r="CB238" s="128">
        <f t="shared" ref="CB238" si="3320">T238/T250</f>
        <v>5.9717937417364475E-2</v>
      </c>
      <c r="CC238" s="129">
        <f t="shared" ref="CC238" si="3321">U238/U250</f>
        <v>2.6887528507982233E-2</v>
      </c>
      <c r="CD238" s="130">
        <f t="shared" ref="CD238" si="3322">V238/V250</f>
        <v>6.7220337661324917E-2</v>
      </c>
      <c r="CE238" s="131">
        <f t="shared" ref="CE238" si="3323">W238/W250</f>
        <v>4.1705415265755774E-2</v>
      </c>
      <c r="CF238" s="128">
        <f t="shared" ref="CF238" si="3324">X238/X250</f>
        <v>5.3212495569844566E-2</v>
      </c>
      <c r="CG238" s="129">
        <f t="shared" ref="CG238" si="3325">Y238/Y250</f>
        <v>3.6301006889242184E-2</v>
      </c>
      <c r="CH238" s="130">
        <f t="shared" ref="CH238" si="3326">Z238/Z250</f>
        <v>5.5568429346062938E-2</v>
      </c>
      <c r="CI238" s="128">
        <f t="shared" ref="CI238" si="3327">AA238/AA250</f>
        <v>6.0904639589019101E-2</v>
      </c>
      <c r="CJ238" s="134">
        <f t="shared" ref="CJ238" si="3328">AB238/AB250</f>
        <v>5.2953484149967409E-2</v>
      </c>
      <c r="CK238" s="135">
        <f t="shared" ref="CK238" si="3329">AC238/AC250</f>
        <v>5.1021262597565717E-2</v>
      </c>
    </row>
    <row r="239" spans="1:89" x14ac:dyDescent="0.2">
      <c r="A239" s="136" t="s">
        <v>29</v>
      </c>
      <c r="B239" s="192">
        <v>1682</v>
      </c>
      <c r="C239" s="176">
        <v>2931</v>
      </c>
      <c r="D239" s="177">
        <v>1164</v>
      </c>
      <c r="E239" s="178">
        <v>895</v>
      </c>
      <c r="F239" s="175">
        <v>1599</v>
      </c>
      <c r="G239" s="179">
        <v>2618</v>
      </c>
      <c r="H239" s="177">
        <v>2218</v>
      </c>
      <c r="I239" s="178">
        <v>3516</v>
      </c>
      <c r="J239" s="175">
        <v>721</v>
      </c>
      <c r="K239" s="176">
        <v>217</v>
      </c>
      <c r="L239" s="177">
        <v>2441</v>
      </c>
      <c r="M239" s="175">
        <v>795</v>
      </c>
      <c r="N239" s="180">
        <v>2920</v>
      </c>
      <c r="O239" s="193">
        <v>1827</v>
      </c>
      <c r="P239" s="175">
        <v>1969</v>
      </c>
      <c r="Q239" s="176">
        <v>973</v>
      </c>
      <c r="R239" s="177">
        <v>2030</v>
      </c>
      <c r="S239" s="178">
        <v>1760</v>
      </c>
      <c r="T239" s="175">
        <v>1285</v>
      </c>
      <c r="U239" s="179">
        <v>206</v>
      </c>
      <c r="V239" s="177">
        <v>2473</v>
      </c>
      <c r="W239" s="194">
        <v>1480</v>
      </c>
      <c r="X239" s="175">
        <v>1641</v>
      </c>
      <c r="Y239" s="179">
        <v>545</v>
      </c>
      <c r="Z239" s="177">
        <v>2988</v>
      </c>
      <c r="AA239" s="175">
        <v>3816</v>
      </c>
      <c r="AB239" s="156">
        <f t="shared" si="3000"/>
        <v>25131</v>
      </c>
      <c r="AC239" s="157">
        <f t="shared" si="3001"/>
        <v>21579</v>
      </c>
      <c r="BI239" s="136" t="s">
        <v>29</v>
      </c>
      <c r="BJ239" s="128">
        <f>B239/B250</f>
        <v>5.1771368770968634E-2</v>
      </c>
      <c r="BK239" s="129">
        <f t="shared" ref="BK239" si="3330">C239/C250</f>
        <v>8.5666686151867663E-2</v>
      </c>
      <c r="BL239" s="130">
        <f t="shared" ref="BL239" si="3331">D239/D250</f>
        <v>8.8208548044862084E-2</v>
      </c>
      <c r="BM239" s="131">
        <f t="shared" ref="BM239" si="3332">E239/E250</f>
        <v>6.3210678720248603E-2</v>
      </c>
      <c r="BN239" s="128">
        <f t="shared" ref="BN239" si="3333">F239/F250</f>
        <v>5.3691951244081798E-2</v>
      </c>
      <c r="BO239" s="129">
        <f t="shared" ref="BO239" si="3334">G239/G250</f>
        <v>8.8490789251309779E-2</v>
      </c>
      <c r="BP239" s="130">
        <f t="shared" ref="BP239" si="3335">H239/H250</f>
        <v>5.48806136335519E-2</v>
      </c>
      <c r="BQ239" s="131">
        <f t="shared" ref="BQ239" si="3336">I239/I250</f>
        <v>7.8894224296548937E-2</v>
      </c>
      <c r="BR239" s="128">
        <f t="shared" ref="BR239" si="3337">J239/J250</f>
        <v>0.10189372526851329</v>
      </c>
      <c r="BS239" s="129">
        <f t="shared" ref="BS239" si="3338">K239/K250</f>
        <v>3.4146341463414637E-2</v>
      </c>
      <c r="BT239" s="130">
        <f t="shared" ref="BT239" si="3339">L239/L250</f>
        <v>0.10325719120135364</v>
      </c>
      <c r="BU239" s="128">
        <f t="shared" ref="BU239" si="3340">M239/M250</f>
        <v>3.463901355060782E-2</v>
      </c>
      <c r="BV239" s="132">
        <f t="shared" ref="BV239" si="3341">N239/N250</f>
        <v>7.278165503489531E-2</v>
      </c>
      <c r="BW239" s="133">
        <f t="shared" ref="BW239" si="3342">O239/O250</f>
        <v>4.7392996108949419E-2</v>
      </c>
      <c r="BX239" s="128">
        <f t="shared" ref="BX239" si="3343">P239/P250</f>
        <v>8.7984270968318512E-2</v>
      </c>
      <c r="BY239" s="129">
        <f t="shared" ref="BY239" si="3344">Q239/Q250</f>
        <v>4.8581985220691029E-2</v>
      </c>
      <c r="BZ239" s="130">
        <f t="shared" ref="BZ239" si="3345">R239/R250</f>
        <v>6.9356657214117323E-2</v>
      </c>
      <c r="CA239" s="131">
        <f t="shared" ref="CA239" si="3346">S239/S250</f>
        <v>6.6317495007347682E-2</v>
      </c>
      <c r="CB239" s="128">
        <f t="shared" ref="CB239" si="3347">T239/T250</f>
        <v>0.14158219479947112</v>
      </c>
      <c r="CC239" s="129">
        <f t="shared" ref="CC239" si="3348">U239/U250</f>
        <v>2.4726923538590805E-2</v>
      </c>
      <c r="CD239" s="130">
        <f t="shared" ref="CD239" si="3349">V239/V250</f>
        <v>9.642453308379148E-2</v>
      </c>
      <c r="CE239" s="131">
        <f t="shared" ref="CE239" si="3350">W239/W250</f>
        <v>5.293654767866085E-2</v>
      </c>
      <c r="CF239" s="128">
        <f t="shared" ref="CF239" si="3351">X239/X250</f>
        <v>8.3084400789833424E-2</v>
      </c>
      <c r="CG239" s="129">
        <f t="shared" ref="CG239" si="3352">Y239/Y250</f>
        <v>4.8136371665783433E-2</v>
      </c>
      <c r="CH239" s="130">
        <f t="shared" ref="CH239" si="3353">Z239/Z250</f>
        <v>6.9240394864902438E-2</v>
      </c>
      <c r="CI239" s="128">
        <f t="shared" ref="CI239" si="3354">AA239/AA250</f>
        <v>7.6577299727082992E-2</v>
      </c>
      <c r="CJ239" s="134">
        <f t="shared" ref="CJ239" si="3355">AB239/AB250</f>
        <v>7.4796201111332672E-2</v>
      </c>
      <c r="CK239" s="135">
        <f t="shared" ref="CK239" si="3356">AC239/AC250</f>
        <v>6.4532432189957828E-2</v>
      </c>
    </row>
    <row r="240" spans="1:89" x14ac:dyDescent="0.2">
      <c r="A240" s="145" t="s">
        <v>30</v>
      </c>
      <c r="B240" s="189">
        <v>2043</v>
      </c>
      <c r="C240" s="183">
        <v>3622</v>
      </c>
      <c r="D240" s="184">
        <v>1315</v>
      </c>
      <c r="E240" s="185">
        <v>1178</v>
      </c>
      <c r="F240" s="182">
        <v>1680</v>
      </c>
      <c r="G240" s="186">
        <v>3301</v>
      </c>
      <c r="H240" s="184">
        <v>2866</v>
      </c>
      <c r="I240" s="185">
        <v>4721</v>
      </c>
      <c r="J240" s="182">
        <v>1074</v>
      </c>
      <c r="K240" s="183">
        <v>269</v>
      </c>
      <c r="L240" s="184">
        <v>2759</v>
      </c>
      <c r="M240" s="182">
        <v>886</v>
      </c>
      <c r="N240" s="187">
        <v>4473</v>
      </c>
      <c r="O240" s="190">
        <v>2424</v>
      </c>
      <c r="P240" s="182">
        <v>2240</v>
      </c>
      <c r="Q240" s="183">
        <v>1471</v>
      </c>
      <c r="R240" s="184">
        <v>2439</v>
      </c>
      <c r="S240" s="185">
        <v>2462</v>
      </c>
      <c r="T240" s="182">
        <v>1468</v>
      </c>
      <c r="U240" s="186">
        <v>287</v>
      </c>
      <c r="V240" s="184">
        <v>2787</v>
      </c>
      <c r="W240" s="191">
        <v>1676</v>
      </c>
      <c r="X240" s="182">
        <v>2301</v>
      </c>
      <c r="Y240" s="186">
        <v>733</v>
      </c>
      <c r="Z240" s="184">
        <v>3165</v>
      </c>
      <c r="AA240" s="182">
        <v>5125</v>
      </c>
      <c r="AB240" s="156">
        <f t="shared" si="3000"/>
        <v>30610</v>
      </c>
      <c r="AC240" s="157">
        <f t="shared" si="3001"/>
        <v>28155</v>
      </c>
      <c r="BI240" s="145" t="s">
        <v>30</v>
      </c>
      <c r="BJ240" s="128">
        <f>B240/B250</f>
        <v>6.288282187817415E-2</v>
      </c>
      <c r="BK240" s="129">
        <f t="shared" ref="BK240" si="3357">C240/C250</f>
        <v>0.10586309697784532</v>
      </c>
      <c r="BL240" s="130">
        <f t="shared" ref="BL240" si="3358">D240/D250</f>
        <v>9.9651409518035763E-2</v>
      </c>
      <c r="BM240" s="131">
        <f t="shared" ref="BM240" si="3359">E240/E250</f>
        <v>8.319796595804789E-2</v>
      </c>
      <c r="BN240" s="128">
        <f t="shared" ref="BN240" si="3360">F240/F250</f>
        <v>5.6411806185151604E-2</v>
      </c>
      <c r="BO240" s="129">
        <f t="shared" ref="BO240" si="3361">G240/G250</f>
        <v>0.11157681257393949</v>
      </c>
      <c r="BP240" s="130">
        <f t="shared" ref="BP240" si="3362">H240/H250</f>
        <v>7.0914264505752819E-2</v>
      </c>
      <c r="BQ240" s="131">
        <f t="shared" ref="BQ240" si="3363">I240/I250</f>
        <v>0.10593277386348338</v>
      </c>
      <c r="BR240" s="128">
        <f t="shared" ref="BR240" si="3364">J240/J250</f>
        <v>0.15178066704352741</v>
      </c>
      <c r="BS240" s="129">
        <f t="shared" ref="BS240" si="3365">K240/K250</f>
        <v>4.2328874901652241E-2</v>
      </c>
      <c r="BT240" s="130">
        <f t="shared" ref="BT240" si="3366">L240/L250</f>
        <v>0.11670896785109983</v>
      </c>
      <c r="BU240" s="128">
        <f t="shared" ref="BU240" si="3367">M240/M250</f>
        <v>3.8603982397281161E-2</v>
      </c>
      <c r="BV240" s="132">
        <f t="shared" ref="BV240" si="3368">N240/N250</f>
        <v>0.11149052841475574</v>
      </c>
      <c r="BW240" s="133">
        <f t="shared" ref="BW240" si="3369">O240/O250</f>
        <v>6.2879377431906608E-2</v>
      </c>
      <c r="BX240" s="128">
        <f t="shared" ref="BX240" si="3370">P240/P250</f>
        <v>0.10009383797309979</v>
      </c>
      <c r="BY240" s="129">
        <f t="shared" ref="BY240" si="3371">Q240/Q250</f>
        <v>7.3447173956460957E-2</v>
      </c>
      <c r="BZ240" s="130">
        <f t="shared" ref="BZ240" si="3372">R240/R250</f>
        <v>8.3330486179917312E-2</v>
      </c>
      <c r="CA240" s="131">
        <f t="shared" ref="CA240" si="3373">S240/S250</f>
        <v>9.2769132220505673E-2</v>
      </c>
      <c r="CB240" s="128">
        <f t="shared" ref="CB240" si="3374">T240/T250</f>
        <v>0.16174526223005731</v>
      </c>
      <c r="CC240" s="129">
        <f t="shared" ref="CC240" si="3375">U240/U250</f>
        <v>3.4449645900852241E-2</v>
      </c>
      <c r="CD240" s="130">
        <f t="shared" ref="CD240" si="3376">V240/V250</f>
        <v>0.1086676804304597</v>
      </c>
      <c r="CE240" s="131">
        <f t="shared" ref="CE240" si="3377">W240/W250</f>
        <v>5.9947063452321342E-2</v>
      </c>
      <c r="CF240" s="128">
        <f t="shared" ref="CF240" si="3378">X240/X250</f>
        <v>0.11650043035795656</v>
      </c>
      <c r="CG240" s="129">
        <f t="shared" ref="CG240" si="3379">Y240/Y250</f>
        <v>6.4741211800035323E-2</v>
      </c>
      <c r="CH240" s="130">
        <f t="shared" ref="CH240" si="3380">Z240/Z250</f>
        <v>7.3341984520554293E-2</v>
      </c>
      <c r="CI240" s="128">
        <f t="shared" ref="CI240" si="3381">AA240/AA250</f>
        <v>0.10284556108524642</v>
      </c>
      <c r="CJ240" s="134">
        <f t="shared" ref="CJ240" si="3382">AB240/AB250</f>
        <v>9.1103088457199999E-2</v>
      </c>
      <c r="CK240" s="135">
        <f t="shared" ref="CK240" si="3383">AC240/AC250</f>
        <v>8.4198092048207177E-2</v>
      </c>
    </row>
    <row r="241" spans="1:89" x14ac:dyDescent="0.2">
      <c r="A241" s="136" t="s">
        <v>31</v>
      </c>
      <c r="B241" s="192">
        <v>1938</v>
      </c>
      <c r="C241" s="176">
        <v>3191</v>
      </c>
      <c r="D241" s="177">
        <v>988</v>
      </c>
      <c r="E241" s="178">
        <v>1131</v>
      </c>
      <c r="F241" s="175">
        <v>1382</v>
      </c>
      <c r="G241" s="179">
        <v>2965</v>
      </c>
      <c r="H241" s="177">
        <v>2719</v>
      </c>
      <c r="I241" s="178">
        <v>4109</v>
      </c>
      <c r="J241" s="175">
        <v>715</v>
      </c>
      <c r="K241" s="176">
        <v>186</v>
      </c>
      <c r="L241" s="177">
        <v>2311</v>
      </c>
      <c r="M241" s="175">
        <v>847</v>
      </c>
      <c r="N241" s="180">
        <v>3573</v>
      </c>
      <c r="O241" s="193">
        <v>2517</v>
      </c>
      <c r="P241" s="175">
        <v>1818</v>
      </c>
      <c r="Q241" s="176">
        <v>1636</v>
      </c>
      <c r="R241" s="177">
        <v>2033</v>
      </c>
      <c r="S241" s="178">
        <v>2537</v>
      </c>
      <c r="T241" s="175">
        <v>1097</v>
      </c>
      <c r="U241" s="179">
        <v>250</v>
      </c>
      <c r="V241" s="177">
        <v>2837</v>
      </c>
      <c r="W241" s="194">
        <v>1592</v>
      </c>
      <c r="X241" s="175">
        <v>2129</v>
      </c>
      <c r="Y241" s="179">
        <v>702</v>
      </c>
      <c r="Z241" s="177">
        <v>2972</v>
      </c>
      <c r="AA241" s="175">
        <v>4758</v>
      </c>
      <c r="AB241" s="156">
        <f t="shared" si="3000"/>
        <v>26512</v>
      </c>
      <c r="AC241" s="157">
        <f t="shared" si="3001"/>
        <v>26421</v>
      </c>
      <c r="BI241" s="136" t="s">
        <v>31</v>
      </c>
      <c r="BJ241" s="128">
        <f>B241/B250</f>
        <v>5.9650958786050666E-2</v>
      </c>
      <c r="BK241" s="129">
        <f t="shared" ref="BK241" si="3384">C241/C250</f>
        <v>9.3265914537908459E-2</v>
      </c>
      <c r="BL241" s="130">
        <f t="shared" ref="BL241" si="3385">D241/D250</f>
        <v>7.4871173082752346E-2</v>
      </c>
      <c r="BM241" s="131">
        <f t="shared" ref="BM241" si="3386">E241/E250</f>
        <v>7.9878522494526455E-2</v>
      </c>
      <c r="BN241" s="128">
        <f t="shared" ref="BN241" si="3387">F241/F250</f>
        <v>4.6405426278499716E-2</v>
      </c>
      <c r="BO241" s="129">
        <f t="shared" ref="BO241" si="3388">G241/G250</f>
        <v>0.10021970593206017</v>
      </c>
      <c r="BP241" s="130">
        <f t="shared" ref="BP241" si="3389">H241/H250</f>
        <v>6.7277001113447976E-2</v>
      </c>
      <c r="BQ241" s="131">
        <f t="shared" ref="BQ241" si="3390">I241/I250</f>
        <v>9.220033209172912E-2</v>
      </c>
      <c r="BR241" s="128">
        <f t="shared" ref="BR241" si="3391">J241/J250</f>
        <v>0.10104578858111928</v>
      </c>
      <c r="BS241" s="129">
        <f t="shared" ref="BS241" si="3392">K241/K250</f>
        <v>2.9268292682926831E-2</v>
      </c>
      <c r="BT241" s="130">
        <f t="shared" ref="BT241" si="3393">L241/L250</f>
        <v>9.7758037225042296E-2</v>
      </c>
      <c r="BU241" s="128">
        <f t="shared" ref="BU241" si="3394">M241/M250</f>
        <v>3.6904710034421161E-2</v>
      </c>
      <c r="BV241" s="132">
        <f t="shared" ref="BV241" si="3395">N241/N250</f>
        <v>8.9057826520438685E-2</v>
      </c>
      <c r="BW241" s="133">
        <f t="shared" ref="BW241" si="3396">O241/O250</f>
        <v>6.529182879377432E-2</v>
      </c>
      <c r="BX241" s="128">
        <f t="shared" ref="BX241" si="3397">P241/P250</f>
        <v>8.1236873854953304E-2</v>
      </c>
      <c r="BY241" s="129">
        <f t="shared" ref="BY241" si="3398">Q241/Q250</f>
        <v>8.1685640103854609E-2</v>
      </c>
      <c r="BZ241" s="130">
        <f t="shared" ref="BZ241" si="3399">R241/R250</f>
        <v>6.9459154737093853E-2</v>
      </c>
      <c r="CA241" s="131">
        <f t="shared" ref="CA241" si="3400">S241/S250</f>
        <v>9.559516183729605E-2</v>
      </c>
      <c r="CB241" s="128">
        <f t="shared" ref="CB241" si="3401">T241/T250</f>
        <v>0.12086822388717497</v>
      </c>
      <c r="CC241" s="129">
        <f t="shared" ref="CC241" si="3402">U241/U250</f>
        <v>3.0008402352658746E-2</v>
      </c>
      <c r="CD241" s="130">
        <f t="shared" ref="CD241" si="3403">V241/V250</f>
        <v>0.11061722618629859</v>
      </c>
      <c r="CE241" s="131">
        <f t="shared" ref="CE241" si="3404">W241/W250</f>
        <v>5.694255669218113E-2</v>
      </c>
      <c r="CF241" s="128">
        <f t="shared" ref="CF241" si="3405">X241/X250</f>
        <v>0.10779201053111234</v>
      </c>
      <c r="CG241" s="129">
        <f t="shared" ref="CG241" si="3406">Y241/Y250</f>
        <v>6.2003179650238473E-2</v>
      </c>
      <c r="CH241" s="130">
        <f t="shared" ref="CH241" si="3407">Z241/Z250</f>
        <v>6.8869629698289844E-2</v>
      </c>
      <c r="CI241" s="128">
        <f t="shared" ref="CI241" si="3408">AA241/AA250</f>
        <v>9.5480815540215119E-2</v>
      </c>
      <c r="CJ241" s="134">
        <f t="shared" ref="CJ241" si="3409">AB241/AB250</f>
        <v>7.8906405788215825E-2</v>
      </c>
      <c r="CK241" s="135">
        <f t="shared" ref="CK241" si="3410">AC241/AC250</f>
        <v>7.9012530279015517E-2</v>
      </c>
    </row>
    <row r="242" spans="1:89" x14ac:dyDescent="0.2">
      <c r="A242" s="145" t="s">
        <v>32</v>
      </c>
      <c r="B242" s="189">
        <v>1956</v>
      </c>
      <c r="C242" s="183">
        <v>3715</v>
      </c>
      <c r="D242" s="184">
        <v>642</v>
      </c>
      <c r="E242" s="185">
        <v>1356</v>
      </c>
      <c r="F242" s="182">
        <v>1078</v>
      </c>
      <c r="G242" s="186">
        <v>3761</v>
      </c>
      <c r="H242" s="184">
        <v>2321</v>
      </c>
      <c r="I242" s="185">
        <v>4905</v>
      </c>
      <c r="J242" s="182">
        <v>531</v>
      </c>
      <c r="K242" s="183">
        <v>211</v>
      </c>
      <c r="L242" s="184">
        <v>2385</v>
      </c>
      <c r="M242" s="182">
        <v>952</v>
      </c>
      <c r="N242" s="187">
        <v>3242</v>
      </c>
      <c r="O242" s="190">
        <v>2450</v>
      </c>
      <c r="P242" s="182">
        <v>1327</v>
      </c>
      <c r="Q242" s="183">
        <v>1591</v>
      </c>
      <c r="R242" s="184">
        <v>1890</v>
      </c>
      <c r="S242" s="185">
        <v>2074</v>
      </c>
      <c r="T242" s="182">
        <v>678</v>
      </c>
      <c r="U242" s="186">
        <v>318</v>
      </c>
      <c r="V242" s="184">
        <v>2429</v>
      </c>
      <c r="W242" s="191">
        <v>1410</v>
      </c>
      <c r="X242" s="182">
        <v>1430</v>
      </c>
      <c r="Y242" s="186">
        <v>647</v>
      </c>
      <c r="Z242" s="184">
        <v>2616</v>
      </c>
      <c r="AA242" s="182">
        <v>3583</v>
      </c>
      <c r="AB242" s="156">
        <f t="shared" si="3000"/>
        <v>22525</v>
      </c>
      <c r="AC242" s="157">
        <f t="shared" si="3001"/>
        <v>26973</v>
      </c>
      <c r="BI242" s="145" t="s">
        <v>32</v>
      </c>
      <c r="BJ242" s="128">
        <f>B242/B250</f>
        <v>6.0204992458986119E-2</v>
      </c>
      <c r="BK242" s="129">
        <f t="shared" ref="BK242" si="3411">C242/C250</f>
        <v>0.10858128251592915</v>
      </c>
      <c r="BL242" s="130">
        <f t="shared" ref="BL242" si="3412">D242/D250</f>
        <v>4.8651106395877539E-2</v>
      </c>
      <c r="BM242" s="131">
        <f t="shared" ref="BM242" si="3413">E242/E250</f>
        <v>9.5769475245426935E-2</v>
      </c>
      <c r="BN242" s="128">
        <f t="shared" ref="BN242" si="3414">F242/F250</f>
        <v>3.6197575635472282E-2</v>
      </c>
      <c r="BO242" s="129">
        <f t="shared" ref="BO242" si="3415">G242/G250</f>
        <v>0.12712523238127429</v>
      </c>
      <c r="BP242" s="130">
        <f t="shared" ref="BP242" si="3416">H242/H250</f>
        <v>5.7429172337003585E-2</v>
      </c>
      <c r="BQ242" s="131">
        <f t="shared" ref="BQ242" si="3417">I242/I250</f>
        <v>0.11006148184714805</v>
      </c>
      <c r="BR242" s="128">
        <f t="shared" ref="BR242" si="3418">J242/J250</f>
        <v>7.5042396834369696E-2</v>
      </c>
      <c r="BS242" s="129">
        <f t="shared" ref="BS242" si="3419">K242/K250</f>
        <v>3.3202202989771834E-2</v>
      </c>
      <c r="BT242" s="130">
        <f t="shared" ref="BT242" si="3420">L242/L250</f>
        <v>0.10088832487309644</v>
      </c>
      <c r="BU242" s="128">
        <f t="shared" ref="BU242" si="3421">M242/M250</f>
        <v>4.147967408827502E-2</v>
      </c>
      <c r="BV242" s="132">
        <f t="shared" ref="BV242" si="3422">N242/N250</f>
        <v>8.0807577268195416E-2</v>
      </c>
      <c r="BW242" s="133">
        <f t="shared" ref="BW242" si="3423">O242/O250</f>
        <v>6.3553826199740593E-2</v>
      </c>
      <c r="BX242" s="128">
        <f t="shared" ref="BX242" si="3424">P242/P250</f>
        <v>5.9296662049242596E-2</v>
      </c>
      <c r="BY242" s="129">
        <f t="shared" ref="BY242" si="3425">Q242/Q250</f>
        <v>7.943878570001997E-2</v>
      </c>
      <c r="BZ242" s="130">
        <f t="shared" ref="BZ242" si="3426">R242/R250</f>
        <v>6.4573439475212685E-2</v>
      </c>
      <c r="CA242" s="131">
        <f t="shared" ref="CA242" si="3427">S242/S250</f>
        <v>7.814913900297675E-2</v>
      </c>
      <c r="CB242" s="128">
        <f t="shared" ref="CB242" si="3428">T242/T250</f>
        <v>7.4702512119876593E-2</v>
      </c>
      <c r="CC242" s="129">
        <f t="shared" ref="CC242" si="3429">U242/U250</f>
        <v>3.8170687792581925E-2</v>
      </c>
      <c r="CD242" s="130">
        <f t="shared" ref="CD242" si="3430">V242/V250</f>
        <v>9.4708932818653252E-2</v>
      </c>
      <c r="CE242" s="131">
        <f t="shared" ref="CE242" si="3431">W242/W250</f>
        <v>5.0432792045210673E-2</v>
      </c>
      <c r="CF242" s="128">
        <f t="shared" ref="CF242" si="3432">X242/X250</f>
        <v>7.2401397397600126E-2</v>
      </c>
      <c r="CG242" s="129">
        <f t="shared" ref="CG242" si="3433">Y242/Y250</f>
        <v>5.714538067479244E-2</v>
      </c>
      <c r="CH242" s="130">
        <f t="shared" ref="CH242" si="3434">Z242/Z250</f>
        <v>6.0620104741159565E-2</v>
      </c>
      <c r="CI242" s="128">
        <f t="shared" ref="CI242" si="3435">AA242/AA250</f>
        <v>7.1901589340183009E-2</v>
      </c>
      <c r="CJ242" s="134">
        <f t="shared" ref="CJ242" si="3436">AB242/AB250</f>
        <v>6.7040087144672661E-2</v>
      </c>
      <c r="CK242" s="135">
        <f t="shared" ref="CK242" si="3437">AC242/AC250</f>
        <v>8.0663297347408708E-2</v>
      </c>
    </row>
    <row r="243" spans="1:89" x14ac:dyDescent="0.2">
      <c r="A243" s="136" t="s">
        <v>33</v>
      </c>
      <c r="B243" s="192">
        <v>1901</v>
      </c>
      <c r="C243" s="176">
        <v>2316</v>
      </c>
      <c r="D243" s="177">
        <v>511</v>
      </c>
      <c r="E243" s="178">
        <v>922</v>
      </c>
      <c r="F243" s="175">
        <v>1009</v>
      </c>
      <c r="G243" s="179">
        <v>2287</v>
      </c>
      <c r="H243" s="177">
        <v>1935</v>
      </c>
      <c r="I243" s="178">
        <v>3062</v>
      </c>
      <c r="J243" s="175">
        <v>388</v>
      </c>
      <c r="K243" s="176">
        <v>134</v>
      </c>
      <c r="L243" s="177">
        <v>1463</v>
      </c>
      <c r="M243" s="175">
        <v>866</v>
      </c>
      <c r="N243" s="180">
        <v>2326</v>
      </c>
      <c r="O243" s="193">
        <v>2169</v>
      </c>
      <c r="P243" s="175">
        <v>976</v>
      </c>
      <c r="Q243" s="176">
        <v>1271</v>
      </c>
      <c r="R243" s="177">
        <v>1511</v>
      </c>
      <c r="S243" s="178">
        <v>1443</v>
      </c>
      <c r="T243" s="175">
        <v>451</v>
      </c>
      <c r="U243" s="179">
        <v>307</v>
      </c>
      <c r="V243" s="177">
        <v>1998</v>
      </c>
      <c r="W243" s="194">
        <v>1360</v>
      </c>
      <c r="X243" s="175">
        <v>1051</v>
      </c>
      <c r="Y243" s="179">
        <v>495</v>
      </c>
      <c r="Z243" s="177">
        <v>2307</v>
      </c>
      <c r="AA243" s="175">
        <v>3134</v>
      </c>
      <c r="AB243" s="156">
        <f t="shared" si="3000"/>
        <v>17827</v>
      </c>
      <c r="AC243" s="157">
        <f t="shared" si="3001"/>
        <v>19766</v>
      </c>
      <c r="BI243" s="136" t="s">
        <v>33</v>
      </c>
      <c r="BJ243" s="128">
        <f>B243/B250</f>
        <v>5.8512111791683336E-2</v>
      </c>
      <c r="BK243" s="129">
        <f t="shared" ref="BK243" si="3438">C243/C250</f>
        <v>6.7691588238732683E-2</v>
      </c>
      <c r="BL243" s="130">
        <f t="shared" ref="BL243" si="3439">D243/D250</f>
        <v>3.872385571385268E-2</v>
      </c>
      <c r="BM243" s="131">
        <f t="shared" ref="BM243" si="3440">E243/E250</f>
        <v>6.5117593050356665E-2</v>
      </c>
      <c r="BN243" s="128">
        <f t="shared" ref="BN243" si="3441">F243/F250</f>
        <v>3.3880662167153554E-2</v>
      </c>
      <c r="BO243" s="129">
        <f t="shared" ref="BO243" si="3442">G243/G250</f>
        <v>7.7302687172553661E-2</v>
      </c>
      <c r="BP243" s="130">
        <f t="shared" ref="BP243" si="3443">H243/H250</f>
        <v>4.7878263021155512E-2</v>
      </c>
      <c r="BQ243" s="131">
        <f t="shared" ref="BQ243" si="3444">I243/I250</f>
        <v>6.8707086119463273E-2</v>
      </c>
      <c r="BR243" s="128">
        <f t="shared" ref="BR243" si="3445">J243/J250</f>
        <v>5.4833239118145846E-2</v>
      </c>
      <c r="BS243" s="129">
        <f t="shared" ref="BS243" si="3446">K243/K250</f>
        <v>2.1085759244689223E-2</v>
      </c>
      <c r="BT243" s="130">
        <f t="shared" ref="BT243" si="3447">L243/L250</f>
        <v>6.1886632825719122E-2</v>
      </c>
      <c r="BU243" s="128">
        <f t="shared" ref="BU243" si="3448">M243/M250</f>
        <v>3.7732560672737572E-2</v>
      </c>
      <c r="BV243" s="132">
        <f t="shared" ref="BV243" si="3449">N243/N250</f>
        <v>5.797607178464606E-2</v>
      </c>
      <c r="BW243" s="133">
        <f t="shared" ref="BW243" si="3450">O243/O250</f>
        <v>5.6264591439688719E-2</v>
      </c>
      <c r="BX243" s="128">
        <f t="shared" ref="BX243" si="3451">P243/P250</f>
        <v>4.3612315116850618E-2</v>
      </c>
      <c r="BY243" s="129">
        <f t="shared" ref="BY243" si="3452">Q243/Q250</f>
        <v>6.3461154383862586E-2</v>
      </c>
      <c r="BZ243" s="130">
        <f t="shared" ref="BZ243" si="3453">R243/R250</f>
        <v>5.1624585739177969E-2</v>
      </c>
      <c r="CA243" s="131">
        <f t="shared" ref="CA243" si="3454">S243/S250</f>
        <v>5.4372809827046988E-2</v>
      </c>
      <c r="CB243" s="128">
        <f t="shared" ref="CB243" si="3455">T243/T250</f>
        <v>4.9691494050242396E-2</v>
      </c>
      <c r="CC243" s="129">
        <f t="shared" ref="CC243" si="3456">U243/U250</f>
        <v>3.6850318089064936E-2</v>
      </c>
      <c r="CD243" s="130">
        <f t="shared" ref="CD243" si="3457">V243/V250</f>
        <v>7.7903848403322026E-2</v>
      </c>
      <c r="CE243" s="131">
        <f t="shared" ref="CE243" si="3458">W243/W250</f>
        <v>4.8644395164174833E-2</v>
      </c>
      <c r="CF243" s="128">
        <f t="shared" ref="CF243" si="3459">X243/X250</f>
        <v>5.3212495569844566E-2</v>
      </c>
      <c r="CG243" s="129">
        <f t="shared" ref="CG243" si="3460">Y243/Y250</f>
        <v>4.372019077901431E-2</v>
      </c>
      <c r="CH243" s="130">
        <f t="shared" ref="CH243" si="3461">Z243/Z250</f>
        <v>5.3459702460953794E-2</v>
      </c>
      <c r="CI243" s="128">
        <f t="shared" ref="CI243" si="3462">AA243/AA250</f>
        <v>6.2891314817787772E-2</v>
      </c>
      <c r="CJ243" s="134">
        <f t="shared" ref="CJ243" si="3463">AB243/AB250</f>
        <v>5.305765298681818E-2</v>
      </c>
      <c r="CK243" s="135">
        <f t="shared" ref="CK243" si="3464">AC243/AC250</f>
        <v>5.9110619336702655E-2</v>
      </c>
    </row>
    <row r="244" spans="1:89" x14ac:dyDescent="0.2">
      <c r="A244" s="145" t="s">
        <v>34</v>
      </c>
      <c r="B244" s="189">
        <v>702</v>
      </c>
      <c r="C244" s="183">
        <v>1791</v>
      </c>
      <c r="D244" s="184">
        <v>275</v>
      </c>
      <c r="E244" s="185">
        <v>1020</v>
      </c>
      <c r="F244" s="182">
        <v>474</v>
      </c>
      <c r="G244" s="186">
        <v>1737</v>
      </c>
      <c r="H244" s="184">
        <v>1016</v>
      </c>
      <c r="I244" s="185">
        <v>2202</v>
      </c>
      <c r="J244" s="182">
        <v>306</v>
      </c>
      <c r="K244" s="183">
        <v>104</v>
      </c>
      <c r="L244" s="184">
        <v>1190</v>
      </c>
      <c r="M244" s="182">
        <v>643</v>
      </c>
      <c r="N244" s="187">
        <v>2059</v>
      </c>
      <c r="O244" s="190">
        <v>1631</v>
      </c>
      <c r="P244" s="182">
        <v>776</v>
      </c>
      <c r="Q244" s="183">
        <v>970</v>
      </c>
      <c r="R244" s="184">
        <v>1040</v>
      </c>
      <c r="S244" s="185">
        <v>1332</v>
      </c>
      <c r="T244" s="182">
        <v>301</v>
      </c>
      <c r="U244" s="186">
        <v>244</v>
      </c>
      <c r="V244" s="184">
        <v>1679</v>
      </c>
      <c r="W244" s="191">
        <v>1052</v>
      </c>
      <c r="X244" s="182">
        <v>557</v>
      </c>
      <c r="Y244" s="186">
        <v>498</v>
      </c>
      <c r="Z244" s="184">
        <v>1564</v>
      </c>
      <c r="AA244" s="182">
        <v>1934</v>
      </c>
      <c r="AB244" s="156">
        <f t="shared" si="3000"/>
        <v>11939</v>
      </c>
      <c r="AC244" s="157">
        <f t="shared" si="3001"/>
        <v>15158</v>
      </c>
      <c r="BI244" s="145" t="s">
        <v>34</v>
      </c>
      <c r="BJ244" s="128">
        <f>B244/B250</f>
        <v>2.160731324448275E-2</v>
      </c>
      <c r="BK244" s="129">
        <f t="shared" ref="BK244" si="3465">C244/C250</f>
        <v>5.2346992459227214E-2</v>
      </c>
      <c r="BL244" s="130">
        <f t="shared" ref="BL244" si="3466">D244/D250</f>
        <v>2.0839648378296452E-2</v>
      </c>
      <c r="BM244" s="131">
        <f t="shared" ref="BM244" si="3467">E244/E250</f>
        <v>7.2038985804082203E-2</v>
      </c>
      <c r="BN244" s="128">
        <f t="shared" ref="BN244" si="3468">F244/F250</f>
        <v>1.5916188173667776E-2</v>
      </c>
      <c r="BO244" s="129">
        <f t="shared" ref="BO244" si="3469">G244/G250</f>
        <v>5.8712185229001186E-2</v>
      </c>
      <c r="BP244" s="130">
        <f t="shared" ref="BP244" si="3470">H244/H250</f>
        <v>2.5139180997154523E-2</v>
      </c>
      <c r="BQ244" s="131">
        <f t="shared" ref="BQ244" si="3471">I244/I250</f>
        <v>4.9409864021900105E-2</v>
      </c>
      <c r="BR244" s="128">
        <f t="shared" ref="BR244" si="3472">J244/J250</f>
        <v>4.3244771057094407E-2</v>
      </c>
      <c r="BS244" s="129">
        <f t="shared" ref="BS244" si="3473">K244/K250</f>
        <v>1.6365066876475216E-2</v>
      </c>
      <c r="BT244" s="130">
        <f t="shared" ref="BT244" si="3474">L244/L250</f>
        <v>5.0338409475465314E-2</v>
      </c>
      <c r="BU244" s="128">
        <f t="shared" ref="BU244" si="3475">M244/M250</f>
        <v>2.8016208444076512E-2</v>
      </c>
      <c r="BV244" s="132">
        <f t="shared" ref="BV244" si="3476">N244/N250</f>
        <v>5.1321036889332004E-2</v>
      </c>
      <c r="BW244" s="133">
        <f t="shared" ref="BW244" si="3477">O244/O250</f>
        <v>4.230869001297017E-2</v>
      </c>
      <c r="BX244" s="128">
        <f t="shared" ref="BX244" si="3478">P244/P250</f>
        <v>3.4675365297823856E-2</v>
      </c>
      <c r="BY244" s="129">
        <f t="shared" ref="BY244" si="3479">Q244/Q250</f>
        <v>4.843219492710206E-2</v>
      </c>
      <c r="BZ244" s="130">
        <f t="shared" ref="BZ244" si="3480">R244/R250</f>
        <v>3.5532474631863063E-2</v>
      </c>
      <c r="CA244" s="131">
        <f t="shared" ref="CA244" si="3481">S244/S250</f>
        <v>5.0190285994197219E-2</v>
      </c>
      <c r="CB244" s="128">
        <f t="shared" ref="CB244" si="3482">T244/T250</f>
        <v>3.3164389598942266E-2</v>
      </c>
      <c r="CC244" s="129">
        <f t="shared" ref="CC244" si="3483">U244/U250</f>
        <v>2.9288200696194935E-2</v>
      </c>
      <c r="CD244" s="130">
        <f t="shared" ref="CD244" si="3484">V244/V250</f>
        <v>6.5465746481069911E-2</v>
      </c>
      <c r="CE244" s="131">
        <f t="shared" ref="CE244" si="3485">W244/W250</f>
        <v>3.7627870376994062E-2</v>
      </c>
      <c r="CF244" s="128">
        <f t="shared" ref="CF244" si="3486">X244/X250</f>
        <v>2.8201103741582703E-2</v>
      </c>
      <c r="CG244" s="129">
        <f t="shared" ref="CG244" si="3487">Y244/Y250</f>
        <v>4.3985161632220458E-2</v>
      </c>
      <c r="CH244" s="130">
        <f t="shared" ref="CH244" si="3488">Z244/Z250</f>
        <v>3.6242295036381329E-2</v>
      </c>
      <c r="CI244" s="128">
        <f t="shared" ref="CI244" si="3489">AA244/AA250</f>
        <v>3.881040295392519E-2</v>
      </c>
      <c r="CJ244" s="134">
        <f t="shared" ref="CJ244" si="3490">AB244/AB250</f>
        <v>3.5533478376037597E-2</v>
      </c>
      <c r="CK244" s="135">
        <f t="shared" ref="CK244" si="3491">AC244/AC250</f>
        <v>4.5330302939681211E-2</v>
      </c>
    </row>
    <row r="245" spans="1:89" x14ac:dyDescent="0.2">
      <c r="A245" s="136" t="s">
        <v>35</v>
      </c>
      <c r="B245" s="192">
        <v>0</v>
      </c>
      <c r="C245" s="176">
        <v>923</v>
      </c>
      <c r="D245" s="177">
        <v>18</v>
      </c>
      <c r="E245" s="178">
        <v>434</v>
      </c>
      <c r="F245" s="175">
        <v>18</v>
      </c>
      <c r="G245" s="179">
        <v>1038</v>
      </c>
      <c r="H245" s="177">
        <v>174</v>
      </c>
      <c r="I245" s="178">
        <v>1019</v>
      </c>
      <c r="J245" s="175">
        <v>73</v>
      </c>
      <c r="K245" s="176">
        <v>49</v>
      </c>
      <c r="L245" s="177">
        <v>727</v>
      </c>
      <c r="M245" s="175">
        <v>140</v>
      </c>
      <c r="N245" s="180">
        <v>451</v>
      </c>
      <c r="O245" s="193">
        <v>376</v>
      </c>
      <c r="P245" s="175">
        <v>130</v>
      </c>
      <c r="Q245" s="176">
        <v>228</v>
      </c>
      <c r="R245" s="177">
        <v>314</v>
      </c>
      <c r="S245" s="178">
        <v>172</v>
      </c>
      <c r="T245" s="175">
        <v>54</v>
      </c>
      <c r="U245" s="179">
        <v>25</v>
      </c>
      <c r="V245" s="177">
        <v>489</v>
      </c>
      <c r="W245" s="194">
        <v>29</v>
      </c>
      <c r="X245" s="175">
        <v>74</v>
      </c>
      <c r="Y245" s="179">
        <v>31</v>
      </c>
      <c r="Z245" s="177">
        <v>152</v>
      </c>
      <c r="AA245" s="175">
        <v>284</v>
      </c>
      <c r="AB245" s="156">
        <f t="shared" si="3000"/>
        <v>2674</v>
      </c>
      <c r="AC245" s="157">
        <f t="shared" si="3001"/>
        <v>4748</v>
      </c>
      <c r="BI245" s="136" t="s">
        <v>35</v>
      </c>
      <c r="BJ245" s="128">
        <f>B245/B250</f>
        <v>0</v>
      </c>
      <c r="BK245" s="129">
        <f t="shared" ref="BK245" si="3492">C245/C250</f>
        <v>2.6977260770444846E-2</v>
      </c>
      <c r="BL245" s="130">
        <f t="shared" ref="BL245" si="3493">D245/D250</f>
        <v>1.3640497120339496E-3</v>
      </c>
      <c r="BM245" s="131">
        <f t="shared" ref="BM245" si="3494">E245/E250</f>
        <v>3.0651882195070274E-2</v>
      </c>
      <c r="BN245" s="128">
        <f t="shared" ref="BN245" si="3495">F245/F250</f>
        <v>6.0441220912662436E-4</v>
      </c>
      <c r="BO245" s="129">
        <f t="shared" ref="BO245" si="3496">G245/G250</f>
        <v>3.5085347304377221E-2</v>
      </c>
      <c r="BP245" s="130">
        <f t="shared" ref="BP245" si="3497">H245/H250</f>
        <v>4.3053321786465423E-3</v>
      </c>
      <c r="BQ245" s="131">
        <f t="shared" ref="BQ245" si="3498">I245/I250</f>
        <v>2.2864964322577751E-2</v>
      </c>
      <c r="BR245" s="128">
        <f t="shared" ref="BR245" si="3499">J245/J250</f>
        <v>1.0316563029960429E-2</v>
      </c>
      <c r="BS245" s="129">
        <f t="shared" ref="BS245" si="3500">K245/K250</f>
        <v>7.7104642014162077E-3</v>
      </c>
      <c r="BT245" s="130">
        <f t="shared" ref="BT245" si="3501">L245/L250</f>
        <v>3.075296108291032E-2</v>
      </c>
      <c r="BU245" s="128">
        <f t="shared" ref="BU245" si="3502">M245/M250</f>
        <v>6.09995207180515E-3</v>
      </c>
      <c r="BV245" s="132">
        <f t="shared" ref="BV245" si="3503">N245/N250</f>
        <v>1.1241276171485544E-2</v>
      </c>
      <c r="BW245" s="133">
        <f t="shared" ref="BW245" si="3504">O245/O250</f>
        <v>9.7535667963683532E-3</v>
      </c>
      <c r="BX245" s="128">
        <f t="shared" ref="BX245" si="3505">P245/P250</f>
        <v>5.8090173823673978E-3</v>
      </c>
      <c r="BY245" s="129">
        <f t="shared" ref="BY245" si="3506">Q245/Q250</f>
        <v>1.1384062312762133E-2</v>
      </c>
      <c r="BZ245" s="130">
        <f t="shared" ref="BZ245" si="3507">R245/R250</f>
        <v>1.072807407154327E-2</v>
      </c>
      <c r="CA245" s="131">
        <f t="shared" ref="CA245" si="3508">S245/S250</f>
        <v>6.4810279211726142E-3</v>
      </c>
      <c r="CB245" s="128">
        <f t="shared" ref="CB245" si="3509">T245/T250</f>
        <v>5.9497576024680476E-3</v>
      </c>
      <c r="CC245" s="129">
        <f t="shared" ref="CC245" si="3510">U245/U250</f>
        <v>3.0008402352658743E-3</v>
      </c>
      <c r="CD245" s="130">
        <f t="shared" ref="CD245" si="3511">V245/V250</f>
        <v>1.9066557492104341E-2</v>
      </c>
      <c r="CE245" s="131">
        <f t="shared" ref="CE245" si="3512">W245/W250</f>
        <v>1.0372701910007869E-3</v>
      </c>
      <c r="CF245" s="128">
        <f t="shared" ref="CF245" si="3513">X245/X250</f>
        <v>3.74664573945623E-3</v>
      </c>
      <c r="CG245" s="129">
        <f t="shared" ref="CG245" si="3514">Y245/Y250</f>
        <v>2.7380321497968555E-3</v>
      </c>
      <c r="CH245" s="130">
        <f t="shared" ref="CH245" si="3515">Z245/Z250</f>
        <v>3.5222690828196693E-3</v>
      </c>
      <c r="CI245" s="128">
        <f t="shared" ref="CI245" si="3516">AA245/AA250</f>
        <v>5.6991491411141435E-3</v>
      </c>
      <c r="CJ245" s="134">
        <f t="shared" ref="CJ245" si="3517">AB245/AB250</f>
        <v>7.9584991353986549E-3</v>
      </c>
      <c r="CK245" s="135">
        <f t="shared" ref="CK245" si="3518">AC245/AC250</f>
        <v>1.4198989204222615E-2</v>
      </c>
    </row>
    <row r="246" spans="1:89" x14ac:dyDescent="0.2">
      <c r="A246" s="145" t="s">
        <v>36</v>
      </c>
      <c r="B246" s="189">
        <v>0</v>
      </c>
      <c r="C246" s="183">
        <v>0</v>
      </c>
      <c r="D246" s="184">
        <v>0</v>
      </c>
      <c r="E246" s="185">
        <v>0</v>
      </c>
      <c r="F246" s="182">
        <v>0</v>
      </c>
      <c r="G246" s="186">
        <v>0</v>
      </c>
      <c r="H246" s="184">
        <v>0</v>
      </c>
      <c r="I246" s="185">
        <v>0</v>
      </c>
      <c r="J246" s="182">
        <v>0</v>
      </c>
      <c r="K246" s="186">
        <v>0</v>
      </c>
      <c r="L246" s="184">
        <v>0</v>
      </c>
      <c r="M246" s="182">
        <v>10</v>
      </c>
      <c r="N246" s="187">
        <v>0</v>
      </c>
      <c r="O246" s="190">
        <v>0</v>
      </c>
      <c r="P246" s="182">
        <v>0</v>
      </c>
      <c r="Q246" s="186">
        <v>0</v>
      </c>
      <c r="R246" s="184">
        <v>0</v>
      </c>
      <c r="S246" s="185">
        <v>0</v>
      </c>
      <c r="T246" s="182">
        <v>0</v>
      </c>
      <c r="U246" s="186">
        <v>0</v>
      </c>
      <c r="V246" s="184">
        <v>0</v>
      </c>
      <c r="W246" s="185">
        <v>0</v>
      </c>
      <c r="X246" s="182">
        <v>0</v>
      </c>
      <c r="Y246" s="186">
        <v>0</v>
      </c>
      <c r="Z246" s="184">
        <v>0</v>
      </c>
      <c r="AA246" s="182">
        <v>0</v>
      </c>
      <c r="AB246" s="156">
        <f t="shared" si="3000"/>
        <v>0</v>
      </c>
      <c r="AC246" s="157">
        <f t="shared" si="3001"/>
        <v>10</v>
      </c>
      <c r="BI246" s="145" t="s">
        <v>36</v>
      </c>
      <c r="BJ246" s="128">
        <f>B246/B250</f>
        <v>0</v>
      </c>
      <c r="BK246" s="129">
        <f t="shared" ref="BK246" si="3519">C246/C250</f>
        <v>0</v>
      </c>
      <c r="BL246" s="130">
        <f t="shared" ref="BL246" si="3520">D246/D250</f>
        <v>0</v>
      </c>
      <c r="BM246" s="131">
        <f t="shared" ref="BM246" si="3521">E246/E250</f>
        <v>0</v>
      </c>
      <c r="BN246" s="128">
        <f t="shared" ref="BN246" si="3522">F246/F250</f>
        <v>0</v>
      </c>
      <c r="BO246" s="129">
        <f t="shared" ref="BO246" si="3523">G246/G250</f>
        <v>0</v>
      </c>
      <c r="BP246" s="130">
        <f t="shared" ref="BP246" si="3524">H246/H250</f>
        <v>0</v>
      </c>
      <c r="BQ246" s="131">
        <f t="shared" ref="BQ246" si="3525">I246/I250</f>
        <v>0</v>
      </c>
      <c r="BR246" s="128">
        <f t="shared" ref="BR246" si="3526">J246/J250</f>
        <v>0</v>
      </c>
      <c r="BS246" s="129">
        <f t="shared" ref="BS246" si="3527">K246/K250</f>
        <v>0</v>
      </c>
      <c r="BT246" s="130">
        <f t="shared" ref="BT246" si="3528">L246/L250</f>
        <v>0</v>
      </c>
      <c r="BU246" s="128">
        <f t="shared" ref="BU246" si="3529">M246/M250</f>
        <v>4.3571086227179646E-4</v>
      </c>
      <c r="BV246" s="132">
        <f t="shared" ref="BV246" si="3530">N246/N250</f>
        <v>0</v>
      </c>
      <c r="BW246" s="133">
        <f t="shared" ref="BW246" si="3531">O246/O250</f>
        <v>0</v>
      </c>
      <c r="BX246" s="128">
        <f t="shared" ref="BX246" si="3532">P246/P250</f>
        <v>0</v>
      </c>
      <c r="BY246" s="129">
        <f t="shared" ref="BY246" si="3533">Q246/Q250</f>
        <v>0</v>
      </c>
      <c r="BZ246" s="130">
        <f t="shared" ref="BZ246" si="3534">R246/R250</f>
        <v>0</v>
      </c>
      <c r="CA246" s="131">
        <f t="shared" ref="CA246" si="3535">S246/S250</f>
        <v>0</v>
      </c>
      <c r="CB246" s="128">
        <f t="shared" ref="CB246" si="3536">T246/T250</f>
        <v>0</v>
      </c>
      <c r="CC246" s="129">
        <f t="shared" ref="CC246" si="3537">U246/U250</f>
        <v>0</v>
      </c>
      <c r="CD246" s="130">
        <f t="shared" ref="CD246" si="3538">V246/V250</f>
        <v>0</v>
      </c>
      <c r="CE246" s="131">
        <f t="shared" ref="CE246" si="3539">W246/W250</f>
        <v>0</v>
      </c>
      <c r="CF246" s="128">
        <f t="shared" ref="CF246" si="3540">X246/X250</f>
        <v>0</v>
      </c>
      <c r="CG246" s="129">
        <f t="shared" ref="CG246" si="3541">Y246/Y250</f>
        <v>0</v>
      </c>
      <c r="CH246" s="130">
        <f t="shared" ref="CH246" si="3542">Z246/Z250</f>
        <v>0</v>
      </c>
      <c r="CI246" s="128">
        <f t="shared" ref="CI246" si="3543">AA246/AA250</f>
        <v>0</v>
      </c>
      <c r="CJ246" s="134">
        <f t="shared" ref="CJ246" si="3544">AB246/AB250</f>
        <v>0</v>
      </c>
      <c r="CK246" s="135">
        <f t="shared" ref="CK246" si="3545">AC246/AC250</f>
        <v>2.9905200514369447E-5</v>
      </c>
    </row>
    <row r="247" spans="1:89" x14ac:dyDescent="0.2">
      <c r="A247" s="136" t="s">
        <v>37</v>
      </c>
      <c r="B247" s="58">
        <v>0</v>
      </c>
      <c r="C247" s="59">
        <v>0</v>
      </c>
      <c r="D247" s="138">
        <v>0</v>
      </c>
      <c r="E247" s="139">
        <v>0</v>
      </c>
      <c r="F247" s="137">
        <v>0</v>
      </c>
      <c r="G247" s="140">
        <v>0</v>
      </c>
      <c r="H247" s="138">
        <v>0</v>
      </c>
      <c r="I247" s="139">
        <v>0</v>
      </c>
      <c r="J247" s="137">
        <v>0</v>
      </c>
      <c r="K247" s="140">
        <v>0</v>
      </c>
      <c r="L247" s="138"/>
      <c r="M247" s="137">
        <v>0</v>
      </c>
      <c r="N247" s="141">
        <v>0</v>
      </c>
      <c r="O247" s="142">
        <v>0</v>
      </c>
      <c r="P247" s="137">
        <v>0</v>
      </c>
      <c r="Q247" s="140">
        <v>0</v>
      </c>
      <c r="R247" s="138"/>
      <c r="S247" s="139">
        <v>0</v>
      </c>
      <c r="T247" s="137">
        <v>0</v>
      </c>
      <c r="U247" s="140">
        <v>0</v>
      </c>
      <c r="V247" s="138">
        <v>0</v>
      </c>
      <c r="W247" s="139">
        <v>22</v>
      </c>
      <c r="X247" s="137">
        <v>0</v>
      </c>
      <c r="Y247" s="140">
        <v>0</v>
      </c>
      <c r="Z247" s="143">
        <v>0</v>
      </c>
      <c r="AA247" s="144">
        <v>0</v>
      </c>
      <c r="AB247" s="158">
        <f t="shared" ref="AB247" si="3546">SUM(B247,D247,F247,H247,J247,L247,N247,P247,R247,T247,V247,X247,Z247)</f>
        <v>0</v>
      </c>
      <c r="AC247" s="159">
        <f t="shared" ref="AC247:AC249" si="3547">SUM(C247,E247,G247,I247,K247,M247,O247,Q247,S247,U247,W247,Y247,AA247)</f>
        <v>22</v>
      </c>
      <c r="BI247" s="136" t="s">
        <v>37</v>
      </c>
      <c r="BJ247" s="128">
        <f>B247/B250</f>
        <v>0</v>
      </c>
      <c r="BK247" s="129">
        <f t="shared" ref="BK247" si="3548">C247/C250</f>
        <v>0</v>
      </c>
      <c r="BL247" s="130">
        <f t="shared" ref="BL247" si="3549">D247/D250</f>
        <v>0</v>
      </c>
      <c r="BM247" s="131">
        <f t="shared" ref="BM247" si="3550">E247/E250</f>
        <v>0</v>
      </c>
      <c r="BN247" s="128">
        <f t="shared" ref="BN247" si="3551">F247/F250</f>
        <v>0</v>
      </c>
      <c r="BO247" s="129">
        <f t="shared" ref="BO247" si="3552">G247/G250</f>
        <v>0</v>
      </c>
      <c r="BP247" s="130">
        <f t="shared" ref="BP247" si="3553">H247/H250</f>
        <v>0</v>
      </c>
      <c r="BQ247" s="131">
        <f t="shared" ref="BQ247" si="3554">I247/I250</f>
        <v>0</v>
      </c>
      <c r="BR247" s="128">
        <f t="shared" ref="BR247" si="3555">J247/J250</f>
        <v>0</v>
      </c>
      <c r="BS247" s="129">
        <f t="shared" ref="BS247" si="3556">K247/K250</f>
        <v>0</v>
      </c>
      <c r="BT247" s="130">
        <f t="shared" ref="BT247" si="3557">L247/L250</f>
        <v>0</v>
      </c>
      <c r="BU247" s="128">
        <f t="shared" ref="BU247" si="3558">M247/M250</f>
        <v>0</v>
      </c>
      <c r="BV247" s="132">
        <f t="shared" ref="BV247" si="3559">N247/N250</f>
        <v>0</v>
      </c>
      <c r="BW247" s="133">
        <f t="shared" ref="BW247" si="3560">O247/O250</f>
        <v>0</v>
      </c>
      <c r="BX247" s="128">
        <f t="shared" ref="BX247" si="3561">P247/P250</f>
        <v>0</v>
      </c>
      <c r="BY247" s="129">
        <f t="shared" ref="BY247" si="3562">Q247/Q250</f>
        <v>0</v>
      </c>
      <c r="BZ247" s="130">
        <f t="shared" ref="BZ247" si="3563">R247/R250</f>
        <v>0</v>
      </c>
      <c r="CA247" s="131">
        <f t="shared" ref="CA247" si="3564">S247/S250</f>
        <v>0</v>
      </c>
      <c r="CB247" s="128">
        <f t="shared" ref="CB247" si="3565">T247/T250</f>
        <v>0</v>
      </c>
      <c r="CC247" s="129">
        <f t="shared" ref="CC247" si="3566">U247/U250</f>
        <v>0</v>
      </c>
      <c r="CD247" s="130">
        <f t="shared" ref="CD247" si="3567">V247/V250</f>
        <v>0</v>
      </c>
      <c r="CE247" s="131">
        <f t="shared" ref="CE247" si="3568">W247/W250</f>
        <v>7.8689462765576938E-4</v>
      </c>
      <c r="CF247" s="128">
        <f t="shared" ref="CF247" si="3569">X247/X250</f>
        <v>0</v>
      </c>
      <c r="CG247" s="129">
        <f t="shared" ref="CG247" si="3570">Y247/Y250</f>
        <v>0</v>
      </c>
      <c r="CH247" s="130">
        <f t="shared" ref="CH247" si="3571">Z247/Z250</f>
        <v>0</v>
      </c>
      <c r="CI247" s="128">
        <f t="shared" ref="CI247" si="3572">AA247/AA250</f>
        <v>0</v>
      </c>
      <c r="CJ247" s="134">
        <f t="shared" ref="CJ247" si="3573">AB247/AB250</f>
        <v>0</v>
      </c>
      <c r="CK247" s="135">
        <f t="shared" ref="CK247" si="3574">AC247/AC250</f>
        <v>6.5791441131612786E-5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58">
        <f t="shared" ref="AB248:AB249" si="3575">SUM(B248,D248,F248,H248,J248,L248,N248,P248,R248,T248,V248,X248,Z248)</f>
        <v>0</v>
      </c>
      <c r="AC248" s="159">
        <f t="shared" si="3547"/>
        <v>0</v>
      </c>
      <c r="BI248" s="145" t="s">
        <v>38</v>
      </c>
      <c r="BJ248" s="128">
        <f>B248/B250</f>
        <v>0</v>
      </c>
      <c r="BK248" s="129">
        <f t="shared" ref="BK248" si="3576">C248/C250</f>
        <v>0</v>
      </c>
      <c r="BL248" s="130">
        <f t="shared" ref="BL248" si="3577">D248/D250</f>
        <v>0</v>
      </c>
      <c r="BM248" s="131">
        <f t="shared" ref="BM248" si="3578">E248/E250</f>
        <v>0</v>
      </c>
      <c r="BN248" s="128">
        <f t="shared" ref="BN248" si="3579">F248/F250</f>
        <v>0</v>
      </c>
      <c r="BO248" s="129">
        <f t="shared" ref="BO248" si="3580">G248/G250</f>
        <v>0</v>
      </c>
      <c r="BP248" s="130">
        <f t="shared" ref="BP248" si="3581">H248/H250</f>
        <v>0</v>
      </c>
      <c r="BQ248" s="131">
        <f t="shared" ref="BQ248" si="3582">I248/I250</f>
        <v>0</v>
      </c>
      <c r="BR248" s="128">
        <f t="shared" ref="BR248" si="3583">J248/J250</f>
        <v>0</v>
      </c>
      <c r="BS248" s="129">
        <f t="shared" ref="BS248" si="3584">K248/K250</f>
        <v>0</v>
      </c>
      <c r="BT248" s="130">
        <f t="shared" ref="BT248" si="3585">L248/L250</f>
        <v>0</v>
      </c>
      <c r="BU248" s="128">
        <f t="shared" ref="BU248" si="3586">M248/M250</f>
        <v>0</v>
      </c>
      <c r="BV248" s="132">
        <f t="shared" ref="BV248" si="3587">N248/N250</f>
        <v>0</v>
      </c>
      <c r="BW248" s="133">
        <f t="shared" ref="BW248" si="3588">O248/O250</f>
        <v>0</v>
      </c>
      <c r="BX248" s="128">
        <f t="shared" ref="BX248" si="3589">P248/P250</f>
        <v>0</v>
      </c>
      <c r="BY248" s="129">
        <f t="shared" ref="BY248" si="3590">Q248/Q250</f>
        <v>0</v>
      </c>
      <c r="BZ248" s="130">
        <f t="shared" ref="BZ248" si="3591">R248/R250</f>
        <v>0</v>
      </c>
      <c r="CA248" s="131">
        <f t="shared" ref="CA248" si="3592">S248/S250</f>
        <v>0</v>
      </c>
      <c r="CB248" s="128">
        <f t="shared" ref="CB248" si="3593">T248/T250</f>
        <v>0</v>
      </c>
      <c r="CC248" s="129">
        <f t="shared" ref="CC248" si="3594">U248/U250</f>
        <v>0</v>
      </c>
      <c r="CD248" s="130">
        <f t="shared" ref="CD248" si="3595">V248/V250</f>
        <v>0</v>
      </c>
      <c r="CE248" s="131">
        <f t="shared" ref="CE248" si="3596">W248/W250</f>
        <v>0</v>
      </c>
      <c r="CF248" s="128">
        <f t="shared" ref="CF248" si="3597">X248/X250</f>
        <v>0</v>
      </c>
      <c r="CG248" s="129">
        <f t="shared" ref="CG248" si="3598">Y248/Y250</f>
        <v>0</v>
      </c>
      <c r="CH248" s="130">
        <f t="shared" ref="CH248" si="3599">Z248/Z250</f>
        <v>0</v>
      </c>
      <c r="CI248" s="128">
        <f t="shared" ref="CI248" si="3600">AA248/AA250</f>
        <v>0</v>
      </c>
      <c r="CJ248" s="134">
        <f t="shared" ref="CJ248" si="3601">AB248/AB250</f>
        <v>0</v>
      </c>
      <c r="CK248" s="135">
        <f t="shared" ref="CK248" si="3602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58">
        <f t="shared" si="3575"/>
        <v>0</v>
      </c>
      <c r="AC249" s="159">
        <f t="shared" si="3547"/>
        <v>0</v>
      </c>
      <c r="BI249" s="136" t="s">
        <v>39</v>
      </c>
      <c r="BJ249" s="128">
        <f>B249/B250</f>
        <v>0</v>
      </c>
      <c r="BK249" s="129">
        <f t="shared" ref="BK249" si="3603">C249/C250</f>
        <v>0</v>
      </c>
      <c r="BL249" s="130">
        <f t="shared" ref="BL249" si="3604">D249/D250</f>
        <v>0</v>
      </c>
      <c r="BM249" s="131">
        <f t="shared" ref="BM249" si="3605">E249/E250</f>
        <v>0</v>
      </c>
      <c r="BN249" s="128">
        <f t="shared" ref="BN249" si="3606">F249/F250</f>
        <v>0</v>
      </c>
      <c r="BO249" s="129">
        <f t="shared" ref="BO249" si="3607">G249/G250</f>
        <v>0</v>
      </c>
      <c r="BP249" s="130">
        <f t="shared" ref="BP249" si="3608">H249/H250</f>
        <v>0</v>
      </c>
      <c r="BQ249" s="131">
        <f t="shared" ref="BQ249" si="3609">I249/I250</f>
        <v>0</v>
      </c>
      <c r="BR249" s="128">
        <f t="shared" ref="BR249" si="3610">J249/J250</f>
        <v>0</v>
      </c>
      <c r="BS249" s="129">
        <f t="shared" ref="BS249" si="3611">K249/K250</f>
        <v>0</v>
      </c>
      <c r="BT249" s="130">
        <f t="shared" ref="BT249" si="3612">L249/L250</f>
        <v>0</v>
      </c>
      <c r="BU249" s="128">
        <f t="shared" ref="BU249" si="3613">M249/M250</f>
        <v>0</v>
      </c>
      <c r="BV249" s="132">
        <f t="shared" ref="BV249" si="3614">N249/N250</f>
        <v>0</v>
      </c>
      <c r="BW249" s="133">
        <f t="shared" ref="BW249" si="3615">O249/O250</f>
        <v>0</v>
      </c>
      <c r="BX249" s="128">
        <f t="shared" ref="BX249" si="3616">P249/P250</f>
        <v>0</v>
      </c>
      <c r="BY249" s="129">
        <f t="shared" ref="BY249" si="3617">Q249/Q250</f>
        <v>0</v>
      </c>
      <c r="BZ249" s="130">
        <f t="shared" ref="BZ249" si="3618">R249/R250</f>
        <v>0</v>
      </c>
      <c r="CA249" s="131">
        <f t="shared" ref="CA249" si="3619">S249/S250</f>
        <v>0</v>
      </c>
      <c r="CB249" s="128">
        <f t="shared" ref="CB249" si="3620">T249/T250</f>
        <v>0</v>
      </c>
      <c r="CC249" s="129">
        <f t="shared" ref="CC249" si="3621">U249/U250</f>
        <v>0</v>
      </c>
      <c r="CD249" s="130">
        <f t="shared" ref="CD249" si="3622">V249/V250</f>
        <v>0</v>
      </c>
      <c r="CE249" s="131">
        <f t="shared" ref="CE249" si="3623">W249/W250</f>
        <v>0</v>
      </c>
      <c r="CF249" s="128">
        <f t="shared" ref="CF249" si="3624">X249/X250</f>
        <v>0</v>
      </c>
      <c r="CG249" s="129">
        <f t="shared" ref="CG249" si="3625">Y249/Y250</f>
        <v>0</v>
      </c>
      <c r="CH249" s="130">
        <f t="shared" ref="CH249" si="3626">Z249/Z250</f>
        <v>0</v>
      </c>
      <c r="CI249" s="128">
        <f t="shared" ref="CI249" si="3627">AA249/AA250</f>
        <v>0</v>
      </c>
      <c r="CJ249" s="134">
        <f t="shared" ref="CJ249" si="3628">AB249/AB250</f>
        <v>0</v>
      </c>
      <c r="CK249" s="135">
        <f t="shared" ref="CK249" si="3629">AC249/AC250</f>
        <v>0</v>
      </c>
    </row>
    <row r="250" spans="1:89" ht="14.25" thickTop="1" thickBot="1" x14ac:dyDescent="0.25">
      <c r="A250" s="229" t="s">
        <v>13</v>
      </c>
      <c r="B250" s="20">
        <f t="shared" ref="B250" si="3630">SUM(B227:B249)</f>
        <v>32489</v>
      </c>
      <c r="C250" s="21">
        <f t="shared" ref="C250" si="3631">SUM(C227:C249)</f>
        <v>34214</v>
      </c>
      <c r="D250" s="20">
        <f t="shared" ref="D250" si="3632">SUM(D227:D249)</f>
        <v>13196</v>
      </c>
      <c r="E250" s="21">
        <f t="shared" ref="E250" si="3633">SUM(E227:E249)</f>
        <v>14159</v>
      </c>
      <c r="F250" s="20">
        <f t="shared" ref="F250" si="3634">SUM(F227:F249)</f>
        <v>29781</v>
      </c>
      <c r="G250" s="21">
        <f t="shared" ref="G250" si="3635">SUM(G227:G249)</f>
        <v>29585</v>
      </c>
      <c r="H250" s="20">
        <f t="shared" ref="H250" si="3636">SUM(H227:H249)</f>
        <v>40415</v>
      </c>
      <c r="I250" s="21">
        <f t="shared" ref="I250" si="3637">SUM(I227:I249)</f>
        <v>44566</v>
      </c>
      <c r="J250" s="20">
        <f t="shared" ref="J250" si="3638">SUM(J227:J249)</f>
        <v>7076</v>
      </c>
      <c r="K250" s="21">
        <f t="shared" ref="K250" si="3639">SUM(K227:K249)</f>
        <v>6355</v>
      </c>
      <c r="L250" s="20">
        <f t="shared" ref="L250" si="3640">SUM(L227:L249)</f>
        <v>23640</v>
      </c>
      <c r="M250" s="21">
        <f t="shared" ref="M250" si="3641">SUM(M227:M249)</f>
        <v>22951</v>
      </c>
      <c r="N250" s="20">
        <f t="shared" ref="N250" si="3642">SUM(N227:N249)</f>
        <v>40120</v>
      </c>
      <c r="O250" s="21">
        <f t="shared" ref="O250" si="3643">SUM(O227:O249)</f>
        <v>38550</v>
      </c>
      <c r="P250" s="20">
        <f t="shared" ref="P250" si="3644">SUM(P227:P249)</f>
        <v>22379</v>
      </c>
      <c r="Q250" s="21">
        <f t="shared" ref="Q250" si="3645">SUM(Q227:Q249)</f>
        <v>20028</v>
      </c>
      <c r="R250" s="20">
        <f t="shared" ref="R250" si="3646">SUM(R227:R249)</f>
        <v>29269</v>
      </c>
      <c r="S250" s="21">
        <f t="shared" ref="S250" si="3647">SUM(S227:S249)</f>
        <v>26539</v>
      </c>
      <c r="T250" s="20">
        <f t="shared" ref="T250" si="3648">SUM(T227:T249)</f>
        <v>9076</v>
      </c>
      <c r="U250" s="21">
        <f t="shared" ref="U250" si="3649">SUM(U227:U249)</f>
        <v>8331</v>
      </c>
      <c r="V250" s="20">
        <f t="shared" ref="V250" si="3650">SUM(V227:V249)</f>
        <v>25647</v>
      </c>
      <c r="W250" s="21">
        <f t="shared" ref="W250" si="3651">SUM(W227:W249)</f>
        <v>27958</v>
      </c>
      <c r="X250" s="20">
        <f t="shared" ref="X250" si="3652">SUM(X227:X249)</f>
        <v>19751</v>
      </c>
      <c r="Y250" s="21">
        <f t="shared" ref="Y250" si="3653">SUM(Y227:Y249)</f>
        <v>11322</v>
      </c>
      <c r="Z250" s="20">
        <f t="shared" ref="Z250" si="3654">SUM(Z227:Z249)</f>
        <v>43154</v>
      </c>
      <c r="AA250" s="21">
        <f t="shared" ref="AA250" si="3655">SUM(AA227:AA249)</f>
        <v>49832</v>
      </c>
      <c r="AB250" s="160">
        <f t="shared" ref="AB250:AC250" si="3656">SUM(AB226:AB249)</f>
        <v>335993</v>
      </c>
      <c r="AC250" s="161">
        <f t="shared" si="3656"/>
        <v>334390</v>
      </c>
      <c r="BI250" s="229" t="s">
        <v>13</v>
      </c>
      <c r="BJ250" s="154">
        <f>SUM(BJ226:BJ249)</f>
        <v>1</v>
      </c>
      <c r="BK250" s="155">
        <f t="shared" ref="BK250:CK250" si="3657">SUM(BK226:BK249)</f>
        <v>1</v>
      </c>
      <c r="BL250" s="154">
        <f t="shared" si="3657"/>
        <v>1.0000000000000002</v>
      </c>
      <c r="BM250" s="155">
        <f t="shared" si="3657"/>
        <v>1</v>
      </c>
      <c r="BN250" s="154">
        <f t="shared" si="3657"/>
        <v>1</v>
      </c>
      <c r="BO250" s="155">
        <f t="shared" si="3657"/>
        <v>1.0000000000000002</v>
      </c>
      <c r="BP250" s="154">
        <f t="shared" si="3657"/>
        <v>0.99999999999999989</v>
      </c>
      <c r="BQ250" s="155">
        <f t="shared" si="3657"/>
        <v>1</v>
      </c>
      <c r="BR250" s="154">
        <f t="shared" si="3657"/>
        <v>1</v>
      </c>
      <c r="BS250" s="155">
        <f t="shared" si="3657"/>
        <v>1.0000000000000002</v>
      </c>
      <c r="BT250" s="154">
        <f t="shared" si="3657"/>
        <v>1</v>
      </c>
      <c r="BU250" s="155">
        <f t="shared" si="3657"/>
        <v>0.99999999999999989</v>
      </c>
      <c r="BV250" s="154">
        <f t="shared" si="3657"/>
        <v>0.99999999999999989</v>
      </c>
      <c r="BW250" s="155">
        <f t="shared" si="3657"/>
        <v>1.0000000000000002</v>
      </c>
      <c r="BX250" s="154">
        <f t="shared" si="3657"/>
        <v>1</v>
      </c>
      <c r="BY250" s="155">
        <f t="shared" si="3657"/>
        <v>1</v>
      </c>
      <c r="BZ250" s="154">
        <f t="shared" si="3657"/>
        <v>1</v>
      </c>
      <c r="CA250" s="155">
        <f t="shared" si="3657"/>
        <v>0.99999999999999989</v>
      </c>
      <c r="CB250" s="154">
        <f t="shared" si="3657"/>
        <v>1</v>
      </c>
      <c r="CC250" s="155">
        <f t="shared" si="3657"/>
        <v>1</v>
      </c>
      <c r="CD250" s="154">
        <f t="shared" si="3657"/>
        <v>1</v>
      </c>
      <c r="CE250" s="155">
        <f t="shared" si="3657"/>
        <v>1</v>
      </c>
      <c r="CF250" s="154">
        <f t="shared" si="3657"/>
        <v>0.99999999999999989</v>
      </c>
      <c r="CG250" s="155">
        <f t="shared" si="3657"/>
        <v>1.0000000000000002</v>
      </c>
      <c r="CH250" s="154">
        <f t="shared" si="3657"/>
        <v>1</v>
      </c>
      <c r="CI250" s="155">
        <f t="shared" si="3657"/>
        <v>1.0000000000000002</v>
      </c>
      <c r="CJ250" s="154">
        <f t="shared" si="3657"/>
        <v>1</v>
      </c>
      <c r="CK250" s="155">
        <f t="shared" si="3657"/>
        <v>1</v>
      </c>
    </row>
    <row r="251" spans="1:89" ht="13.5" thickTop="1" x14ac:dyDescent="0.2">
      <c r="A251" s="173"/>
    </row>
    <row r="253" spans="1:89" x14ac:dyDescent="0.2">
      <c r="A253" s="304">
        <f>+A222+1</f>
        <v>44660</v>
      </c>
      <c r="B253" s="304"/>
      <c r="C253" s="304"/>
      <c r="D253" s="304"/>
      <c r="BI253" s="309">
        <f>+BI222+1</f>
        <v>44660</v>
      </c>
      <c r="BJ253" s="309"/>
      <c r="BK253" s="309"/>
      <c r="BL253" s="309"/>
    </row>
    <row r="254" spans="1:89" ht="13.5" thickBot="1" x14ac:dyDescent="0.25">
      <c r="AE254" s="232" t="s">
        <v>84</v>
      </c>
    </row>
    <row r="255" spans="1:89" ht="14.25" thickTop="1" thickBot="1" x14ac:dyDescent="0.25">
      <c r="A255" s="300" t="s">
        <v>0</v>
      </c>
      <c r="B255" s="302" t="s">
        <v>1</v>
      </c>
      <c r="C255" s="303"/>
      <c r="D255" s="302" t="s">
        <v>2</v>
      </c>
      <c r="E255" s="303"/>
      <c r="F255" s="302" t="s">
        <v>3</v>
      </c>
      <c r="G255" s="303"/>
      <c r="H255" s="302" t="s">
        <v>4</v>
      </c>
      <c r="I255" s="303"/>
      <c r="J255" s="302" t="s">
        <v>5</v>
      </c>
      <c r="K255" s="303"/>
      <c r="L255" s="302" t="s">
        <v>6</v>
      </c>
      <c r="M255" s="303"/>
      <c r="N255" s="302" t="s">
        <v>7</v>
      </c>
      <c r="O255" s="303"/>
      <c r="P255" s="302" t="s">
        <v>8</v>
      </c>
      <c r="Q255" s="303"/>
      <c r="R255" s="302" t="s">
        <v>9</v>
      </c>
      <c r="S255" s="303"/>
      <c r="T255" s="302" t="s">
        <v>10</v>
      </c>
      <c r="U255" s="303"/>
      <c r="V255" s="302" t="s">
        <v>11</v>
      </c>
      <c r="W255" s="303"/>
      <c r="X255" s="302" t="s">
        <v>12</v>
      </c>
      <c r="Y255" s="303"/>
      <c r="Z255" s="305" t="s">
        <v>40</v>
      </c>
      <c r="AA255" s="306"/>
      <c r="AB255" s="307" t="s">
        <v>41</v>
      </c>
      <c r="AC255" s="308"/>
      <c r="AE255" s="300" t="s">
        <v>0</v>
      </c>
      <c r="AF255" s="302" t="s">
        <v>1</v>
      </c>
      <c r="AG255" s="303"/>
      <c r="AH255" s="302" t="s">
        <v>2</v>
      </c>
      <c r="AI255" s="303"/>
      <c r="AJ255" s="302" t="s">
        <v>3</v>
      </c>
      <c r="AK255" s="303"/>
      <c r="AL255" s="302" t="s">
        <v>4</v>
      </c>
      <c r="AM255" s="303"/>
      <c r="AN255" s="302" t="s">
        <v>5</v>
      </c>
      <c r="AO255" s="303"/>
      <c r="AP255" s="302" t="s">
        <v>6</v>
      </c>
      <c r="AQ255" s="303"/>
      <c r="AR255" s="302" t="s">
        <v>7</v>
      </c>
      <c r="AS255" s="303"/>
      <c r="AT255" s="302" t="s">
        <v>8</v>
      </c>
      <c r="AU255" s="303"/>
      <c r="AV255" s="302" t="s">
        <v>9</v>
      </c>
      <c r="AW255" s="303"/>
      <c r="AX255" s="302" t="s">
        <v>10</v>
      </c>
      <c r="AY255" s="303"/>
      <c r="AZ255" s="302" t="s">
        <v>11</v>
      </c>
      <c r="BA255" s="303"/>
      <c r="BB255" s="302" t="s">
        <v>12</v>
      </c>
      <c r="BC255" s="303"/>
      <c r="BD255" s="305" t="s">
        <v>40</v>
      </c>
      <c r="BE255" s="306"/>
      <c r="BF255" s="307" t="s">
        <v>41</v>
      </c>
      <c r="BG255" s="308"/>
      <c r="BI255" s="300" t="s">
        <v>0</v>
      </c>
      <c r="BJ255" s="302" t="s">
        <v>1</v>
      </c>
      <c r="BK255" s="303"/>
      <c r="BL255" s="302" t="s">
        <v>2</v>
      </c>
      <c r="BM255" s="303"/>
      <c r="BN255" s="302" t="s">
        <v>3</v>
      </c>
      <c r="BO255" s="303"/>
      <c r="BP255" s="302" t="s">
        <v>4</v>
      </c>
      <c r="BQ255" s="303"/>
      <c r="BR255" s="302" t="s">
        <v>5</v>
      </c>
      <c r="BS255" s="303"/>
      <c r="BT255" s="302" t="s">
        <v>6</v>
      </c>
      <c r="BU255" s="303"/>
      <c r="BV255" s="302" t="s">
        <v>7</v>
      </c>
      <c r="BW255" s="303"/>
      <c r="BX255" s="302" t="s">
        <v>8</v>
      </c>
      <c r="BY255" s="303"/>
      <c r="BZ255" s="302" t="s">
        <v>9</v>
      </c>
      <c r="CA255" s="303"/>
      <c r="CB255" s="302" t="s">
        <v>10</v>
      </c>
      <c r="CC255" s="303"/>
      <c r="CD255" s="302" t="s">
        <v>11</v>
      </c>
      <c r="CE255" s="303"/>
      <c r="CF255" s="302" t="s">
        <v>12</v>
      </c>
      <c r="CG255" s="303"/>
      <c r="CH255" s="305" t="s">
        <v>40</v>
      </c>
      <c r="CI255" s="306"/>
      <c r="CJ255" s="302" t="s">
        <v>41</v>
      </c>
      <c r="CK255" s="303"/>
    </row>
    <row r="256" spans="1:89" ht="15" thickTop="1" thickBot="1" x14ac:dyDescent="0.3">
      <c r="A256" s="301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62" t="s">
        <v>14</v>
      </c>
      <c r="AC256" s="163" t="s">
        <v>15</v>
      </c>
      <c r="AE256" s="301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62" t="s">
        <v>14</v>
      </c>
      <c r="BG256" s="163" t="s">
        <v>15</v>
      </c>
      <c r="BI256" s="301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72"/>
      <c r="D257" s="126"/>
      <c r="E257" s="166"/>
      <c r="F257" s="125"/>
      <c r="G257" s="127"/>
      <c r="H257" s="126"/>
      <c r="I257" s="166"/>
      <c r="J257" s="125"/>
      <c r="K257" s="127"/>
      <c r="L257" s="126"/>
      <c r="M257" s="125"/>
      <c r="N257" s="165"/>
      <c r="O257" s="167"/>
      <c r="P257" s="125"/>
      <c r="Q257" s="127"/>
      <c r="R257" s="126"/>
      <c r="S257" s="166"/>
      <c r="T257" s="125"/>
      <c r="U257" s="127"/>
      <c r="V257" s="126"/>
      <c r="W257" s="166"/>
      <c r="X257" s="125"/>
      <c r="Y257" s="127"/>
      <c r="Z257" s="170"/>
      <c r="AA257" s="171"/>
      <c r="AB257" s="156">
        <f>B257+D257+F257+H257+J257+L257+N257+P257+R257+T257+V257+X257+Z257</f>
        <v>0</v>
      </c>
      <c r="AC257" s="157">
        <f>C257+E257+G257+I257+K257+M257+O257+Q257+S257+U257+W257+Y257+AA257</f>
        <v>0</v>
      </c>
      <c r="AE257" s="235" t="str">
        <f>$AE$9</f>
        <v>07:00 - 07:59</v>
      </c>
      <c r="AF257" s="125">
        <f>SUMIF($A$9:$A$32,$AE257,B$257:B$280)</f>
        <v>1343</v>
      </c>
      <c r="AG257" s="172">
        <f t="shared" ref="AG257:AV258" si="3658">SUMIF($A$9:$A$32,$AE257,C$257:C$280)</f>
        <v>1543</v>
      </c>
      <c r="AH257" s="126">
        <f t="shared" si="3658"/>
        <v>474</v>
      </c>
      <c r="AI257" s="166">
        <f t="shared" si="3658"/>
        <v>595</v>
      </c>
      <c r="AJ257" s="125">
        <f t="shared" si="3658"/>
        <v>1427</v>
      </c>
      <c r="AK257" s="127">
        <f t="shared" si="3658"/>
        <v>1366</v>
      </c>
      <c r="AL257" s="126">
        <f t="shared" si="3658"/>
        <v>1800</v>
      </c>
      <c r="AM257" s="166">
        <f t="shared" si="3658"/>
        <v>1933</v>
      </c>
      <c r="AN257" s="125">
        <f t="shared" si="3658"/>
        <v>156</v>
      </c>
      <c r="AO257" s="127">
        <f t="shared" si="3658"/>
        <v>277</v>
      </c>
      <c r="AP257" s="126">
        <f t="shared" si="3658"/>
        <v>871</v>
      </c>
      <c r="AQ257" s="125">
        <f t="shared" si="3658"/>
        <v>960</v>
      </c>
      <c r="AR257" s="165">
        <f t="shared" si="3658"/>
        <v>1848</v>
      </c>
      <c r="AS257" s="167">
        <f t="shared" si="3658"/>
        <v>1685</v>
      </c>
      <c r="AT257" s="125">
        <f t="shared" si="3658"/>
        <v>968</v>
      </c>
      <c r="AU257" s="127">
        <f t="shared" si="3658"/>
        <v>757</v>
      </c>
      <c r="AV257" s="126">
        <f t="shared" si="3658"/>
        <v>1341</v>
      </c>
      <c r="AW257" s="166">
        <f t="shared" ref="AW257:BE258" si="3659">SUMIF($A$9:$A$32,$AE257,S$257:S$280)</f>
        <v>1068</v>
      </c>
      <c r="AX257" s="125">
        <f t="shared" si="3659"/>
        <v>384</v>
      </c>
      <c r="AY257" s="127">
        <f t="shared" si="3659"/>
        <v>297</v>
      </c>
      <c r="AZ257" s="126">
        <f t="shared" si="3659"/>
        <v>935</v>
      </c>
      <c r="BA257" s="166">
        <f t="shared" si="3659"/>
        <v>962</v>
      </c>
      <c r="BB257" s="125">
        <f t="shared" si="3659"/>
        <v>812</v>
      </c>
      <c r="BC257" s="127">
        <f t="shared" si="3659"/>
        <v>362</v>
      </c>
      <c r="BD257" s="170">
        <f t="shared" si="3659"/>
        <v>1776</v>
      </c>
      <c r="BE257" s="171">
        <f t="shared" si="3659"/>
        <v>2000</v>
      </c>
      <c r="BF257" s="156">
        <f>AF257+AH257+AJ257+AL257+AN257+AP257+AR257+AT257+AV257+AX257+AZ257+BB257+BD257</f>
        <v>14135</v>
      </c>
      <c r="BG257" s="157">
        <f>AG257+AI257+AK257+AM257+AO257+AQ257+AS257+AU257+AW257+AY257+BA257+BC257+BE257</f>
        <v>13805</v>
      </c>
      <c r="BI257" s="124" t="s">
        <v>16</v>
      </c>
      <c r="BJ257" s="128">
        <f>B257/B281</f>
        <v>0</v>
      </c>
      <c r="BK257" s="129">
        <f t="shared" ref="BK257" si="3660">C257/C281</f>
        <v>0</v>
      </c>
      <c r="BL257" s="130">
        <f t="shared" ref="BL257" si="3661">D257/D281</f>
        <v>0</v>
      </c>
      <c r="BM257" s="131">
        <f t="shared" ref="BM257" si="3662">E257/E281</f>
        <v>0</v>
      </c>
      <c r="BN257" s="128">
        <f t="shared" ref="BN257" si="3663">F257/F281</f>
        <v>0</v>
      </c>
      <c r="BO257" s="129">
        <f t="shared" ref="BO257" si="3664">G257/G281</f>
        <v>0</v>
      </c>
      <c r="BP257" s="130">
        <f t="shared" ref="BP257" si="3665">H257/H281</f>
        <v>0</v>
      </c>
      <c r="BQ257" s="131">
        <f t="shared" ref="BQ257" si="3666">I257/I281</f>
        <v>0</v>
      </c>
      <c r="BR257" s="128">
        <f t="shared" ref="BR257" si="3667">J257/J281</f>
        <v>0</v>
      </c>
      <c r="BS257" s="129">
        <f t="shared" ref="BS257" si="3668">K257/K281</f>
        <v>0</v>
      </c>
      <c r="BT257" s="130">
        <f t="shared" ref="BT257" si="3669">L257/L281</f>
        <v>0</v>
      </c>
      <c r="BU257" s="128">
        <f t="shared" ref="BU257" si="3670">M257/M281</f>
        <v>0</v>
      </c>
      <c r="BV257" s="132">
        <f t="shared" ref="BV257" si="3671">N257/N281</f>
        <v>0</v>
      </c>
      <c r="BW257" s="133">
        <f t="shared" ref="BW257" si="3672">O257/O281</f>
        <v>0</v>
      </c>
      <c r="BX257" s="128">
        <f t="shared" ref="BX257" si="3673">P257/P281</f>
        <v>0</v>
      </c>
      <c r="BY257" s="129">
        <f t="shared" ref="BY257" si="3674">Q257/Q281</f>
        <v>0</v>
      </c>
      <c r="BZ257" s="130">
        <f t="shared" ref="BZ257" si="3675">R257/R281</f>
        <v>0</v>
      </c>
      <c r="CA257" s="131">
        <f t="shared" ref="CA257" si="3676">S257/S281</f>
        <v>0</v>
      </c>
      <c r="CB257" s="128">
        <f t="shared" ref="CB257" si="3677">T257/T281</f>
        <v>0</v>
      </c>
      <c r="CC257" s="129">
        <f t="shared" ref="CC257" si="3678">U257/U281</f>
        <v>0</v>
      </c>
      <c r="CD257" s="130">
        <f t="shared" ref="CD257" si="3679">V257/V281</f>
        <v>0</v>
      </c>
      <c r="CE257" s="131">
        <f t="shared" ref="CE257" si="3680">W257/W281</f>
        <v>0</v>
      </c>
      <c r="CF257" s="128">
        <f t="shared" ref="CF257" si="3681">X257/X281</f>
        <v>0</v>
      </c>
      <c r="CG257" s="129">
        <f t="shared" ref="CG257" si="3682">Y257/Y281</f>
        <v>0</v>
      </c>
      <c r="CH257" s="130">
        <f t="shared" ref="CH257" si="3683">Z257/Z281</f>
        <v>0</v>
      </c>
      <c r="CI257" s="128">
        <f t="shared" ref="CI257" si="3684">AA257/AA281</f>
        <v>0</v>
      </c>
      <c r="CJ257" s="134">
        <f t="shared" ref="CJ257" si="3685">AB257/AB281</f>
        <v>0</v>
      </c>
      <c r="CK257" s="135">
        <f t="shared" ref="CK257" si="3686">AC257/AC281</f>
        <v>0</v>
      </c>
    </row>
    <row r="258" spans="1:89" x14ac:dyDescent="0.2">
      <c r="A258" s="136" t="s">
        <v>17</v>
      </c>
      <c r="B258" s="175">
        <v>216</v>
      </c>
      <c r="C258" s="176">
        <v>0</v>
      </c>
      <c r="D258" s="177">
        <v>110</v>
      </c>
      <c r="E258" s="178">
        <v>6</v>
      </c>
      <c r="F258" s="175">
        <v>309</v>
      </c>
      <c r="G258" s="179">
        <v>8</v>
      </c>
      <c r="H258" s="177">
        <v>272</v>
      </c>
      <c r="I258" s="178">
        <v>33</v>
      </c>
      <c r="J258" s="175">
        <v>9</v>
      </c>
      <c r="K258" s="179">
        <v>13</v>
      </c>
      <c r="L258" s="177">
        <v>35</v>
      </c>
      <c r="M258" s="175">
        <v>37</v>
      </c>
      <c r="N258" s="180">
        <v>113</v>
      </c>
      <c r="O258" s="181">
        <v>75</v>
      </c>
      <c r="P258" s="175">
        <v>43</v>
      </c>
      <c r="Q258" s="179">
        <v>20</v>
      </c>
      <c r="R258" s="177">
        <v>11</v>
      </c>
      <c r="S258" s="178">
        <v>0</v>
      </c>
      <c r="T258" s="175">
        <v>0</v>
      </c>
      <c r="U258" s="179">
        <v>0</v>
      </c>
      <c r="V258" s="177">
        <v>7</v>
      </c>
      <c r="W258" s="178">
        <v>0</v>
      </c>
      <c r="X258" s="175">
        <v>5</v>
      </c>
      <c r="Y258" s="179">
        <v>0</v>
      </c>
      <c r="Z258" s="177">
        <v>0</v>
      </c>
      <c r="AA258" s="175">
        <v>0</v>
      </c>
      <c r="AB258" s="156">
        <f t="shared" ref="AB258:AB277" si="3687">B258+D258+F258+H258+J258+L258+N258+P258+R258+T258+V258+X258+Z258</f>
        <v>1130</v>
      </c>
      <c r="AC258" s="157">
        <f t="shared" ref="AC258:AC277" si="3688">C258+E258+G258+I258+K258+M258+O258+Q258+S258+U258+W258+Y258+AA258</f>
        <v>192</v>
      </c>
      <c r="AE258" s="237" t="str">
        <f>$AE$10</f>
        <v>08:00 - 08:59</v>
      </c>
      <c r="AF258" s="125">
        <f>SUMIF($A$9:$A$32,$AE258,B$257:B$280)</f>
        <v>1412</v>
      </c>
      <c r="AG258" s="176">
        <f t="shared" si="3658"/>
        <v>1554</v>
      </c>
      <c r="AH258" s="177">
        <f t="shared" si="3658"/>
        <v>537</v>
      </c>
      <c r="AI258" s="178">
        <f t="shared" si="3658"/>
        <v>561</v>
      </c>
      <c r="AJ258" s="238">
        <f t="shared" si="3658"/>
        <v>1527</v>
      </c>
      <c r="AK258" s="179">
        <f t="shared" si="3658"/>
        <v>1192</v>
      </c>
      <c r="AL258" s="177">
        <f t="shared" si="3658"/>
        <v>2037</v>
      </c>
      <c r="AM258" s="178">
        <f t="shared" si="3658"/>
        <v>2125</v>
      </c>
      <c r="AN258" s="238">
        <f t="shared" si="3658"/>
        <v>164</v>
      </c>
      <c r="AO258" s="179">
        <f t="shared" si="3658"/>
        <v>311</v>
      </c>
      <c r="AP258" s="177">
        <f t="shared" si="3658"/>
        <v>663</v>
      </c>
      <c r="AQ258" s="238">
        <f t="shared" si="3658"/>
        <v>1099</v>
      </c>
      <c r="AR258" s="180">
        <f t="shared" si="3658"/>
        <v>1739</v>
      </c>
      <c r="AS258" s="181">
        <f t="shared" si="3658"/>
        <v>1854</v>
      </c>
      <c r="AT258" s="238">
        <f t="shared" si="3658"/>
        <v>967</v>
      </c>
      <c r="AU258" s="179">
        <f t="shared" si="3658"/>
        <v>749</v>
      </c>
      <c r="AV258" s="177">
        <f t="shared" si="3658"/>
        <v>1518</v>
      </c>
      <c r="AW258" s="178">
        <f t="shared" si="3659"/>
        <v>1129</v>
      </c>
      <c r="AX258" s="238">
        <f t="shared" si="3659"/>
        <v>311</v>
      </c>
      <c r="AY258" s="179">
        <f t="shared" si="3659"/>
        <v>284</v>
      </c>
      <c r="AZ258" s="177">
        <f t="shared" si="3659"/>
        <v>761</v>
      </c>
      <c r="BA258" s="178">
        <f t="shared" si="3659"/>
        <v>1419</v>
      </c>
      <c r="BB258" s="238">
        <f t="shared" si="3659"/>
        <v>796</v>
      </c>
      <c r="BC258" s="179">
        <f t="shared" si="3659"/>
        <v>588</v>
      </c>
      <c r="BD258" s="177">
        <f t="shared" si="3659"/>
        <v>1916</v>
      </c>
      <c r="BE258" s="238">
        <f t="shared" si="3659"/>
        <v>2329</v>
      </c>
      <c r="BF258" s="158">
        <f>SUM(AF258,AH258,AJ258,AL258,AN258,AP258,AR258,AT258,AV258,AX258,AZ258,BB258,BD258)</f>
        <v>14348</v>
      </c>
      <c r="BG258" s="159">
        <f>SUM(AG258,AI258,AK258,AM258,AO258,AQ258,AS258,AU258,AW258,AY258,BA258,BC258,BE258)</f>
        <v>15194</v>
      </c>
      <c r="BI258" s="136" t="s">
        <v>17</v>
      </c>
      <c r="BJ258" s="128">
        <f>B258/B281</f>
        <v>8.6410369244309324E-3</v>
      </c>
      <c r="BK258" s="129">
        <f t="shared" ref="BK258" si="3689">C258/C281</f>
        <v>0</v>
      </c>
      <c r="BL258" s="130">
        <f t="shared" ref="BL258" si="3690">D258/D281</f>
        <v>1.3162618164413067E-2</v>
      </c>
      <c r="BM258" s="131">
        <f t="shared" ref="BM258" si="3691">E258/E281</f>
        <v>6.4641241111829345E-4</v>
      </c>
      <c r="BN258" s="128">
        <f t="shared" ref="BN258" si="3692">F258/F281</f>
        <v>1.5450772538626931E-2</v>
      </c>
      <c r="BO258" s="129">
        <f t="shared" ref="BO258" si="3693">G258/G281</f>
        <v>3.6071782847867258E-4</v>
      </c>
      <c r="BP258" s="130">
        <f t="shared" ref="BP258" si="3694">H258/H281</f>
        <v>8.201169872761262E-3</v>
      </c>
      <c r="BQ258" s="131">
        <f t="shared" ref="BQ258" si="3695">I258/I281</f>
        <v>9.1001847613269725E-4</v>
      </c>
      <c r="BR258" s="128">
        <f t="shared" ref="BR258" si="3696">J258/J281</f>
        <v>2.276176024279211E-3</v>
      </c>
      <c r="BS258" s="129">
        <f t="shared" ref="BS258" si="3697">K258/K281</f>
        <v>3.6619718309859155E-3</v>
      </c>
      <c r="BT258" s="130">
        <f t="shared" ref="BT258" si="3698">L258/L281</f>
        <v>2.3749745538440658E-3</v>
      </c>
      <c r="BU258" s="128">
        <f t="shared" ref="BU258" si="3699">M258/M281</f>
        <v>2.6805766862276316E-3</v>
      </c>
      <c r="BV258" s="132">
        <f t="shared" ref="BV258" si="3700">N258/N281</f>
        <v>3.6462198702849214E-3</v>
      </c>
      <c r="BW258" s="133">
        <f t="shared" ref="BW258" si="3701">O258/O281</f>
        <v>2.7690603655159685E-3</v>
      </c>
      <c r="BX258" s="128">
        <f t="shared" ref="BX258" si="3702">P258/P281</f>
        <v>2.720485891433633E-3</v>
      </c>
      <c r="BY258" s="129">
        <f t="shared" ref="BY258" si="3703">Q258/Q281</f>
        <v>1.550267421130145E-3</v>
      </c>
      <c r="BZ258" s="130">
        <f t="shared" ref="BZ258" si="3704">R258/R281</f>
        <v>4.7244770862861317E-4</v>
      </c>
      <c r="CA258" s="131">
        <f t="shared" ref="CA258" si="3705">S258/S281</f>
        <v>0</v>
      </c>
      <c r="CB258" s="128">
        <f t="shared" ref="CB258" si="3706">T258/T281</f>
        <v>0</v>
      </c>
      <c r="CC258" s="129">
        <f t="shared" ref="CC258" si="3707">U258/U281</f>
        <v>0</v>
      </c>
      <c r="CD258" s="130">
        <f t="shared" ref="CD258" si="3708">V258/V281</f>
        <v>3.8305789646492282E-4</v>
      </c>
      <c r="CE258" s="131">
        <f t="shared" ref="CE258" si="3709">W258/W281</f>
        <v>0</v>
      </c>
      <c r="CF258" s="128">
        <f t="shared" ref="CF258" si="3710">X258/X281</f>
        <v>4.1785057663379577E-4</v>
      </c>
      <c r="CG258" s="129">
        <f t="shared" ref="CG258" si="3711">Y258/Y281</f>
        <v>0</v>
      </c>
      <c r="CH258" s="130">
        <f t="shared" ref="CH258" si="3712">Z258/Z281</f>
        <v>0</v>
      </c>
      <c r="CI258" s="128">
        <f t="shared" ref="CI258" si="3713">AA258/AA281</f>
        <v>0</v>
      </c>
      <c r="CJ258" s="134">
        <f t="shared" ref="CJ258" si="3714">AB258/AB281</f>
        <v>4.6106829115034496E-3</v>
      </c>
      <c r="CK258" s="135">
        <f t="shared" ref="CK258" si="3715">AC258/AC281</f>
        <v>7.8710137619756248E-4</v>
      </c>
    </row>
    <row r="259" spans="1:89" ht="13.5" thickBot="1" x14ac:dyDescent="0.25">
      <c r="A259" s="145" t="s">
        <v>18</v>
      </c>
      <c r="B259" s="182">
        <v>1007</v>
      </c>
      <c r="C259" s="183">
        <v>2</v>
      </c>
      <c r="D259" s="184">
        <v>385</v>
      </c>
      <c r="E259" s="185">
        <v>113</v>
      </c>
      <c r="F259" s="182">
        <v>1371</v>
      </c>
      <c r="G259" s="186">
        <v>463</v>
      </c>
      <c r="H259" s="184">
        <v>1064</v>
      </c>
      <c r="I259" s="185">
        <v>763</v>
      </c>
      <c r="J259" s="182">
        <v>55</v>
      </c>
      <c r="K259" s="186">
        <v>130</v>
      </c>
      <c r="L259" s="184">
        <v>447</v>
      </c>
      <c r="M259" s="182">
        <v>435</v>
      </c>
      <c r="N259" s="187">
        <v>1084</v>
      </c>
      <c r="O259" s="188">
        <v>1009</v>
      </c>
      <c r="P259" s="182">
        <v>726</v>
      </c>
      <c r="Q259" s="186">
        <v>468</v>
      </c>
      <c r="R259" s="184">
        <v>798</v>
      </c>
      <c r="S259" s="185">
        <v>695</v>
      </c>
      <c r="T259" s="182">
        <v>211</v>
      </c>
      <c r="U259" s="186">
        <v>265</v>
      </c>
      <c r="V259" s="184">
        <v>518</v>
      </c>
      <c r="W259" s="185">
        <v>609</v>
      </c>
      <c r="X259" s="182">
        <v>546</v>
      </c>
      <c r="Y259" s="186">
        <v>244</v>
      </c>
      <c r="Z259" s="184">
        <v>1118</v>
      </c>
      <c r="AA259" s="182">
        <v>957</v>
      </c>
      <c r="AB259" s="156">
        <f t="shared" si="3687"/>
        <v>9330</v>
      </c>
      <c r="AC259" s="157">
        <f t="shared" si="3688"/>
        <v>6153</v>
      </c>
      <c r="AE259" s="235"/>
      <c r="AF259" s="125"/>
      <c r="AG259" s="183"/>
      <c r="AH259" s="184"/>
      <c r="AI259" s="185"/>
      <c r="AJ259" s="182"/>
      <c r="AK259" s="186"/>
      <c r="AL259" s="184"/>
      <c r="AM259" s="185"/>
      <c r="AN259" s="182"/>
      <c r="AO259" s="186"/>
      <c r="AP259" s="184"/>
      <c r="AQ259" s="182"/>
      <c r="AR259" s="187"/>
      <c r="AS259" s="188"/>
      <c r="AT259" s="182"/>
      <c r="AU259" s="186"/>
      <c r="AV259" s="184"/>
      <c r="AW259" s="185"/>
      <c r="AX259" s="182"/>
      <c r="AY259" s="186"/>
      <c r="AZ259" s="184"/>
      <c r="BA259" s="185"/>
      <c r="BB259" s="182"/>
      <c r="BC259" s="186"/>
      <c r="BD259" s="184"/>
      <c r="BE259" s="182"/>
      <c r="BF259" s="158"/>
      <c r="BG259" s="159"/>
      <c r="BI259" s="145" t="s">
        <v>18</v>
      </c>
      <c r="BJ259" s="128">
        <f>B259/B281</f>
        <v>4.0284834180101613E-2</v>
      </c>
      <c r="BK259" s="129">
        <f t="shared" ref="BK259" si="3716">C259/C281</f>
        <v>7.0494519051143774E-5</v>
      </c>
      <c r="BL259" s="130">
        <f t="shared" ref="BL259" si="3717">D259/D281</f>
        <v>4.6069163575445736E-2</v>
      </c>
      <c r="BM259" s="131">
        <f t="shared" ref="BM259" si="3718">E259/E281</f>
        <v>1.2174100409394527E-2</v>
      </c>
      <c r="BN259" s="128">
        <f t="shared" ref="BN259" si="3719">F259/F281</f>
        <v>6.8553427671383574E-2</v>
      </c>
      <c r="BO259" s="129">
        <f t="shared" ref="BO259" si="3720">G259/G281</f>
        <v>2.0876544323203173E-2</v>
      </c>
      <c r="BP259" s="130">
        <f t="shared" ref="BP259" si="3721">H259/H281</f>
        <v>3.2081046855213173E-2</v>
      </c>
      <c r="BQ259" s="131">
        <f t="shared" ref="BQ259" si="3722">I259/I281</f>
        <v>2.1040730220886303E-2</v>
      </c>
      <c r="BR259" s="128">
        <f t="shared" ref="BR259" si="3723">J259/J281</f>
        <v>1.39099645928174E-2</v>
      </c>
      <c r="BS259" s="129">
        <f t="shared" ref="BS259" si="3724">K259/K281</f>
        <v>3.6619718309859155E-2</v>
      </c>
      <c r="BT259" s="130">
        <f t="shared" ref="BT259" si="3725">L259/L281</f>
        <v>3.0331817873379928E-2</v>
      </c>
      <c r="BU259" s="128">
        <f t="shared" ref="BU259" si="3726">M259/M281</f>
        <v>3.1514888067811345E-2</v>
      </c>
      <c r="BV259" s="132">
        <f t="shared" ref="BV259" si="3727">N259/N281</f>
        <v>3.4977896808750929E-2</v>
      </c>
      <c r="BW259" s="133">
        <f t="shared" ref="BW259" si="3728">O259/O281</f>
        <v>3.7253092117408161E-2</v>
      </c>
      <c r="BX259" s="128">
        <f t="shared" ref="BX259" si="3729">P259/P281</f>
        <v>4.5931924585600407E-2</v>
      </c>
      <c r="BY259" s="129">
        <f t="shared" ref="BY259" si="3730">Q259/Q281</f>
        <v>3.6276257654445393E-2</v>
      </c>
      <c r="BZ259" s="130">
        <f t="shared" ref="BZ259" si="3731">R259/R281</f>
        <v>3.4273933771421211E-2</v>
      </c>
      <c r="CA259" s="131">
        <f t="shared" ref="CA259" si="3732">S259/S281</f>
        <v>3.4360013842883272E-2</v>
      </c>
      <c r="CB259" s="128">
        <f t="shared" ref="CB259" si="3733">T259/T281</f>
        <v>5.1003142373700752E-2</v>
      </c>
      <c r="CC259" s="129">
        <f t="shared" ref="CC259" si="3734">U259/U281</f>
        <v>8.0205811138014532E-2</v>
      </c>
      <c r="CD259" s="130">
        <f t="shared" ref="CD259" si="3735">V259/V281</f>
        <v>2.834628433840429E-2</v>
      </c>
      <c r="CE259" s="131">
        <f t="shared" ref="CE259" si="3736">W259/W281</f>
        <v>3.0687830687830688E-2</v>
      </c>
      <c r="CF259" s="128">
        <f t="shared" ref="CF259" si="3737">X259/X281</f>
        <v>4.5629282968410498E-2</v>
      </c>
      <c r="CG259" s="129">
        <f t="shared" ref="CG259" si="3738">Y259/Y281</f>
        <v>4.0457635549660087E-2</v>
      </c>
      <c r="CH259" s="130">
        <f t="shared" ref="CH259" si="3739">Z259/Z281</f>
        <v>3.1567653038174839E-2</v>
      </c>
      <c r="CI259" s="128">
        <f t="shared" ref="CI259" si="3740">AA259/AA281</f>
        <v>2.3288637967537051E-2</v>
      </c>
      <c r="CJ259" s="134">
        <f t="shared" ref="CJ259" si="3741">AB259/AB281</f>
        <v>3.8068735897634681E-2</v>
      </c>
      <c r="CK259" s="135">
        <f t="shared" ref="CK259" si="3742">AC259/AC281</f>
        <v>2.5224139415331259E-2</v>
      </c>
    </row>
    <row r="260" spans="1:89" ht="14.25" thickTop="1" thickBot="1" x14ac:dyDescent="0.25">
      <c r="A260" s="136" t="s">
        <v>19</v>
      </c>
      <c r="B260" s="175">
        <v>1173</v>
      </c>
      <c r="C260" s="176">
        <v>1243</v>
      </c>
      <c r="D260" s="177">
        <v>551</v>
      </c>
      <c r="E260" s="178">
        <v>385</v>
      </c>
      <c r="F260" s="175">
        <v>1564</v>
      </c>
      <c r="G260" s="179">
        <v>1032</v>
      </c>
      <c r="H260" s="177">
        <v>1730</v>
      </c>
      <c r="I260" s="178">
        <v>1694</v>
      </c>
      <c r="J260" s="175">
        <v>114</v>
      </c>
      <c r="K260" s="179">
        <v>191</v>
      </c>
      <c r="L260" s="177">
        <v>789</v>
      </c>
      <c r="M260" s="175">
        <v>642</v>
      </c>
      <c r="N260" s="180">
        <v>1886</v>
      </c>
      <c r="O260" s="181">
        <v>1509</v>
      </c>
      <c r="P260" s="175">
        <v>886</v>
      </c>
      <c r="Q260" s="179">
        <v>757</v>
      </c>
      <c r="R260" s="177">
        <v>1266</v>
      </c>
      <c r="S260" s="178">
        <v>1090</v>
      </c>
      <c r="T260" s="175">
        <v>263</v>
      </c>
      <c r="U260" s="179">
        <v>357</v>
      </c>
      <c r="V260" s="177">
        <v>1063</v>
      </c>
      <c r="W260" s="178">
        <v>1155</v>
      </c>
      <c r="X260" s="175">
        <v>837</v>
      </c>
      <c r="Y260" s="179">
        <v>422</v>
      </c>
      <c r="Z260" s="177">
        <v>1681</v>
      </c>
      <c r="AA260" s="175">
        <v>1992</v>
      </c>
      <c r="AB260" s="156">
        <f t="shared" si="3687"/>
        <v>13803</v>
      </c>
      <c r="AC260" s="157">
        <f t="shared" si="3688"/>
        <v>12469</v>
      </c>
      <c r="AE260" s="229" t="s">
        <v>13</v>
      </c>
      <c r="AF260" s="20">
        <f t="shared" ref="AF260:BG260" si="3743">SUM(AF257:AF259)</f>
        <v>2755</v>
      </c>
      <c r="AG260" s="21">
        <f t="shared" si="3743"/>
        <v>3097</v>
      </c>
      <c r="AH260" s="20">
        <f t="shared" si="3743"/>
        <v>1011</v>
      </c>
      <c r="AI260" s="21">
        <f t="shared" si="3743"/>
        <v>1156</v>
      </c>
      <c r="AJ260" s="20">
        <f t="shared" si="3743"/>
        <v>2954</v>
      </c>
      <c r="AK260" s="21">
        <f t="shared" si="3743"/>
        <v>2558</v>
      </c>
      <c r="AL260" s="20">
        <f t="shared" si="3743"/>
        <v>3837</v>
      </c>
      <c r="AM260" s="21">
        <f t="shared" si="3743"/>
        <v>4058</v>
      </c>
      <c r="AN260" s="20">
        <f t="shared" si="3743"/>
        <v>320</v>
      </c>
      <c r="AO260" s="21">
        <f t="shared" si="3743"/>
        <v>588</v>
      </c>
      <c r="AP260" s="20">
        <f t="shared" si="3743"/>
        <v>1534</v>
      </c>
      <c r="AQ260" s="21">
        <f t="shared" si="3743"/>
        <v>2059</v>
      </c>
      <c r="AR260" s="20">
        <f t="shared" si="3743"/>
        <v>3587</v>
      </c>
      <c r="AS260" s="21">
        <f t="shared" si="3743"/>
        <v>3539</v>
      </c>
      <c r="AT260" s="20">
        <f t="shared" si="3743"/>
        <v>1935</v>
      </c>
      <c r="AU260" s="21">
        <f t="shared" si="3743"/>
        <v>1506</v>
      </c>
      <c r="AV260" s="20">
        <f t="shared" si="3743"/>
        <v>2859</v>
      </c>
      <c r="AW260" s="21">
        <f t="shared" si="3743"/>
        <v>2197</v>
      </c>
      <c r="AX260" s="20">
        <f t="shared" si="3743"/>
        <v>695</v>
      </c>
      <c r="AY260" s="21">
        <f t="shared" si="3743"/>
        <v>581</v>
      </c>
      <c r="AZ260" s="20">
        <f t="shared" si="3743"/>
        <v>1696</v>
      </c>
      <c r="BA260" s="21">
        <f t="shared" si="3743"/>
        <v>2381</v>
      </c>
      <c r="BB260" s="20">
        <f t="shared" si="3743"/>
        <v>1608</v>
      </c>
      <c r="BC260" s="21">
        <f t="shared" si="3743"/>
        <v>950</v>
      </c>
      <c r="BD260" s="20">
        <f t="shared" si="3743"/>
        <v>3692</v>
      </c>
      <c r="BE260" s="21">
        <f t="shared" si="3743"/>
        <v>4329</v>
      </c>
      <c r="BF260" s="160">
        <f t="shared" si="3743"/>
        <v>28483</v>
      </c>
      <c r="BG260" s="161">
        <f t="shared" si="3743"/>
        <v>28999</v>
      </c>
      <c r="BI260" s="136" t="s">
        <v>19</v>
      </c>
      <c r="BJ260" s="128">
        <f>B260/B281</f>
        <v>4.6925631075729085E-2</v>
      </c>
      <c r="BK260" s="129">
        <f t="shared" ref="BK260" si="3744">C260/C281</f>
        <v>4.3812343590285859E-2</v>
      </c>
      <c r="BL260" s="130">
        <f t="shared" ref="BL260" si="3745">D260/D281</f>
        <v>6.5932750987196365E-2</v>
      </c>
      <c r="BM260" s="131">
        <f t="shared" ref="BM260" si="3746">E260/E281</f>
        <v>4.1478129713423829E-2</v>
      </c>
      <c r="BN260" s="128">
        <f t="shared" ref="BN260" si="3747">F260/F281</f>
        <v>7.8203910195509777E-2</v>
      </c>
      <c r="BO260" s="129">
        <f t="shared" ref="BO260" si="3748">G260/G281</f>
        <v>4.6532599873748762E-2</v>
      </c>
      <c r="BP260" s="130">
        <f t="shared" ref="BP260" si="3749">H260/H281</f>
        <v>5.2161852499547731E-2</v>
      </c>
      <c r="BQ260" s="131">
        <f t="shared" ref="BQ260" si="3750">I260/I281</f>
        <v>4.6714281774811794E-2</v>
      </c>
      <c r="BR260" s="128">
        <f t="shared" ref="BR260" si="3751">J260/J281</f>
        <v>2.8831562974203338E-2</v>
      </c>
      <c r="BS260" s="129">
        <f t="shared" ref="BS260" si="3752">K260/K281</f>
        <v>5.3802816901408451E-2</v>
      </c>
      <c r="BT260" s="130">
        <f t="shared" ref="BT260" si="3753">L260/L281</f>
        <v>5.353871208522766E-2</v>
      </c>
      <c r="BU260" s="128">
        <f t="shared" ref="BU260" si="3754">M260/M281</f>
        <v>4.6511627906976744E-2</v>
      </c>
      <c r="BV260" s="132">
        <f t="shared" ref="BV260" si="3755">N260/N281</f>
        <v>6.0856377658029752E-2</v>
      </c>
      <c r="BW260" s="133">
        <f t="shared" ref="BW260" si="3756">O260/O281</f>
        <v>5.571349455418128E-2</v>
      </c>
      <c r="BX260" s="128">
        <f t="shared" ref="BX260" si="3757">P260/P281</f>
        <v>5.6054662786283689E-2</v>
      </c>
      <c r="BY260" s="129">
        <f t="shared" ref="BY260" si="3758">Q260/Q281</f>
        <v>5.8677621889775988E-2</v>
      </c>
      <c r="BZ260" s="130">
        <f t="shared" ref="BZ260" si="3759">R260/R281</f>
        <v>5.4374436283984022E-2</v>
      </c>
      <c r="CA260" s="131">
        <f t="shared" ref="CA260" si="3760">S260/S281</f>
        <v>5.3888367034162256E-2</v>
      </c>
      <c r="CB260" s="128">
        <f t="shared" ref="CB260" si="3761">T260/T281</f>
        <v>6.3572637176698088E-2</v>
      </c>
      <c r="CC260" s="129">
        <f t="shared" ref="CC260" si="3762">U260/U281</f>
        <v>0.10805084745762712</v>
      </c>
      <c r="CD260" s="130">
        <f t="shared" ref="CD260" si="3763">V260/V281</f>
        <v>5.8170077706030429E-2</v>
      </c>
      <c r="CE260" s="131">
        <f t="shared" ref="CE260" si="3764">W260/W281</f>
        <v>5.8201058201058198E-2</v>
      </c>
      <c r="CF260" s="128">
        <f t="shared" ref="CF260" si="3765">X260/X281</f>
        <v>6.9948186528497408E-2</v>
      </c>
      <c r="CG260" s="129">
        <f t="shared" ref="CG260" si="3766">Y260/Y281</f>
        <v>6.997181230310065E-2</v>
      </c>
      <c r="CH260" s="130">
        <f t="shared" ref="CH260" si="3767">Z260/Z281</f>
        <v>4.7464422859724416E-2</v>
      </c>
      <c r="CI260" s="128">
        <f t="shared" ref="CI260" si="3768">AA260/AA281</f>
        <v>4.8475409437130412E-2</v>
      </c>
      <c r="CJ260" s="134">
        <f t="shared" ref="CJ260" si="3769">AB260/AB281</f>
        <v>5.6319695776532848E-2</v>
      </c>
      <c r="CK260" s="135">
        <f t="shared" ref="CK260" si="3770">AC260/AC281</f>
        <v>5.1116495103163573E-2</v>
      </c>
    </row>
    <row r="261" spans="1:89" ht="13.5" thickTop="1" x14ac:dyDescent="0.2">
      <c r="A261" s="145" t="s">
        <v>20</v>
      </c>
      <c r="B261" s="182">
        <v>1343</v>
      </c>
      <c r="C261" s="183">
        <v>1543</v>
      </c>
      <c r="D261" s="184">
        <v>474</v>
      </c>
      <c r="E261" s="185">
        <v>595</v>
      </c>
      <c r="F261" s="182">
        <v>1427</v>
      </c>
      <c r="G261" s="186">
        <v>1366</v>
      </c>
      <c r="H261" s="184">
        <v>1800</v>
      </c>
      <c r="I261" s="185">
        <v>1933</v>
      </c>
      <c r="J261" s="182">
        <v>156</v>
      </c>
      <c r="K261" s="186">
        <v>277</v>
      </c>
      <c r="L261" s="184">
        <v>871</v>
      </c>
      <c r="M261" s="182">
        <v>960</v>
      </c>
      <c r="N261" s="187">
        <v>1848</v>
      </c>
      <c r="O261" s="188">
        <v>1685</v>
      </c>
      <c r="P261" s="182">
        <v>968</v>
      </c>
      <c r="Q261" s="186">
        <v>757</v>
      </c>
      <c r="R261" s="184">
        <v>1341</v>
      </c>
      <c r="S261" s="185">
        <v>1068</v>
      </c>
      <c r="T261" s="182">
        <v>384</v>
      </c>
      <c r="U261" s="186">
        <v>297</v>
      </c>
      <c r="V261" s="184">
        <v>935</v>
      </c>
      <c r="W261" s="185">
        <v>962</v>
      </c>
      <c r="X261" s="182">
        <v>812</v>
      </c>
      <c r="Y261" s="186">
        <v>362</v>
      </c>
      <c r="Z261" s="184">
        <v>1776</v>
      </c>
      <c r="AA261" s="182">
        <v>2000</v>
      </c>
      <c r="AB261" s="156">
        <f t="shared" si="3687"/>
        <v>14135</v>
      </c>
      <c r="AC261" s="157">
        <f t="shared" si="3688"/>
        <v>13805</v>
      </c>
      <c r="BI261" s="145" t="s">
        <v>20</v>
      </c>
      <c r="BJ261" s="128">
        <f>B261/B281</f>
        <v>5.3726447173660839E-2</v>
      </c>
      <c r="BK261" s="129">
        <f t="shared" ref="BK261" si="3771">C261/C281</f>
        <v>5.4386521447957421E-2</v>
      </c>
      <c r="BL261" s="130">
        <f t="shared" ref="BL261" si="3772">D261/D281</f>
        <v>5.6718918272107219E-2</v>
      </c>
      <c r="BM261" s="131">
        <f t="shared" ref="BM261" si="3773">E261/E281</f>
        <v>6.4102564102564097E-2</v>
      </c>
      <c r="BN261" s="128">
        <f t="shared" ref="BN261" si="3774">F261/F281</f>
        <v>7.1353567678383925E-2</v>
      </c>
      <c r="BO261" s="129">
        <f t="shared" ref="BO261" si="3775">G261/G281</f>
        <v>6.1592569212733338E-2</v>
      </c>
      <c r="BP261" s="130">
        <f t="shared" ref="BP261" si="3776">H261/H281</f>
        <v>5.4272447687390701E-2</v>
      </c>
      <c r="BQ261" s="131">
        <f t="shared" ref="BQ261" si="3777">I261/I281</f>
        <v>5.3305021647409204E-2</v>
      </c>
      <c r="BR261" s="128">
        <f t="shared" ref="BR261" si="3778">J261/J281</f>
        <v>3.9453717754172987E-2</v>
      </c>
      <c r="BS261" s="129">
        <f t="shared" ref="BS261" si="3779">K261/K281</f>
        <v>7.8028169014084506E-2</v>
      </c>
      <c r="BT261" s="130">
        <f t="shared" ref="BT261" si="3780">L261/L281</f>
        <v>5.9102938182805181E-2</v>
      </c>
      <c r="BU261" s="128">
        <f t="shared" ref="BU261" si="3781">M261/M281</f>
        <v>6.9550097804825031E-2</v>
      </c>
      <c r="BV261" s="132">
        <f t="shared" ref="BV261" si="3782">N261/N281</f>
        <v>5.9630215223774645E-2</v>
      </c>
      <c r="BW261" s="133">
        <f t="shared" ref="BW261" si="3783">O261/O281</f>
        <v>6.2211556211925423E-2</v>
      </c>
      <c r="BX261" s="128">
        <f t="shared" ref="BX261" si="3784">P261/P281</f>
        <v>6.1242566114133874E-2</v>
      </c>
      <c r="BY261" s="129">
        <f t="shared" ref="BY261" si="3785">Q261/Q281</f>
        <v>5.8677621889775988E-2</v>
      </c>
      <c r="BZ261" s="130">
        <f t="shared" ref="BZ261" si="3786">R261/R281</f>
        <v>5.7595670660997293E-2</v>
      </c>
      <c r="CA261" s="131">
        <f t="shared" ref="CA261" si="3787">S261/S281</f>
        <v>5.280071191971128E-2</v>
      </c>
      <c r="CB261" s="128">
        <f t="shared" ref="CB261" si="3788">T261/T281</f>
        <v>9.2820884699057291E-2</v>
      </c>
      <c r="CC261" s="129">
        <f t="shared" ref="CC261" si="3789">U261/U281</f>
        <v>8.9891041162227597E-2</v>
      </c>
      <c r="CD261" s="130">
        <f t="shared" ref="CD261" si="3790">V261/V281</f>
        <v>5.116559045638612E-2</v>
      </c>
      <c r="CE261" s="131">
        <f t="shared" ref="CE261" si="3791">W261/W281</f>
        <v>4.8475686570924666E-2</v>
      </c>
      <c r="CF261" s="128">
        <f t="shared" ref="CF261" si="3792">X261/X281</f>
        <v>6.7858933645328426E-2</v>
      </c>
      <c r="CG261" s="129">
        <f t="shared" ref="CG261" si="3793">Y261/Y281</f>
        <v>6.0023213397446526E-2</v>
      </c>
      <c r="CH261" s="130">
        <f t="shared" ref="CH261" si="3794">Z261/Z281</f>
        <v>5.0146826293200816E-2</v>
      </c>
      <c r="CI261" s="128">
        <f t="shared" ref="CI261" si="3795">AA261/AA281</f>
        <v>4.8670089796315673E-2</v>
      </c>
      <c r="CJ261" s="134">
        <f t="shared" ref="CJ261" si="3796">AB261/AB281</f>
        <v>5.7674338897434743E-2</v>
      </c>
      <c r="CK261" s="135">
        <f t="shared" ref="CK261" si="3797">AC261/AC281</f>
        <v>5.6593408845871614E-2</v>
      </c>
    </row>
    <row r="262" spans="1:89" ht="13.5" thickBot="1" x14ac:dyDescent="0.25">
      <c r="A262" s="136" t="s">
        <v>21</v>
      </c>
      <c r="B262" s="175">
        <v>1412</v>
      </c>
      <c r="C262" s="176">
        <v>1554</v>
      </c>
      <c r="D262" s="177">
        <v>537</v>
      </c>
      <c r="E262" s="178">
        <v>561</v>
      </c>
      <c r="F262" s="175">
        <v>1527</v>
      </c>
      <c r="G262" s="179">
        <v>1192</v>
      </c>
      <c r="H262" s="177">
        <v>2037</v>
      </c>
      <c r="I262" s="178">
        <v>2125</v>
      </c>
      <c r="J262" s="175">
        <v>164</v>
      </c>
      <c r="K262" s="179">
        <v>311</v>
      </c>
      <c r="L262" s="177">
        <v>663</v>
      </c>
      <c r="M262" s="175">
        <v>1099</v>
      </c>
      <c r="N262" s="180">
        <v>1739</v>
      </c>
      <c r="O262" s="181">
        <v>1854</v>
      </c>
      <c r="P262" s="175">
        <v>967</v>
      </c>
      <c r="Q262" s="179">
        <v>749</v>
      </c>
      <c r="R262" s="177">
        <v>1518</v>
      </c>
      <c r="S262" s="178">
        <v>1129</v>
      </c>
      <c r="T262" s="175">
        <v>311</v>
      </c>
      <c r="U262" s="179">
        <v>284</v>
      </c>
      <c r="V262" s="177">
        <v>761</v>
      </c>
      <c r="W262" s="178">
        <v>1419</v>
      </c>
      <c r="X262" s="175">
        <v>796</v>
      </c>
      <c r="Y262" s="179">
        <v>588</v>
      </c>
      <c r="Z262" s="177">
        <v>1916</v>
      </c>
      <c r="AA262" s="175">
        <v>2329</v>
      </c>
      <c r="AB262" s="156">
        <f t="shared" si="3687"/>
        <v>14348</v>
      </c>
      <c r="AC262" s="157">
        <f t="shared" si="3688"/>
        <v>15194</v>
      </c>
      <c r="AE262" s="232" t="s">
        <v>85</v>
      </c>
      <c r="BI262" s="136" t="s">
        <v>21</v>
      </c>
      <c r="BJ262" s="128">
        <f>B262/B281</f>
        <v>5.6486778413409607E-2</v>
      </c>
      <c r="BK262" s="129">
        <f t="shared" ref="BK262" si="3798">C262/C281</f>
        <v>5.477424130273871E-2</v>
      </c>
      <c r="BL262" s="130">
        <f t="shared" ref="BL262" si="3799">D262/D281</f>
        <v>6.4257508675361966E-2</v>
      </c>
      <c r="BM262" s="131">
        <f t="shared" ref="BM262" si="3800">E262/E281</f>
        <v>6.043956043956044E-2</v>
      </c>
      <c r="BN262" s="128">
        <f t="shared" ref="BN262" si="3801">F262/F281</f>
        <v>7.6353817690884548E-2</v>
      </c>
      <c r="BO262" s="129">
        <f t="shared" ref="BO262" si="3802">G262/G281</f>
        <v>5.3746956443322211E-2</v>
      </c>
      <c r="BP262" s="130">
        <f t="shared" ref="BP262" si="3803">H262/H281</f>
        <v>6.1418319966230477E-2</v>
      </c>
      <c r="BQ262" s="131">
        <f t="shared" ref="BQ262" si="3804">I262/I281</f>
        <v>5.8599674599453991E-2</v>
      </c>
      <c r="BR262" s="128">
        <f t="shared" ref="BR262" si="3805">J262/J281</f>
        <v>4.1476985331310064E-2</v>
      </c>
      <c r="BS262" s="129">
        <f t="shared" ref="BS262" si="3806">K262/K281</f>
        <v>8.7605633802816898E-2</v>
      </c>
      <c r="BT262" s="130">
        <f t="shared" ref="BT262" si="3807">L262/L281</f>
        <v>4.4988803691389023E-2</v>
      </c>
      <c r="BU262" s="128">
        <f t="shared" ref="BU262" si="3808">M262/M281</f>
        <v>7.962037238281533E-2</v>
      </c>
      <c r="BV262" s="132">
        <f t="shared" ref="BV262" si="3809">N262/N281</f>
        <v>5.6113065083411316E-2</v>
      </c>
      <c r="BW262" s="133">
        <f t="shared" ref="BW262" si="3810">O262/O281</f>
        <v>6.8451172235554733E-2</v>
      </c>
      <c r="BX262" s="128">
        <f t="shared" ref="BX262" si="3811">P262/P281</f>
        <v>6.1179299000379606E-2</v>
      </c>
      <c r="BY262" s="129">
        <f t="shared" ref="BY262" si="3812">Q262/Q281</f>
        <v>5.8057514921323931E-2</v>
      </c>
      <c r="BZ262" s="130">
        <f t="shared" ref="BZ262" si="3813">R262/R281</f>
        <v>6.5197783790748615E-2</v>
      </c>
      <c r="CA262" s="131">
        <f t="shared" ref="CA262" si="3814">S262/S281</f>
        <v>5.5816482918870813E-2</v>
      </c>
      <c r="CB262" s="128">
        <f t="shared" ref="CB262" si="3815">T262/T281</f>
        <v>7.5175247764080258E-2</v>
      </c>
      <c r="CC262" s="129">
        <f t="shared" ref="CC262" si="3816">U262/U281</f>
        <v>8.5956416464891036E-2</v>
      </c>
      <c r="CD262" s="130">
        <f t="shared" ref="CD262" si="3817">V262/V281</f>
        <v>4.1643865601400896E-2</v>
      </c>
      <c r="CE262" s="131">
        <f t="shared" ref="CE262" si="3818">W262/W281</f>
        <v>7.1504157218442929E-2</v>
      </c>
      <c r="CF262" s="128">
        <f t="shared" ref="CF262" si="3819">X262/X281</f>
        <v>6.6521811800100278E-2</v>
      </c>
      <c r="CG262" s="129">
        <f t="shared" ref="CG262" si="3820">Y262/Y281</f>
        <v>9.7496269275410385E-2</v>
      </c>
      <c r="CH262" s="130">
        <f t="shared" ref="CH262" si="3821">Z262/Z281</f>
        <v>5.4099841879376553E-2</v>
      </c>
      <c r="CI262" s="128">
        <f t="shared" ref="CI262" si="3822">AA262/AA281</f>
        <v>5.6676319567809601E-2</v>
      </c>
      <c r="CJ262" s="134">
        <f t="shared" ref="CJ262" si="3823">AB262/AB281</f>
        <v>5.8543432225001329E-2</v>
      </c>
      <c r="CK262" s="135">
        <f t="shared" ref="CK262" si="3824">AC262/AC281</f>
        <v>6.2287595364300855E-2</v>
      </c>
    </row>
    <row r="263" spans="1:89" ht="14.25" thickTop="1" thickBot="1" x14ac:dyDescent="0.25">
      <c r="A263" s="145" t="s">
        <v>22</v>
      </c>
      <c r="B263" s="182">
        <v>1704</v>
      </c>
      <c r="C263" s="183">
        <v>1568</v>
      </c>
      <c r="D263" s="184">
        <v>526</v>
      </c>
      <c r="E263" s="185">
        <v>445</v>
      </c>
      <c r="F263" s="182">
        <v>1494</v>
      </c>
      <c r="G263" s="186">
        <v>831</v>
      </c>
      <c r="H263" s="184">
        <v>1996</v>
      </c>
      <c r="I263" s="185">
        <v>1839</v>
      </c>
      <c r="J263" s="182">
        <v>196</v>
      </c>
      <c r="K263" s="186">
        <v>460</v>
      </c>
      <c r="L263" s="184">
        <v>540</v>
      </c>
      <c r="M263" s="182">
        <v>1276</v>
      </c>
      <c r="N263" s="187">
        <v>1566</v>
      </c>
      <c r="O263" s="188">
        <v>1845</v>
      </c>
      <c r="P263" s="182">
        <v>965</v>
      </c>
      <c r="Q263" s="186">
        <v>566</v>
      </c>
      <c r="R263" s="184">
        <v>1595</v>
      </c>
      <c r="S263" s="185">
        <v>897</v>
      </c>
      <c r="T263" s="182">
        <v>193</v>
      </c>
      <c r="U263" s="186">
        <v>185</v>
      </c>
      <c r="V263" s="184">
        <v>759</v>
      </c>
      <c r="W263" s="185">
        <v>1431</v>
      </c>
      <c r="X263" s="182">
        <v>844</v>
      </c>
      <c r="Y263" s="186">
        <v>316</v>
      </c>
      <c r="Z263" s="184">
        <v>2119</v>
      </c>
      <c r="AA263" s="182">
        <v>2360</v>
      </c>
      <c r="AB263" s="156">
        <f t="shared" si="3687"/>
        <v>14497</v>
      </c>
      <c r="AC263" s="157">
        <f t="shared" si="3688"/>
        <v>14019</v>
      </c>
      <c r="AE263" s="300" t="s">
        <v>0</v>
      </c>
      <c r="AF263" s="302" t="s">
        <v>1</v>
      </c>
      <c r="AG263" s="303"/>
      <c r="AH263" s="302" t="s">
        <v>2</v>
      </c>
      <c r="AI263" s="303"/>
      <c r="AJ263" s="302" t="s">
        <v>3</v>
      </c>
      <c r="AK263" s="303"/>
      <c r="AL263" s="302" t="s">
        <v>4</v>
      </c>
      <c r="AM263" s="303"/>
      <c r="AN263" s="302" t="s">
        <v>5</v>
      </c>
      <c r="AO263" s="303"/>
      <c r="AP263" s="302" t="s">
        <v>6</v>
      </c>
      <c r="AQ263" s="303"/>
      <c r="AR263" s="302" t="s">
        <v>7</v>
      </c>
      <c r="AS263" s="303"/>
      <c r="AT263" s="302" t="s">
        <v>8</v>
      </c>
      <c r="AU263" s="303"/>
      <c r="AV263" s="302" t="s">
        <v>9</v>
      </c>
      <c r="AW263" s="303"/>
      <c r="AX263" s="302" t="s">
        <v>10</v>
      </c>
      <c r="AY263" s="303"/>
      <c r="AZ263" s="302" t="s">
        <v>11</v>
      </c>
      <c r="BA263" s="303"/>
      <c r="BB263" s="302" t="s">
        <v>12</v>
      </c>
      <c r="BC263" s="303"/>
      <c r="BD263" s="305" t="s">
        <v>40</v>
      </c>
      <c r="BE263" s="306"/>
      <c r="BF263" s="307" t="s">
        <v>41</v>
      </c>
      <c r="BG263" s="308"/>
      <c r="BI263" s="145" t="s">
        <v>22</v>
      </c>
      <c r="BJ263" s="128">
        <f>B263/B281</f>
        <v>6.8168180181621796E-2</v>
      </c>
      <c r="BK263" s="129">
        <f t="shared" ref="BK263" si="3825">C263/C281</f>
        <v>5.5267702936096716E-2</v>
      </c>
      <c r="BL263" s="130">
        <f t="shared" ref="BL263" si="3826">D263/D281</f>
        <v>6.2941246858920663E-2</v>
      </c>
      <c r="BM263" s="131">
        <f t="shared" ref="BM263" si="3827">E263/E281</f>
        <v>4.7942253824606769E-2</v>
      </c>
      <c r="BN263" s="128">
        <f t="shared" ref="BN263" si="3828">F263/F281</f>
        <v>7.4703735186759337E-2</v>
      </c>
      <c r="BO263" s="129">
        <f t="shared" ref="BO263" si="3829">G263/G281</f>
        <v>3.7469564433222115E-2</v>
      </c>
      <c r="BP263" s="130">
        <f t="shared" ref="BP263" si="3830">H263/H281</f>
        <v>6.0182114213351019E-2</v>
      </c>
      <c r="BQ263" s="131">
        <f t="shared" ref="BQ263" si="3831">I263/I281</f>
        <v>5.0712847806303946E-2</v>
      </c>
      <c r="BR263" s="128">
        <f t="shared" ref="BR263" si="3832">J263/J281</f>
        <v>4.9570055639858369E-2</v>
      </c>
      <c r="BS263" s="129">
        <f t="shared" ref="BS263" si="3833">K263/K281</f>
        <v>0.12957746478873239</v>
      </c>
      <c r="BT263" s="130">
        <f t="shared" ref="BT263" si="3834">L263/L281</f>
        <v>3.6642464545022735E-2</v>
      </c>
      <c r="BU263" s="128">
        <f t="shared" ref="BU263" si="3835">M263/M281</f>
        <v>9.2443671665579943E-2</v>
      </c>
      <c r="BV263" s="132">
        <f t="shared" ref="BV263" si="3836">N263/N281</f>
        <v>5.0530799264302539E-2</v>
      </c>
      <c r="BW263" s="133">
        <f t="shared" ref="BW263" si="3837">O263/O281</f>
        <v>6.8118884991692816E-2</v>
      </c>
      <c r="BX263" s="128">
        <f t="shared" ref="BX263" si="3838">P263/P281</f>
        <v>6.1052764772871061E-2</v>
      </c>
      <c r="BY263" s="129">
        <f t="shared" ref="BY263" si="3839">Q263/Q281</f>
        <v>4.3872568017983102E-2</v>
      </c>
      <c r="BZ263" s="130">
        <f t="shared" ref="BZ263" si="3840">R263/R281</f>
        <v>6.8504917751148905E-2</v>
      </c>
      <c r="CA263" s="131">
        <f t="shared" ref="CA263" si="3841">S263/S281</f>
        <v>4.4346665348296829E-2</v>
      </c>
      <c r="CB263" s="128">
        <f t="shared" ref="CB263" si="3842">T263/T281</f>
        <v>4.6652163403432437E-2</v>
      </c>
      <c r="CC263" s="129">
        <f t="shared" ref="CC263" si="3843">U263/U281</f>
        <v>5.5992736077481842E-2</v>
      </c>
      <c r="CD263" s="130">
        <f t="shared" ref="CD263" si="3844">V263/V281</f>
        <v>4.1534420488125202E-2</v>
      </c>
      <c r="CE263" s="131">
        <f t="shared" ref="CE263" si="3845">W263/W281</f>
        <v>7.2108843537414966E-2</v>
      </c>
      <c r="CF263" s="128">
        <f t="shared" ref="CF263" si="3846">X263/X281</f>
        <v>7.0533177335784722E-2</v>
      </c>
      <c r="CG263" s="129">
        <f t="shared" ref="CG263" si="3847">Y263/Y281</f>
        <v>5.2395954236445032E-2</v>
      </c>
      <c r="CH263" s="130">
        <f t="shared" ref="CH263" si="3848">Z263/Z281</f>
        <v>5.9831714479331374E-2</v>
      </c>
      <c r="CI263" s="128">
        <f t="shared" ref="CI263" si="3849">AA263/AA281</f>
        <v>5.7430705959652495E-2</v>
      </c>
      <c r="CJ263" s="134">
        <f t="shared" ref="CJ263" si="3850">AB263/AB281</f>
        <v>5.9151389529261515E-2</v>
      </c>
      <c r="CK263" s="135">
        <f t="shared" ref="CK263" si="3851">AC263/AC281</f>
        <v>5.7470698921425145E-2</v>
      </c>
    </row>
    <row r="264" spans="1:89" ht="15" thickTop="1" thickBot="1" x14ac:dyDescent="0.3">
      <c r="A264" s="136" t="s">
        <v>23</v>
      </c>
      <c r="B264" s="175">
        <v>1641</v>
      </c>
      <c r="C264" s="176">
        <v>1236</v>
      </c>
      <c r="D264" s="177">
        <v>503</v>
      </c>
      <c r="E264" s="178">
        <v>378</v>
      </c>
      <c r="F264" s="175">
        <v>1268</v>
      </c>
      <c r="G264" s="179">
        <v>735</v>
      </c>
      <c r="H264" s="177">
        <v>2060</v>
      </c>
      <c r="I264" s="178">
        <v>1916</v>
      </c>
      <c r="J264" s="175">
        <v>170</v>
      </c>
      <c r="K264" s="179">
        <v>332</v>
      </c>
      <c r="L264" s="177">
        <v>400</v>
      </c>
      <c r="M264" s="175">
        <v>1139</v>
      </c>
      <c r="N264" s="180">
        <v>1441</v>
      </c>
      <c r="O264" s="181">
        <v>1740</v>
      </c>
      <c r="P264" s="175">
        <v>920</v>
      </c>
      <c r="Q264" s="179">
        <v>584</v>
      </c>
      <c r="R264" s="177">
        <v>1516</v>
      </c>
      <c r="S264" s="178">
        <v>962</v>
      </c>
      <c r="T264" s="175">
        <v>260</v>
      </c>
      <c r="U264" s="179">
        <v>204</v>
      </c>
      <c r="V264" s="177">
        <v>685</v>
      </c>
      <c r="W264" s="178">
        <v>1514</v>
      </c>
      <c r="X264" s="175">
        <v>683</v>
      </c>
      <c r="Y264" s="179">
        <v>356</v>
      </c>
      <c r="Z264" s="177">
        <v>2074</v>
      </c>
      <c r="AA264" s="175">
        <v>2634</v>
      </c>
      <c r="AB264" s="156">
        <f t="shared" si="3687"/>
        <v>13621</v>
      </c>
      <c r="AC264" s="157">
        <f t="shared" si="3688"/>
        <v>13730</v>
      </c>
      <c r="AE264" s="301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62" t="s">
        <v>14</v>
      </c>
      <c r="BG264" s="163" t="s">
        <v>15</v>
      </c>
      <c r="BI264" s="136" t="s">
        <v>23</v>
      </c>
      <c r="BJ264" s="128">
        <f>B264/B281</f>
        <v>6.5647877745329444E-2</v>
      </c>
      <c r="BK264" s="129">
        <f t="shared" ref="BK264" si="3852">C264/C281</f>
        <v>4.3565612773606849E-2</v>
      </c>
      <c r="BL264" s="130">
        <f t="shared" ref="BL264" si="3853">D264/D281</f>
        <v>6.0189063060907023E-2</v>
      </c>
      <c r="BM264" s="131">
        <f t="shared" ref="BM264" si="3854">E264/E281</f>
        <v>4.072398190045249E-2</v>
      </c>
      <c r="BN264" s="128">
        <f t="shared" ref="BN264" si="3855">F264/F281</f>
        <v>6.3403170158507924E-2</v>
      </c>
      <c r="BO264" s="129">
        <f t="shared" ref="BO264" si="3856">G264/G281</f>
        <v>3.3140950491478041E-2</v>
      </c>
      <c r="BP264" s="130">
        <f t="shared" ref="BP264" si="3857">H264/H281</f>
        <v>6.2111801242236024E-2</v>
      </c>
      <c r="BQ264" s="131">
        <f t="shared" ref="BQ264" si="3858">I264/I281</f>
        <v>5.2836224250613573E-2</v>
      </c>
      <c r="BR264" s="128">
        <f t="shared" ref="BR264" si="3859">J264/J281</f>
        <v>4.2994436014162876E-2</v>
      </c>
      <c r="BS264" s="129">
        <f t="shared" ref="BS264" si="3860">K264/K281</f>
        <v>9.3521126760563386E-2</v>
      </c>
      <c r="BT264" s="130">
        <f t="shared" ref="BT264" si="3861">L264/L281</f>
        <v>2.714256632964647E-2</v>
      </c>
      <c r="BU264" s="128">
        <f t="shared" ref="BU264" si="3862">M264/M281</f>
        <v>8.2518293124683034E-2</v>
      </c>
      <c r="BV264" s="132">
        <f t="shared" ref="BV264" si="3863">N264/N281</f>
        <v>4.6497370204252847E-2</v>
      </c>
      <c r="BW264" s="133">
        <f t="shared" ref="BW264" si="3864">O264/O281</f>
        <v>6.4242200479970465E-2</v>
      </c>
      <c r="BX264" s="128">
        <f t="shared" ref="BX264" si="3865">P264/P281</f>
        <v>5.8205744653928887E-2</v>
      </c>
      <c r="BY264" s="129">
        <f t="shared" ref="BY264" si="3866">Q264/Q281</f>
        <v>4.5267808697000235E-2</v>
      </c>
      <c r="BZ264" s="130">
        <f t="shared" ref="BZ264" si="3867">R264/R281</f>
        <v>6.5111884207361595E-2</v>
      </c>
      <c r="CA264" s="131">
        <f t="shared" ref="CA264" si="3868">S264/S281</f>
        <v>4.7560191822811092E-2</v>
      </c>
      <c r="CB264" s="128">
        <f t="shared" ref="CB264" si="3869">T264/T281</f>
        <v>6.2847474014986707E-2</v>
      </c>
      <c r="CC264" s="129">
        <f t="shared" ref="CC264" si="3870">U264/U281</f>
        <v>6.1743341404358353E-2</v>
      </c>
      <c r="CD264" s="130">
        <f t="shared" ref="CD264" si="3871">V264/V281</f>
        <v>3.7484951296924592E-2</v>
      </c>
      <c r="CE264" s="131">
        <f t="shared" ref="CE264" si="3872">W264/W281</f>
        <v>7.6291257243638194E-2</v>
      </c>
      <c r="CF264" s="128">
        <f t="shared" ref="CF264" si="3873">X264/X281</f>
        <v>5.7078388768176502E-2</v>
      </c>
      <c r="CG264" s="129">
        <f t="shared" ref="CG264" si="3874">Y264/Y281</f>
        <v>5.9028353506881112E-2</v>
      </c>
      <c r="CH264" s="130">
        <f t="shared" ref="CH264" si="3875">Z264/Z281</f>
        <v>5.8561102326632031E-2</v>
      </c>
      <c r="CI264" s="128">
        <f t="shared" ref="CI264" si="3876">AA264/AA281</f>
        <v>6.4098508261747747E-2</v>
      </c>
      <c r="CJ264" s="134">
        <f t="shared" ref="CJ264" si="3877">AB264/AB281</f>
        <v>5.5577090210255302E-2</v>
      </c>
      <c r="CK264" s="135">
        <f t="shared" ref="CK264" si="3878">AC264/AC281</f>
        <v>5.628594737079444E-2</v>
      </c>
    </row>
    <row r="265" spans="1:89" ht="13.5" thickTop="1" x14ac:dyDescent="0.2">
      <c r="A265" s="145" t="s">
        <v>24</v>
      </c>
      <c r="B265" s="189">
        <v>1599</v>
      </c>
      <c r="C265" s="183">
        <v>1554</v>
      </c>
      <c r="D265" s="184">
        <v>491</v>
      </c>
      <c r="E265" s="185">
        <v>424</v>
      </c>
      <c r="F265" s="182">
        <v>1429</v>
      </c>
      <c r="G265" s="186">
        <v>793</v>
      </c>
      <c r="H265" s="184">
        <v>2370</v>
      </c>
      <c r="I265" s="185">
        <v>1804</v>
      </c>
      <c r="J265" s="182">
        <v>189</v>
      </c>
      <c r="K265" s="186">
        <v>256</v>
      </c>
      <c r="L265" s="184">
        <v>452</v>
      </c>
      <c r="M265" s="182">
        <v>1322</v>
      </c>
      <c r="N265" s="187">
        <v>1491</v>
      </c>
      <c r="O265" s="190">
        <v>1766</v>
      </c>
      <c r="P265" s="182">
        <v>906</v>
      </c>
      <c r="Q265" s="186">
        <v>562</v>
      </c>
      <c r="R265" s="184">
        <v>1620</v>
      </c>
      <c r="S265" s="185">
        <v>1090</v>
      </c>
      <c r="T265" s="182">
        <v>171</v>
      </c>
      <c r="U265" s="186">
        <v>169</v>
      </c>
      <c r="V265" s="184">
        <v>738</v>
      </c>
      <c r="W265" s="191">
        <v>1480</v>
      </c>
      <c r="X265" s="182">
        <v>705</v>
      </c>
      <c r="Y265" s="186">
        <v>259</v>
      </c>
      <c r="Z265" s="184">
        <v>2224</v>
      </c>
      <c r="AA265" s="182">
        <v>2296</v>
      </c>
      <c r="AB265" s="156">
        <f t="shared" si="3687"/>
        <v>14385</v>
      </c>
      <c r="AC265" s="157">
        <f t="shared" si="3688"/>
        <v>13775</v>
      </c>
      <c r="AE265" s="235" t="str">
        <f>$AE$17</f>
        <v>17:00 - 17:59</v>
      </c>
      <c r="AF265" s="125">
        <f t="shared" ref="AF265:AU266" si="3879">SUMIF($A$9:$A$32,$AE265,B$257:B$280)</f>
        <v>1741</v>
      </c>
      <c r="AG265" s="172">
        <f t="shared" si="3879"/>
        <v>2204</v>
      </c>
      <c r="AH265" s="126">
        <f t="shared" si="3879"/>
        <v>546</v>
      </c>
      <c r="AI265" s="166">
        <f t="shared" si="3879"/>
        <v>751</v>
      </c>
      <c r="AJ265" s="125">
        <f t="shared" si="3879"/>
        <v>1248</v>
      </c>
      <c r="AK265" s="127">
        <f t="shared" si="3879"/>
        <v>2152</v>
      </c>
      <c r="AL265" s="126">
        <f t="shared" si="3879"/>
        <v>2424</v>
      </c>
      <c r="AM265" s="166">
        <f t="shared" si="3879"/>
        <v>2951</v>
      </c>
      <c r="AN265" s="125">
        <f t="shared" si="3879"/>
        <v>386</v>
      </c>
      <c r="AO265" s="127">
        <f t="shared" si="3879"/>
        <v>173</v>
      </c>
      <c r="AP265" s="126">
        <f t="shared" si="3879"/>
        <v>1319</v>
      </c>
      <c r="AQ265" s="125">
        <f t="shared" si="3879"/>
        <v>672</v>
      </c>
      <c r="AR265" s="165">
        <f t="shared" si="3879"/>
        <v>2545</v>
      </c>
      <c r="AS265" s="167">
        <f t="shared" si="3879"/>
        <v>1767</v>
      </c>
      <c r="AT265" s="125">
        <f t="shared" si="3879"/>
        <v>1272</v>
      </c>
      <c r="AU265" s="127">
        <f t="shared" si="3879"/>
        <v>946</v>
      </c>
      <c r="AV265" s="126">
        <f t="shared" ref="AP265:BE266" si="3880">SUMIF($A$9:$A$32,$AE265,R$257:R$280)</f>
        <v>1623</v>
      </c>
      <c r="AW265" s="166">
        <f t="shared" si="3880"/>
        <v>1687</v>
      </c>
      <c r="AX265" s="125">
        <f t="shared" si="3880"/>
        <v>387</v>
      </c>
      <c r="AY265" s="127">
        <f t="shared" si="3880"/>
        <v>183</v>
      </c>
      <c r="AZ265" s="126">
        <f t="shared" si="3880"/>
        <v>1466</v>
      </c>
      <c r="BA265" s="166">
        <f t="shared" si="3880"/>
        <v>1420</v>
      </c>
      <c r="BB265" s="125">
        <f t="shared" si="3880"/>
        <v>988</v>
      </c>
      <c r="BC265" s="127">
        <f t="shared" si="3880"/>
        <v>420</v>
      </c>
      <c r="BD265" s="170">
        <f t="shared" si="3880"/>
        <v>2704</v>
      </c>
      <c r="BE265" s="171">
        <f t="shared" si="3880"/>
        <v>3008</v>
      </c>
      <c r="BF265" s="156">
        <f>AF265+AH265+AJ265+AL265+AN265+AP265+AR265+AT265+AV265+AX265+AZ265+BB265+BD265</f>
        <v>18649</v>
      </c>
      <c r="BG265" s="157">
        <f>AG265+AI265+AK265+AM265+AO265+AQ265+AS265+AU265+AW265+AY265+BA265+BC265+BE265</f>
        <v>18334</v>
      </c>
      <c r="BI265" s="145" t="s">
        <v>24</v>
      </c>
      <c r="BJ265" s="128">
        <f>B265/B281</f>
        <v>6.3967676121134534E-2</v>
      </c>
      <c r="BK265" s="129">
        <f t="shared" ref="BK265" si="3881">C265/C281</f>
        <v>5.477424130273871E-2</v>
      </c>
      <c r="BL265" s="130">
        <f t="shared" ref="BL265" si="3882">D265/D281</f>
        <v>5.8753141079334686E-2</v>
      </c>
      <c r="BM265" s="131">
        <f t="shared" ref="BM265" si="3883">E265/E281</f>
        <v>4.5679810385692736E-2</v>
      </c>
      <c r="BN265" s="128">
        <f t="shared" ref="BN265" si="3884">F265/F281</f>
        <v>7.1453572678633934E-2</v>
      </c>
      <c r="BO265" s="129">
        <f t="shared" ref="BO265" si="3885">G265/G281</f>
        <v>3.5756154747948417E-2</v>
      </c>
      <c r="BP265" s="130">
        <f t="shared" ref="BP265" si="3886">H265/H281</f>
        <v>7.1458722788397752E-2</v>
      </c>
      <c r="BQ265" s="131">
        <f t="shared" ref="BQ265" si="3887">I265/I281</f>
        <v>4.9747676695254116E-2</v>
      </c>
      <c r="BR265" s="128">
        <f t="shared" ref="BR265" si="3888">J265/J281</f>
        <v>4.7799696509863432E-2</v>
      </c>
      <c r="BS265" s="129">
        <f t="shared" ref="BS265" si="3889">K265/K281</f>
        <v>7.2112676056338032E-2</v>
      </c>
      <c r="BT265" s="130">
        <f t="shared" ref="BT265" si="3890">L265/L281</f>
        <v>3.0671099952500509E-2</v>
      </c>
      <c r="BU265" s="128">
        <f t="shared" ref="BU265" si="3891">M265/M281</f>
        <v>9.5776280518727816E-2</v>
      </c>
      <c r="BV265" s="132">
        <f t="shared" ref="BV265" si="3892">N265/N281</f>
        <v>4.8110741828272727E-2</v>
      </c>
      <c r="BW265" s="133">
        <f t="shared" ref="BW265" si="3893">O265/O281</f>
        <v>6.5202141406682665E-2</v>
      </c>
      <c r="BX265" s="128">
        <f t="shared" ref="BX265" si="3894">P265/P281</f>
        <v>5.7320005061369098E-2</v>
      </c>
      <c r="BY265" s="129">
        <f t="shared" ref="BY265" si="3895">Q265/Q281</f>
        <v>4.356251453375707E-2</v>
      </c>
      <c r="BZ265" s="130">
        <f t="shared" ref="BZ265" si="3896">R265/R281</f>
        <v>6.9578662543486658E-2</v>
      </c>
      <c r="CA265" s="131">
        <f t="shared" ref="CA265" si="3897">S265/S281</f>
        <v>5.3888367034162256E-2</v>
      </c>
      <c r="CB265" s="128">
        <f t="shared" ref="CB265" si="3898">T265/T281</f>
        <v>4.1334300217548949E-2</v>
      </c>
      <c r="CC265" s="129">
        <f t="shared" ref="CC265" si="3899">U265/U281</f>
        <v>5.1150121065375302E-2</v>
      </c>
      <c r="CD265" s="130">
        <f t="shared" ref="CD265" si="3900">V265/V281</f>
        <v>4.0385246798730436E-2</v>
      </c>
      <c r="CE265" s="131">
        <f t="shared" ref="CE265" si="3901">W265/W281</f>
        <v>7.4577979339884096E-2</v>
      </c>
      <c r="CF265" s="128">
        <f t="shared" ref="CF265" si="3902">X265/X281</f>
        <v>5.8916931305365204E-2</v>
      </c>
      <c r="CG265" s="129">
        <f t="shared" ref="CG265" si="3903">Y265/Y281</f>
        <v>4.2944785276073622E-2</v>
      </c>
      <c r="CH265" s="130">
        <f t="shared" ref="CH265" si="3904">Z265/Z281</f>
        <v>6.2796476168963181E-2</v>
      </c>
      <c r="CI265" s="128">
        <f t="shared" ref="CI265" si="3905">AA265/AA281</f>
        <v>5.5873263086170397E-2</v>
      </c>
      <c r="CJ265" s="134">
        <f t="shared" ref="CJ265" si="3906">AB265/AB281</f>
        <v>5.869440148847533E-2</v>
      </c>
      <c r="CK265" s="135">
        <f t="shared" ref="CK265" si="3907">AC265/AC281</f>
        <v>5.6470424255840743E-2</v>
      </c>
    </row>
    <row r="266" spans="1:89" x14ac:dyDescent="0.2">
      <c r="A266" s="136" t="s">
        <v>25</v>
      </c>
      <c r="B266" s="192">
        <v>1584</v>
      </c>
      <c r="C266" s="176">
        <v>1965</v>
      </c>
      <c r="D266" s="177">
        <v>521</v>
      </c>
      <c r="E266" s="178">
        <v>464</v>
      </c>
      <c r="F266" s="175">
        <v>1360</v>
      </c>
      <c r="G266" s="179">
        <v>883</v>
      </c>
      <c r="H266" s="177">
        <v>2279</v>
      </c>
      <c r="I266" s="178">
        <v>1895</v>
      </c>
      <c r="J266" s="175">
        <v>210</v>
      </c>
      <c r="K266" s="176">
        <v>196</v>
      </c>
      <c r="L266" s="177">
        <v>514</v>
      </c>
      <c r="M266" s="175">
        <v>1268</v>
      </c>
      <c r="N266" s="180">
        <v>1574</v>
      </c>
      <c r="O266" s="193">
        <v>1647</v>
      </c>
      <c r="P266" s="175">
        <v>983</v>
      </c>
      <c r="Q266" s="176">
        <v>668</v>
      </c>
      <c r="R266" s="177">
        <v>1490</v>
      </c>
      <c r="S266" s="178">
        <v>1072</v>
      </c>
      <c r="T266" s="184">
        <v>184</v>
      </c>
      <c r="U266" s="175">
        <v>159</v>
      </c>
      <c r="V266" s="177">
        <v>711</v>
      </c>
      <c r="W266" s="194">
        <v>1557</v>
      </c>
      <c r="X266" s="175">
        <v>651</v>
      </c>
      <c r="Y266" s="179">
        <v>297</v>
      </c>
      <c r="Z266" s="177">
        <v>2170</v>
      </c>
      <c r="AA266" s="175">
        <v>2619</v>
      </c>
      <c r="AB266" s="156">
        <f t="shared" si="3687"/>
        <v>14231</v>
      </c>
      <c r="AC266" s="157">
        <f t="shared" si="3688"/>
        <v>14690</v>
      </c>
      <c r="AE266" s="237" t="str">
        <f>$AE$18</f>
        <v>18:00 - 18:59</v>
      </c>
      <c r="AF266" s="125">
        <f t="shared" si="3879"/>
        <v>1602</v>
      </c>
      <c r="AG266" s="176">
        <f t="shared" si="3879"/>
        <v>2278</v>
      </c>
      <c r="AH266" s="177">
        <f t="shared" si="3879"/>
        <v>553</v>
      </c>
      <c r="AI266" s="178">
        <f t="shared" si="3879"/>
        <v>758</v>
      </c>
      <c r="AJ266" s="238">
        <f t="shared" si="3879"/>
        <v>966</v>
      </c>
      <c r="AK266" s="179">
        <f t="shared" si="3879"/>
        <v>2027</v>
      </c>
      <c r="AL266" s="177">
        <f t="shared" si="3879"/>
        <v>2140</v>
      </c>
      <c r="AM266" s="178">
        <f t="shared" si="3879"/>
        <v>2927</v>
      </c>
      <c r="AN266" s="238">
        <f t="shared" si="3879"/>
        <v>371</v>
      </c>
      <c r="AO266" s="179">
        <f t="shared" si="3879"/>
        <v>127</v>
      </c>
      <c r="AP266" s="177">
        <f t="shared" si="3880"/>
        <v>1397</v>
      </c>
      <c r="AQ266" s="238">
        <f t="shared" si="3880"/>
        <v>606</v>
      </c>
      <c r="AR266" s="180">
        <f t="shared" si="3880"/>
        <v>2247</v>
      </c>
      <c r="AS266" s="181">
        <f t="shared" si="3880"/>
        <v>1695</v>
      </c>
      <c r="AT266" s="238">
        <f t="shared" si="3880"/>
        <v>952</v>
      </c>
      <c r="AU266" s="179">
        <f t="shared" si="3880"/>
        <v>1031</v>
      </c>
      <c r="AV266" s="177">
        <f t="shared" si="3880"/>
        <v>1404</v>
      </c>
      <c r="AW266" s="178">
        <f t="shared" si="3880"/>
        <v>1584</v>
      </c>
      <c r="AX266" s="238">
        <f t="shared" si="3880"/>
        <v>273</v>
      </c>
      <c r="AY266" s="179">
        <f t="shared" si="3880"/>
        <v>141</v>
      </c>
      <c r="AZ266" s="177">
        <f t="shared" si="3880"/>
        <v>1495</v>
      </c>
      <c r="BA266" s="178">
        <f t="shared" si="3880"/>
        <v>1145</v>
      </c>
      <c r="BB266" s="238">
        <f t="shared" si="3880"/>
        <v>871</v>
      </c>
      <c r="BC266" s="179">
        <f t="shared" si="3880"/>
        <v>444</v>
      </c>
      <c r="BD266" s="177">
        <f t="shared" si="3880"/>
        <v>2449</v>
      </c>
      <c r="BE266" s="238">
        <f t="shared" si="3880"/>
        <v>3083</v>
      </c>
      <c r="BF266" s="158">
        <f>SUM(AF266,AH266,AJ266,AL266,AN266,AP266,AR266,AT266,AV266,AX266,AZ266,BB266,BD266)</f>
        <v>16720</v>
      </c>
      <c r="BG266" s="159">
        <f>SUM(AG266,AI266,AK266,AM266,AO266,AQ266,AS266,AU266,AW266,AY266,BA266,BC266,BE266)</f>
        <v>17846</v>
      </c>
      <c r="BI266" s="136" t="s">
        <v>25</v>
      </c>
      <c r="BJ266" s="128">
        <f>B266/B281</f>
        <v>6.3367604112493495E-2</v>
      </c>
      <c r="BK266" s="129">
        <f t="shared" ref="BK266" si="3908">C266/C281</f>
        <v>6.9260864967748761E-2</v>
      </c>
      <c r="BL266" s="130">
        <f t="shared" ref="BL266" si="3909">D266/D281</f>
        <v>6.2342946033265526E-2</v>
      </c>
      <c r="BM266" s="131">
        <f t="shared" ref="BM266" si="3910">E266/E281</f>
        <v>4.9989226459814698E-2</v>
      </c>
      <c r="BN266" s="128">
        <f t="shared" ref="BN266" si="3911">F266/F281</f>
        <v>6.8003400170008499E-2</v>
      </c>
      <c r="BO266" s="129">
        <f t="shared" ref="BO266" si="3912">G266/G281</f>
        <v>3.9814230318333484E-2</v>
      </c>
      <c r="BP266" s="130">
        <f t="shared" ref="BP266" si="3913">H266/H281</f>
        <v>6.871494904420189E-2</v>
      </c>
      <c r="BQ266" s="131">
        <f t="shared" ref="BQ266" si="3914">I266/I281</f>
        <v>5.2257121583983678E-2</v>
      </c>
      <c r="BR266" s="128">
        <f t="shared" ref="BR266" si="3915">J266/J281</f>
        <v>5.3110773899848251E-2</v>
      </c>
      <c r="BS266" s="129">
        <f t="shared" ref="BS266" si="3916">K266/K281</f>
        <v>5.5211267605633801E-2</v>
      </c>
      <c r="BT266" s="130">
        <f t="shared" ref="BT266" si="3917">L266/L281</f>
        <v>3.4878197733595712E-2</v>
      </c>
      <c r="BU266" s="128">
        <f t="shared" ref="BU266" si="3918">M266/M281</f>
        <v>9.18640875172064E-2</v>
      </c>
      <c r="BV266" s="132">
        <f t="shared" ref="BV266" si="3919">N266/N281</f>
        <v>5.0788938724145721E-2</v>
      </c>
      <c r="BW266" s="133">
        <f t="shared" ref="BW266" si="3920">O266/O281</f>
        <v>6.0808565626730662E-2</v>
      </c>
      <c r="BX266" s="128">
        <f t="shared" ref="BX266" si="3921">P266/P281</f>
        <v>6.2191572820447932E-2</v>
      </c>
      <c r="BY266" s="129">
        <f t="shared" ref="BY266" si="3922">Q266/Q281</f>
        <v>5.1778931865746843E-2</v>
      </c>
      <c r="BZ266" s="130">
        <f t="shared" ref="BZ266" si="3923">R266/R281</f>
        <v>6.3995189623330326E-2</v>
      </c>
      <c r="CA266" s="131">
        <f t="shared" ref="CA266" si="3924">S266/S281</f>
        <v>5.2998467395066001E-2</v>
      </c>
      <c r="CB266" s="128">
        <f t="shared" ref="CB266" si="3925">T266/T281</f>
        <v>4.4476673918298286E-2</v>
      </c>
      <c r="CC266" s="129">
        <f t="shared" ref="CC266" si="3926">U266/U281</f>
        <v>4.8123486682808719E-2</v>
      </c>
      <c r="CD266" s="130">
        <f t="shared" ref="CD266" si="3927">V266/V281</f>
        <v>3.8907737769508594E-2</v>
      </c>
      <c r="CE266" s="131">
        <f t="shared" ref="CE266" si="3928">W266/W281</f>
        <v>7.845804988662132E-2</v>
      </c>
      <c r="CF266" s="128">
        <f t="shared" ref="CF266" si="3929">X266/X281</f>
        <v>5.4404145077720206E-2</v>
      </c>
      <c r="CG266" s="129">
        <f t="shared" ref="CG266" si="3930">Y266/Y281</f>
        <v>4.9245564582987893E-2</v>
      </c>
      <c r="CH266" s="130">
        <f t="shared" ref="CH266" si="3931">Z266/Z281</f>
        <v>6.1271741585723967E-2</v>
      </c>
      <c r="CI266" s="128">
        <f t="shared" ref="CI266" si="3932">AA266/AA281</f>
        <v>6.3733482588275381E-2</v>
      </c>
      <c r="CJ266" s="134">
        <f t="shared" ref="CJ266" si="3933">AB266/AB281</f>
        <v>5.8066042932394334E-2</v>
      </c>
      <c r="CK266" s="135">
        <f t="shared" ref="CK266" si="3934">AC266/AC281</f>
        <v>6.0221454251782248E-2</v>
      </c>
    </row>
    <row r="267" spans="1:89" ht="13.5" thickBot="1" x14ac:dyDescent="0.25">
      <c r="A267" s="145" t="s">
        <v>26</v>
      </c>
      <c r="B267" s="189">
        <v>1469</v>
      </c>
      <c r="C267" s="183">
        <v>1640</v>
      </c>
      <c r="D267" s="184">
        <v>531</v>
      </c>
      <c r="E267" s="185">
        <v>450</v>
      </c>
      <c r="F267" s="182">
        <v>1074</v>
      </c>
      <c r="G267" s="186">
        <v>928</v>
      </c>
      <c r="H267" s="184">
        <v>2118</v>
      </c>
      <c r="I267" s="185">
        <v>1895</v>
      </c>
      <c r="J267" s="182">
        <v>214</v>
      </c>
      <c r="K267" s="183">
        <v>168</v>
      </c>
      <c r="L267" s="184">
        <v>635</v>
      </c>
      <c r="M267" s="182">
        <v>910</v>
      </c>
      <c r="N267" s="187">
        <v>1534</v>
      </c>
      <c r="O267" s="190">
        <v>1501</v>
      </c>
      <c r="P267" s="182">
        <v>1018</v>
      </c>
      <c r="Q267" s="183">
        <v>694</v>
      </c>
      <c r="R267" s="184">
        <v>1383</v>
      </c>
      <c r="S267" s="185">
        <v>1065</v>
      </c>
      <c r="T267" s="182">
        <v>149</v>
      </c>
      <c r="U267" s="186">
        <v>181</v>
      </c>
      <c r="V267" s="184">
        <v>712</v>
      </c>
      <c r="W267" s="191">
        <v>1270</v>
      </c>
      <c r="X267" s="182">
        <v>651</v>
      </c>
      <c r="Y267" s="186">
        <v>310</v>
      </c>
      <c r="Z267" s="184">
        <v>2190</v>
      </c>
      <c r="AA267" s="182">
        <v>2649</v>
      </c>
      <c r="AB267" s="156">
        <f t="shared" si="3687"/>
        <v>13678</v>
      </c>
      <c r="AC267" s="157">
        <f t="shared" si="3688"/>
        <v>13661</v>
      </c>
      <c r="AE267" s="235"/>
      <c r="AF267" s="125"/>
      <c r="AG267" s="183"/>
      <c r="AH267" s="184"/>
      <c r="AI267" s="185"/>
      <c r="AJ267" s="182"/>
      <c r="AK267" s="186"/>
      <c r="AL267" s="184"/>
      <c r="AM267" s="185"/>
      <c r="AN267" s="182"/>
      <c r="AO267" s="186"/>
      <c r="AP267" s="184"/>
      <c r="AQ267" s="182"/>
      <c r="AR267" s="187"/>
      <c r="AS267" s="188"/>
      <c r="AT267" s="182"/>
      <c r="AU267" s="186"/>
      <c r="AV267" s="184"/>
      <c r="AW267" s="185"/>
      <c r="AX267" s="182"/>
      <c r="AY267" s="186"/>
      <c r="AZ267" s="184"/>
      <c r="BA267" s="185"/>
      <c r="BB267" s="182"/>
      <c r="BC267" s="186"/>
      <c r="BD267" s="184"/>
      <c r="BE267" s="182"/>
      <c r="BF267" s="158"/>
      <c r="BG267" s="159"/>
      <c r="BI267" s="145" t="s">
        <v>26</v>
      </c>
      <c r="BJ267" s="128">
        <f>B267/B281</f>
        <v>5.8767052046245549E-2</v>
      </c>
      <c r="BK267" s="129">
        <f t="shared" ref="BK267" si="3935">C267/C281</f>
        <v>5.7805505621937897E-2</v>
      </c>
      <c r="BL267" s="130">
        <f t="shared" ref="BL267" si="3936">D267/D281</f>
        <v>6.3539547684575801E-2</v>
      </c>
      <c r="BM267" s="131">
        <f t="shared" ref="BM267" si="3937">E267/E281</f>
        <v>4.8480930833872012E-2</v>
      </c>
      <c r="BN267" s="128">
        <f t="shared" ref="BN267" si="3938">F267/F281</f>
        <v>5.370268513425671E-2</v>
      </c>
      <c r="BO267" s="129">
        <f t="shared" ref="BO267" si="3939">G267/G281</f>
        <v>4.1843268103526017E-2</v>
      </c>
      <c r="BP267" s="130">
        <f t="shared" ref="BP267" si="3940">H267/H281</f>
        <v>6.3860580112163057E-2</v>
      </c>
      <c r="BQ267" s="131">
        <f t="shared" ref="BQ267" si="3941">I267/I281</f>
        <v>5.2257121583983678E-2</v>
      </c>
      <c r="BR267" s="128">
        <f t="shared" ref="BR267" si="3942">J267/J281</f>
        <v>5.4122407688416793E-2</v>
      </c>
      <c r="BS267" s="129">
        <f t="shared" ref="BS267" si="3943">K267/K281</f>
        <v>4.7323943661971832E-2</v>
      </c>
      <c r="BT267" s="130">
        <f t="shared" ref="BT267" si="3944">L267/L281</f>
        <v>4.3088824048313767E-2</v>
      </c>
      <c r="BU267" s="128">
        <f t="shared" ref="BU267" si="3945">M267/M281</f>
        <v>6.5927696877490394E-2</v>
      </c>
      <c r="BV267" s="132">
        <f t="shared" ref="BV267" si="3946">N267/N281</f>
        <v>4.9498241424929819E-2</v>
      </c>
      <c r="BW267" s="133">
        <f t="shared" ref="BW267" si="3947">O267/O281</f>
        <v>5.5418128115192908E-2</v>
      </c>
      <c r="BX267" s="128">
        <f t="shared" ref="BX267" si="3948">P267/P281</f>
        <v>6.4405921801847399E-2</v>
      </c>
      <c r="BY267" s="129">
        <f t="shared" ref="BY267" si="3949">Q267/Q281</f>
        <v>5.3794279513216033E-2</v>
      </c>
      <c r="BZ267" s="130">
        <f t="shared" ref="BZ267" si="3950">R267/R281</f>
        <v>5.9399561912124726E-2</v>
      </c>
      <c r="CA267" s="131">
        <f t="shared" ref="CA267" si="3951">S267/S281</f>
        <v>5.2652395313195231E-2</v>
      </c>
      <c r="CB267" s="128">
        <f t="shared" ref="CB267" si="3952">T267/T281</f>
        <v>3.601643703166546E-2</v>
      </c>
      <c r="CC267" s="129">
        <f t="shared" ref="CC267" si="3953">U267/U281</f>
        <v>5.4782082324455209E-2</v>
      </c>
      <c r="CD267" s="130">
        <f t="shared" ref="CD267" si="3954">V267/V281</f>
        <v>3.8962460326146441E-2</v>
      </c>
      <c r="CE267" s="131">
        <f t="shared" ref="CE267" si="3955">W267/W281</f>
        <v>6.3995968757873514E-2</v>
      </c>
      <c r="CF267" s="128">
        <f t="shared" ref="CF267" si="3956">X267/X281</f>
        <v>5.4404145077720206E-2</v>
      </c>
      <c r="CG267" s="129">
        <f t="shared" ref="CG267" si="3957">Y267/Y281</f>
        <v>5.1401094345879625E-2</v>
      </c>
      <c r="CH267" s="130">
        <f t="shared" ref="CH267" si="3958">Z267/Z281</f>
        <v>6.1836458098034786E-2</v>
      </c>
      <c r="CI267" s="128">
        <f t="shared" ref="CI267" si="3959">AA267/AA281</f>
        <v>6.4463533935220113E-2</v>
      </c>
      <c r="CJ267" s="134">
        <f t="shared" ref="CJ267" si="3960">AB267/AB281</f>
        <v>5.5809664481012558E-2</v>
      </c>
      <c r="CK267" s="135">
        <f t="shared" ref="CK267" si="3961">AC267/AC281</f>
        <v>5.6003082813723438E-2</v>
      </c>
    </row>
    <row r="268" spans="1:89" ht="14.25" thickTop="1" thickBot="1" x14ac:dyDescent="0.25">
      <c r="A268" s="136" t="s">
        <v>27</v>
      </c>
      <c r="B268" s="192">
        <v>1497</v>
      </c>
      <c r="C268" s="176">
        <v>1666</v>
      </c>
      <c r="D268" s="177">
        <v>443</v>
      </c>
      <c r="E268" s="178">
        <v>447</v>
      </c>
      <c r="F268" s="175">
        <v>1052</v>
      </c>
      <c r="G268" s="179">
        <v>1080</v>
      </c>
      <c r="H268" s="177">
        <v>2172</v>
      </c>
      <c r="I268" s="178">
        <v>2011</v>
      </c>
      <c r="J268" s="175">
        <v>267</v>
      </c>
      <c r="K268" s="176">
        <v>192</v>
      </c>
      <c r="L268" s="177">
        <v>688</v>
      </c>
      <c r="M268" s="175">
        <v>812</v>
      </c>
      <c r="N268" s="180">
        <v>1771</v>
      </c>
      <c r="O268" s="193">
        <v>1465</v>
      </c>
      <c r="P268" s="175">
        <v>1023</v>
      </c>
      <c r="Q268" s="176">
        <v>731</v>
      </c>
      <c r="R268" s="177">
        <v>1400</v>
      </c>
      <c r="S268" s="178">
        <v>1061</v>
      </c>
      <c r="T268" s="175">
        <v>197</v>
      </c>
      <c r="U268" s="179">
        <v>162</v>
      </c>
      <c r="V268" s="177">
        <v>1025</v>
      </c>
      <c r="W268" s="194">
        <v>1120</v>
      </c>
      <c r="X268" s="175">
        <v>676</v>
      </c>
      <c r="Y268" s="179">
        <v>352</v>
      </c>
      <c r="Z268" s="177">
        <v>2232</v>
      </c>
      <c r="AA268" s="175">
        <v>2810</v>
      </c>
      <c r="AB268" s="156">
        <f t="shared" si="3687"/>
        <v>14443</v>
      </c>
      <c r="AC268" s="157">
        <f t="shared" si="3688"/>
        <v>13909</v>
      </c>
      <c r="AE268" s="229" t="s">
        <v>13</v>
      </c>
      <c r="AF268" s="20">
        <f t="shared" ref="AF268:BG268" si="3962">SUM(AF265:AF267)</f>
        <v>3343</v>
      </c>
      <c r="AG268" s="21">
        <f t="shared" si="3962"/>
        <v>4482</v>
      </c>
      <c r="AH268" s="20">
        <f t="shared" si="3962"/>
        <v>1099</v>
      </c>
      <c r="AI268" s="21">
        <f t="shared" si="3962"/>
        <v>1509</v>
      </c>
      <c r="AJ268" s="20">
        <f t="shared" si="3962"/>
        <v>2214</v>
      </c>
      <c r="AK268" s="21">
        <f t="shared" si="3962"/>
        <v>4179</v>
      </c>
      <c r="AL268" s="20">
        <f t="shared" si="3962"/>
        <v>4564</v>
      </c>
      <c r="AM268" s="21">
        <f t="shared" si="3962"/>
        <v>5878</v>
      </c>
      <c r="AN268" s="20">
        <f t="shared" si="3962"/>
        <v>757</v>
      </c>
      <c r="AO268" s="21">
        <f t="shared" si="3962"/>
        <v>300</v>
      </c>
      <c r="AP268" s="20">
        <f t="shared" si="3962"/>
        <v>2716</v>
      </c>
      <c r="AQ268" s="21">
        <f t="shared" si="3962"/>
        <v>1278</v>
      </c>
      <c r="AR268" s="20">
        <f t="shared" si="3962"/>
        <v>4792</v>
      </c>
      <c r="AS268" s="21">
        <f t="shared" si="3962"/>
        <v>3462</v>
      </c>
      <c r="AT268" s="20">
        <f t="shared" si="3962"/>
        <v>2224</v>
      </c>
      <c r="AU268" s="21">
        <f t="shared" si="3962"/>
        <v>1977</v>
      </c>
      <c r="AV268" s="20">
        <f t="shared" si="3962"/>
        <v>3027</v>
      </c>
      <c r="AW268" s="21">
        <f t="shared" si="3962"/>
        <v>3271</v>
      </c>
      <c r="AX268" s="20">
        <f t="shared" si="3962"/>
        <v>660</v>
      </c>
      <c r="AY268" s="21">
        <f t="shared" si="3962"/>
        <v>324</v>
      </c>
      <c r="AZ268" s="20">
        <f t="shared" si="3962"/>
        <v>2961</v>
      </c>
      <c r="BA268" s="21">
        <f t="shared" si="3962"/>
        <v>2565</v>
      </c>
      <c r="BB268" s="20">
        <f t="shared" si="3962"/>
        <v>1859</v>
      </c>
      <c r="BC268" s="21">
        <f t="shared" si="3962"/>
        <v>864</v>
      </c>
      <c r="BD268" s="20">
        <f t="shared" si="3962"/>
        <v>5153</v>
      </c>
      <c r="BE268" s="21">
        <f t="shared" si="3962"/>
        <v>6091</v>
      </c>
      <c r="BF268" s="160">
        <f t="shared" si="3962"/>
        <v>35369</v>
      </c>
      <c r="BG268" s="161">
        <f t="shared" si="3962"/>
        <v>36180</v>
      </c>
      <c r="BI268" s="136" t="s">
        <v>27</v>
      </c>
      <c r="BJ268" s="128">
        <f>B268/B281</f>
        <v>5.9887186462375487E-2</v>
      </c>
      <c r="BK268" s="129">
        <f t="shared" ref="BK268" si="3963">C268/C281</f>
        <v>5.8721934369602762E-2</v>
      </c>
      <c r="BL268" s="130">
        <f t="shared" ref="BL268" si="3964">D268/D281</f>
        <v>5.3009453153045352E-2</v>
      </c>
      <c r="BM268" s="131">
        <f t="shared" ref="BM268" si="3965">E268/E281</f>
        <v>4.8157724628312866E-2</v>
      </c>
      <c r="BN268" s="128">
        <f t="shared" ref="BN268" si="3966">F268/F281</f>
        <v>5.2602630131506574E-2</v>
      </c>
      <c r="BO268" s="129">
        <f t="shared" ref="BO268" si="3967">G268/G281</f>
        <v>4.8696906844620795E-2</v>
      </c>
      <c r="BP268" s="130">
        <f t="shared" ref="BP268" si="3968">H268/H281</f>
        <v>6.5488753542784786E-2</v>
      </c>
      <c r="BQ268" s="131">
        <f t="shared" ref="BQ268" si="3969">I268/I281</f>
        <v>5.5455974409177398E-2</v>
      </c>
      <c r="BR268" s="128">
        <f t="shared" ref="BR268" si="3970">J268/J281</f>
        <v>6.7526555386949919E-2</v>
      </c>
      <c r="BS268" s="129">
        <f t="shared" ref="BS268" si="3971">K268/K281</f>
        <v>5.4084507042253524E-2</v>
      </c>
      <c r="BT268" s="130">
        <f t="shared" ref="BT268" si="3972">L268/L281</f>
        <v>4.6685214086991923E-2</v>
      </c>
      <c r="BU268" s="128">
        <f t="shared" ref="BU268" si="3973">M268/M281</f>
        <v>5.8827791059914508E-2</v>
      </c>
      <c r="BV268" s="132">
        <f t="shared" ref="BV268" si="3974">N268/N281</f>
        <v>5.7145622922784037E-2</v>
      </c>
      <c r="BW268" s="133">
        <f t="shared" ref="BW268" si="3975">O268/O281</f>
        <v>5.4088979139745245E-2</v>
      </c>
      <c r="BX268" s="128">
        <f t="shared" ref="BX268" si="3976">P268/P281</f>
        <v>6.4722257370618749E-2</v>
      </c>
      <c r="BY268" s="129">
        <f t="shared" ref="BY268" si="3977">Q268/Q281</f>
        <v>5.6662274242306798E-2</v>
      </c>
      <c r="BZ268" s="130">
        <f t="shared" ref="BZ268" si="3978">R268/R281</f>
        <v>6.01297083709144E-2</v>
      </c>
      <c r="CA268" s="131">
        <f t="shared" ref="CA268" si="3979">S268/S281</f>
        <v>5.245463983784051E-2</v>
      </c>
      <c r="CB268" s="128">
        <f t="shared" ref="CB268" si="3980">T268/T281</f>
        <v>4.7619047619047616E-2</v>
      </c>
      <c r="CC268" s="129">
        <f t="shared" ref="CC268" si="3981">U268/U281</f>
        <v>4.9031476997578691E-2</v>
      </c>
      <c r="CD268" s="130">
        <f t="shared" ref="CD268" si="3982">V268/V281</f>
        <v>5.609062055379227E-2</v>
      </c>
      <c r="CE268" s="131">
        <f t="shared" ref="CE268" si="3983">W268/W281</f>
        <v>5.6437389770723101E-2</v>
      </c>
      <c r="CF268" s="128">
        <f t="shared" ref="CF268" si="3984">X268/X281</f>
        <v>5.6493397960889188E-2</v>
      </c>
      <c r="CG268" s="129">
        <f t="shared" ref="CG268" si="3985">Y268/Y281</f>
        <v>5.8365113579837508E-2</v>
      </c>
      <c r="CH268" s="130">
        <f t="shared" ref="CH268" si="3986">Z268/Z281</f>
        <v>6.3022362773887508E-2</v>
      </c>
      <c r="CI268" s="128">
        <f t="shared" ref="CI268" si="3987">AA268/AA281</f>
        <v>6.8381476163823521E-2</v>
      </c>
      <c r="CJ268" s="134">
        <f t="shared" ref="CJ268" si="3988">AB268/AB281</f>
        <v>5.893105600959675E-2</v>
      </c>
      <c r="CK268" s="135">
        <f t="shared" ref="CK268" si="3989">AC268/AC281</f>
        <v>5.701975542464529E-2</v>
      </c>
    </row>
    <row r="269" spans="1:89" ht="13.5" thickTop="1" x14ac:dyDescent="0.2">
      <c r="A269" s="145" t="s">
        <v>28</v>
      </c>
      <c r="B269" s="189">
        <v>1359</v>
      </c>
      <c r="C269" s="183">
        <v>2029</v>
      </c>
      <c r="D269" s="184">
        <v>596</v>
      </c>
      <c r="E269" s="185">
        <v>555</v>
      </c>
      <c r="F269" s="182">
        <v>935</v>
      </c>
      <c r="G269" s="186">
        <v>1353</v>
      </c>
      <c r="H269" s="184">
        <v>2158</v>
      </c>
      <c r="I269" s="185">
        <v>2432</v>
      </c>
      <c r="J269" s="182">
        <v>270</v>
      </c>
      <c r="K269" s="183">
        <v>152</v>
      </c>
      <c r="L269" s="184">
        <v>1046</v>
      </c>
      <c r="M269" s="182">
        <v>665</v>
      </c>
      <c r="N269" s="187">
        <v>2230</v>
      </c>
      <c r="O269" s="190">
        <v>1506</v>
      </c>
      <c r="P269" s="182">
        <v>1239</v>
      </c>
      <c r="Q269" s="183">
        <v>760</v>
      </c>
      <c r="R269" s="184">
        <v>1524</v>
      </c>
      <c r="S269" s="185">
        <v>1341</v>
      </c>
      <c r="T269" s="182">
        <v>218</v>
      </c>
      <c r="U269" s="186">
        <v>137</v>
      </c>
      <c r="V269" s="184">
        <v>1290</v>
      </c>
      <c r="W269" s="191">
        <v>1180</v>
      </c>
      <c r="X269" s="182">
        <v>747</v>
      </c>
      <c r="Y269" s="186">
        <v>314</v>
      </c>
      <c r="Z269" s="184">
        <v>2235</v>
      </c>
      <c r="AA269" s="182">
        <v>3028</v>
      </c>
      <c r="AB269" s="156">
        <f t="shared" si="3687"/>
        <v>15847</v>
      </c>
      <c r="AC269" s="157">
        <f t="shared" si="3688"/>
        <v>15452</v>
      </c>
      <c r="BI269" s="145" t="s">
        <v>28</v>
      </c>
      <c r="BJ269" s="128">
        <f>B269/B281</f>
        <v>5.4366523982877946E-2</v>
      </c>
      <c r="BK269" s="129">
        <f t="shared" ref="BK269" si="3990">C269/C281</f>
        <v>7.1516689577385356E-2</v>
      </c>
      <c r="BL269" s="130">
        <f t="shared" ref="BL269" si="3991">D269/D281</f>
        <v>7.1317458418092616E-2</v>
      </c>
      <c r="BM269" s="131">
        <f t="shared" ref="BM269" si="3992">E269/E281</f>
        <v>5.9793148028442149E-2</v>
      </c>
      <c r="BN269" s="128">
        <f t="shared" ref="BN269" si="3993">F269/F281</f>
        <v>4.6752337616880843E-2</v>
      </c>
      <c r="BO269" s="129">
        <f t="shared" ref="BO269" si="3994">G269/G281</f>
        <v>6.1006402741455495E-2</v>
      </c>
      <c r="BP269" s="130">
        <f t="shared" ref="BP269" si="3995">H269/H281</f>
        <v>6.5066634505216187E-2</v>
      </c>
      <c r="BQ269" s="131">
        <f t="shared" ref="BQ269" si="3996">I269/I281</f>
        <v>6.7065604059233924E-2</v>
      </c>
      <c r="BR269" s="128">
        <f t="shared" ref="BR269" si="3997">J269/J281</f>
        <v>6.8285280728376321E-2</v>
      </c>
      <c r="BS269" s="129">
        <f t="shared" ref="BS269" si="3998">K269/K281</f>
        <v>4.2816901408450701E-2</v>
      </c>
      <c r="BT269" s="130">
        <f t="shared" ref="BT269" si="3999">L269/L281</f>
        <v>7.0977810952025516E-2</v>
      </c>
      <c r="BU269" s="128">
        <f t="shared" ref="BU269" si="4000">M269/M281</f>
        <v>4.817793233355068E-2</v>
      </c>
      <c r="BV269" s="132">
        <f t="shared" ref="BV269" si="4001">N269/N281</f>
        <v>7.1956374431286496E-2</v>
      </c>
      <c r="BW269" s="133">
        <f t="shared" ref="BW269" si="4002">O269/O281</f>
        <v>5.5602732139560643E-2</v>
      </c>
      <c r="BX269" s="128">
        <f t="shared" ref="BX269" si="4003">P269/P281</f>
        <v>7.8387953941541189E-2</v>
      </c>
      <c r="BY269" s="129">
        <f t="shared" ref="BY269" si="4004">Q269/Q281</f>
        <v>5.8910162002945507E-2</v>
      </c>
      <c r="BZ269" s="130">
        <f t="shared" ref="BZ269" si="4005">R269/R281</f>
        <v>6.5455482540909674E-2</v>
      </c>
      <c r="CA269" s="131">
        <f t="shared" ref="CA269" si="4006">S269/S281</f>
        <v>6.6297523112671189E-2</v>
      </c>
      <c r="CB269" s="128">
        <f t="shared" ref="CB269" si="4007">T269/T281</f>
        <v>5.2695189751027313E-2</v>
      </c>
      <c r="CC269" s="129">
        <f t="shared" ref="CC269" si="4008">U269/U281</f>
        <v>4.146489104116223E-2</v>
      </c>
      <c r="CD269" s="130">
        <f t="shared" ref="CD269" si="4009">V269/V281</f>
        <v>7.059209806282149E-2</v>
      </c>
      <c r="CE269" s="131">
        <f t="shared" ref="CE269" si="4010">W269/W281</f>
        <v>5.9460821365583269E-2</v>
      </c>
      <c r="CF269" s="128">
        <f t="shared" ref="CF269" si="4011">X269/X281</f>
        <v>6.2426876149089087E-2</v>
      </c>
      <c r="CG269" s="129">
        <f t="shared" ref="CG269" si="4012">Y269/Y281</f>
        <v>5.2064334272923229E-2</v>
      </c>
      <c r="CH269" s="130">
        <f t="shared" ref="CH269" si="4013">Z269/Z281</f>
        <v>6.3107070250734129E-2</v>
      </c>
      <c r="CI269" s="128">
        <f t="shared" ref="CI269" si="4014">AA269/AA281</f>
        <v>7.3686515951621928E-2</v>
      </c>
      <c r="CJ269" s="134">
        <f t="shared" ref="CJ269" si="4015">AB269/AB281</f>
        <v>6.4659727520880686E-2</v>
      </c>
      <c r="CK269" s="135">
        <f t="shared" ref="CK269" si="4016">AC269/AC281</f>
        <v>6.3345262838566327E-2</v>
      </c>
    </row>
    <row r="270" spans="1:89" x14ac:dyDescent="0.2">
      <c r="A270" s="136" t="s">
        <v>29</v>
      </c>
      <c r="B270" s="192">
        <v>1659</v>
      </c>
      <c r="C270" s="176">
        <v>2116</v>
      </c>
      <c r="D270" s="177">
        <v>604</v>
      </c>
      <c r="E270" s="178">
        <v>600</v>
      </c>
      <c r="F270" s="175">
        <v>1100</v>
      </c>
      <c r="G270" s="179">
        <v>1743</v>
      </c>
      <c r="H270" s="177">
        <v>2152</v>
      </c>
      <c r="I270" s="178">
        <v>2446</v>
      </c>
      <c r="J270" s="175">
        <v>291</v>
      </c>
      <c r="K270" s="176">
        <v>159</v>
      </c>
      <c r="L270" s="177">
        <v>1072</v>
      </c>
      <c r="M270" s="175">
        <v>654</v>
      </c>
      <c r="N270" s="180">
        <v>2206</v>
      </c>
      <c r="O270" s="193">
        <v>1508</v>
      </c>
      <c r="P270" s="175">
        <v>1095</v>
      </c>
      <c r="Q270" s="176">
        <v>763</v>
      </c>
      <c r="R270" s="177">
        <v>1622</v>
      </c>
      <c r="S270" s="178">
        <v>1348</v>
      </c>
      <c r="T270" s="175">
        <v>380</v>
      </c>
      <c r="U270" s="179">
        <v>120</v>
      </c>
      <c r="V270" s="177">
        <v>1399</v>
      </c>
      <c r="W270" s="194">
        <v>1063</v>
      </c>
      <c r="X270" s="175">
        <v>828</v>
      </c>
      <c r="Y270" s="179">
        <v>286</v>
      </c>
      <c r="Z270" s="177">
        <v>2600</v>
      </c>
      <c r="AA270" s="175">
        <v>2753</v>
      </c>
      <c r="AB270" s="156">
        <f t="shared" si="3687"/>
        <v>17008</v>
      </c>
      <c r="AC270" s="157">
        <f t="shared" si="3688"/>
        <v>15559</v>
      </c>
      <c r="BI270" s="136" t="s">
        <v>29</v>
      </c>
      <c r="BJ270" s="128">
        <f>B270/B281</f>
        <v>6.6367964155698678E-2</v>
      </c>
      <c r="BK270" s="129">
        <f t="shared" ref="BK270" si="4017">C270/C281</f>
        <v>7.4583201156110113E-2</v>
      </c>
      <c r="BL270" s="130">
        <f t="shared" ref="BL270" si="4018">D270/D281</f>
        <v>7.2274739739140836E-2</v>
      </c>
      <c r="BM270" s="131">
        <f t="shared" ref="BM270" si="4019">E270/E281</f>
        <v>6.4641241111829353E-2</v>
      </c>
      <c r="BN270" s="128">
        <f t="shared" ref="BN270" si="4020">F270/F281</f>
        <v>5.5002750137506877E-2</v>
      </c>
      <c r="BO270" s="129">
        <f t="shared" ref="BO270" si="4021">G270/G281</f>
        <v>7.859139687979079E-2</v>
      </c>
      <c r="BP270" s="130">
        <f t="shared" ref="BP270" si="4022">H270/H281</f>
        <v>6.4885726346258221E-2</v>
      </c>
      <c r="BQ270" s="131">
        <f t="shared" ref="BQ270" si="4023">I270/I281</f>
        <v>6.7451672503653859E-2</v>
      </c>
      <c r="BR270" s="128">
        <f t="shared" ref="BR270" si="4024">J270/J281</f>
        <v>7.3596358118361155E-2</v>
      </c>
      <c r="BS270" s="129">
        <f t="shared" ref="BS270" si="4025">K270/K281</f>
        <v>4.4788732394366197E-2</v>
      </c>
      <c r="BT270" s="130">
        <f t="shared" ref="BT270" si="4026">L270/L281</f>
        <v>7.274207776345254E-2</v>
      </c>
      <c r="BU270" s="128">
        <f t="shared" ref="BU270" si="4027">M270/M281</f>
        <v>4.7381004129537059E-2</v>
      </c>
      <c r="BV270" s="132">
        <f t="shared" ref="BV270" si="4028">N270/N281</f>
        <v>7.1181956051756964E-2</v>
      </c>
      <c r="BW270" s="133">
        <f t="shared" ref="BW270" si="4029">O270/O281</f>
        <v>5.5676573749307734E-2</v>
      </c>
      <c r="BX270" s="128">
        <f t="shared" ref="BX270" si="4030">P270/P281</f>
        <v>6.9277489560926234E-2</v>
      </c>
      <c r="BY270" s="129">
        <f t="shared" ref="BY270" si="4031">Q270/Q281</f>
        <v>5.9142702116115033E-2</v>
      </c>
      <c r="BZ270" s="130">
        <f t="shared" ref="BZ270" si="4032">R270/R281</f>
        <v>6.9664562126873691E-2</v>
      </c>
      <c r="CA270" s="131">
        <f t="shared" ref="CA270" si="4033">S270/S281</f>
        <v>6.6643595194541952E-2</v>
      </c>
      <c r="CB270" s="128">
        <f t="shared" ref="CB270" si="4034">T270/T281</f>
        <v>9.1854000483442111E-2</v>
      </c>
      <c r="CC270" s="129">
        <f t="shared" ref="CC270" si="4035">U270/U281</f>
        <v>3.6319612590799029E-2</v>
      </c>
      <c r="CD270" s="130">
        <f t="shared" ref="CD270" si="4036">V270/V281</f>
        <v>7.6556856736346726E-2</v>
      </c>
      <c r="CE270" s="131">
        <f t="shared" ref="CE270" si="4037">W270/W281</f>
        <v>5.3565129755605949E-2</v>
      </c>
      <c r="CF270" s="128">
        <f t="shared" ref="CF270" si="4038">X270/X281</f>
        <v>6.9196055490556574E-2</v>
      </c>
      <c r="CG270" s="129">
        <f t="shared" ref="CG270" si="4039">Y270/Y281</f>
        <v>4.7421654783617977E-2</v>
      </c>
      <c r="CH270" s="130">
        <f t="shared" ref="CH270" si="4040">Z270/Z281</f>
        <v>7.3413146600406598E-2</v>
      </c>
      <c r="CI270" s="128">
        <f t="shared" ref="CI270" si="4041">AA270/AA281</f>
        <v>6.6994378604628521E-2</v>
      </c>
      <c r="CJ270" s="134">
        <f t="shared" ref="CJ270" si="4042">AB270/AB281</f>
        <v>6.9396898193673159E-2</v>
      </c>
      <c r="CK270" s="135">
        <f t="shared" ref="CK270" si="4043">AC270/AC281</f>
        <v>6.3783907876343096E-2</v>
      </c>
    </row>
    <row r="271" spans="1:89" x14ac:dyDescent="0.2">
      <c r="A271" s="145" t="s">
        <v>30</v>
      </c>
      <c r="B271" s="189">
        <v>1741</v>
      </c>
      <c r="C271" s="183">
        <v>2204</v>
      </c>
      <c r="D271" s="184">
        <v>546</v>
      </c>
      <c r="E271" s="185">
        <v>751</v>
      </c>
      <c r="F271" s="182">
        <v>1248</v>
      </c>
      <c r="G271" s="186">
        <v>2152</v>
      </c>
      <c r="H271" s="184">
        <v>2424</v>
      </c>
      <c r="I271" s="185">
        <v>2951</v>
      </c>
      <c r="J271" s="182">
        <v>386</v>
      </c>
      <c r="K271" s="183">
        <v>173</v>
      </c>
      <c r="L271" s="184">
        <v>1319</v>
      </c>
      <c r="M271" s="182">
        <v>672</v>
      </c>
      <c r="N271" s="187">
        <v>2545</v>
      </c>
      <c r="O271" s="190">
        <v>1767</v>
      </c>
      <c r="P271" s="182">
        <v>1272</v>
      </c>
      <c r="Q271" s="183">
        <v>946</v>
      </c>
      <c r="R271" s="184">
        <v>1623</v>
      </c>
      <c r="S271" s="185">
        <v>1687</v>
      </c>
      <c r="T271" s="182">
        <v>387</v>
      </c>
      <c r="U271" s="186">
        <v>183</v>
      </c>
      <c r="V271" s="184">
        <v>1466</v>
      </c>
      <c r="W271" s="191">
        <v>1420</v>
      </c>
      <c r="X271" s="182">
        <v>988</v>
      </c>
      <c r="Y271" s="186">
        <v>420</v>
      </c>
      <c r="Z271" s="184">
        <v>2704</v>
      </c>
      <c r="AA271" s="182">
        <v>3008</v>
      </c>
      <c r="AB271" s="156">
        <f t="shared" si="3687"/>
        <v>18649</v>
      </c>
      <c r="AC271" s="157">
        <f t="shared" si="3688"/>
        <v>18334</v>
      </c>
      <c r="BI271" s="145" t="s">
        <v>30</v>
      </c>
      <c r="BJ271" s="128">
        <f>B271/B281</f>
        <v>6.964835780293635E-2</v>
      </c>
      <c r="BK271" s="129">
        <f t="shared" ref="BK271" si="4044">C271/C281</f>
        <v>7.7684959994360439E-2</v>
      </c>
      <c r="BL271" s="130">
        <f t="shared" ref="BL271" si="4045">D271/D281</f>
        <v>6.5334450161541227E-2</v>
      </c>
      <c r="BM271" s="131">
        <f t="shared" ref="BM271" si="4046">E271/E281</f>
        <v>8.0909286791639737E-2</v>
      </c>
      <c r="BN271" s="128">
        <f t="shared" ref="BN271" si="4047">F271/F281</f>
        <v>6.2403120156007803E-2</v>
      </c>
      <c r="BO271" s="129">
        <f t="shared" ref="BO271" si="4048">G271/G281</f>
        <v>9.7033095860762919E-2</v>
      </c>
      <c r="BP271" s="130">
        <f t="shared" ref="BP271" si="4049">H271/H281</f>
        <v>7.3086896219019482E-2</v>
      </c>
      <c r="BQ271" s="131">
        <f t="shared" ref="BQ271" si="4050">I271/I281</f>
        <v>8.1377712820229986E-2</v>
      </c>
      <c r="BR271" s="128">
        <f t="shared" ref="BR271" si="4051">J271/J281</f>
        <v>9.7622660596863933E-2</v>
      </c>
      <c r="BS271" s="129">
        <f t="shared" ref="BS271" si="4052">K271/K281</f>
        <v>4.8732394366197182E-2</v>
      </c>
      <c r="BT271" s="130">
        <f t="shared" ref="BT271" si="4053">L271/L281</f>
        <v>8.9502612472009233E-2</v>
      </c>
      <c r="BU271" s="128">
        <f t="shared" ref="BU271" si="4054">M271/M281</f>
        <v>4.8685068463377529E-2</v>
      </c>
      <c r="BV271" s="132">
        <f t="shared" ref="BV271" si="4055">N271/N281</f>
        <v>8.2120615662611723E-2</v>
      </c>
      <c r="BW271" s="133">
        <f t="shared" ref="BW271" si="4056">O271/O281</f>
        <v>6.5239062211556217E-2</v>
      </c>
      <c r="BX271" s="128">
        <f t="shared" ref="BX271" si="4057">P271/P281</f>
        <v>8.0475768695432118E-2</v>
      </c>
      <c r="BY271" s="129">
        <f t="shared" ref="BY271" si="4058">Q271/Q281</f>
        <v>7.3327649019455862E-2</v>
      </c>
      <c r="BZ271" s="130">
        <f t="shared" ref="BZ271" si="4059">R271/R281</f>
        <v>6.9707511918567194E-2</v>
      </c>
      <c r="CA271" s="131">
        <f t="shared" ref="CA271" si="4060">S271/S281</f>
        <v>8.3403371730854797E-2</v>
      </c>
      <c r="CB271" s="128">
        <f t="shared" ref="CB271" si="4061">T271/T281</f>
        <v>9.3546047860768672E-2</v>
      </c>
      <c r="CC271" s="129">
        <f t="shared" ref="CC271" si="4062">U271/U281</f>
        <v>5.5387409200968525E-2</v>
      </c>
      <c r="CD271" s="130">
        <f t="shared" ref="CD271" si="4063">V271/V281</f>
        <v>8.0223268031082415E-2</v>
      </c>
      <c r="CE271" s="131">
        <f t="shared" ref="CE271" si="4064">W271/W281</f>
        <v>7.1554547745023941E-2</v>
      </c>
      <c r="CF271" s="128">
        <f t="shared" ref="CF271" si="4065">X271/X281</f>
        <v>8.256727394283804E-2</v>
      </c>
      <c r="CG271" s="129">
        <f t="shared" ref="CG271" si="4066">Y271/Y281</f>
        <v>6.9640192339578841E-2</v>
      </c>
      <c r="CH271" s="130">
        <f t="shared" ref="CH271" si="4067">Z271/Z281</f>
        <v>7.6349672464422855E-2</v>
      </c>
      <c r="CI271" s="128">
        <f t="shared" ref="CI271" si="4068">AA271/AA281</f>
        <v>7.3199815053658773E-2</v>
      </c>
      <c r="CJ271" s="134">
        <f t="shared" ref="CJ271" si="4069">AB271/AB281</f>
        <v>7.6092589041263578E-2</v>
      </c>
      <c r="CK271" s="135">
        <f t="shared" ref="CK271" si="4070">AC271/AC281</f>
        <v>7.5159982454198485E-2</v>
      </c>
    </row>
    <row r="272" spans="1:89" x14ac:dyDescent="0.2">
      <c r="A272" s="136" t="s">
        <v>31</v>
      </c>
      <c r="B272" s="192">
        <v>1602</v>
      </c>
      <c r="C272" s="176">
        <v>2278</v>
      </c>
      <c r="D272" s="177">
        <v>553</v>
      </c>
      <c r="E272" s="178">
        <v>758</v>
      </c>
      <c r="F272" s="175">
        <v>966</v>
      </c>
      <c r="G272" s="179">
        <v>2027</v>
      </c>
      <c r="H272" s="177">
        <v>2140</v>
      </c>
      <c r="I272" s="178">
        <v>2927</v>
      </c>
      <c r="J272" s="175">
        <v>371</v>
      </c>
      <c r="K272" s="176">
        <v>127</v>
      </c>
      <c r="L272" s="177">
        <v>1397</v>
      </c>
      <c r="M272" s="175">
        <v>606</v>
      </c>
      <c r="N272" s="180">
        <v>2247</v>
      </c>
      <c r="O272" s="193">
        <v>1695</v>
      </c>
      <c r="P272" s="175">
        <v>952</v>
      </c>
      <c r="Q272" s="176">
        <v>1031</v>
      </c>
      <c r="R272" s="177">
        <v>1404</v>
      </c>
      <c r="S272" s="178">
        <v>1584</v>
      </c>
      <c r="T272" s="175">
        <v>273</v>
      </c>
      <c r="U272" s="179">
        <v>141</v>
      </c>
      <c r="V272" s="177">
        <v>1495</v>
      </c>
      <c r="W272" s="194">
        <v>1145</v>
      </c>
      <c r="X272" s="175">
        <v>871</v>
      </c>
      <c r="Y272" s="179">
        <v>444</v>
      </c>
      <c r="Z272" s="177">
        <v>2449</v>
      </c>
      <c r="AA272" s="175">
        <v>3083</v>
      </c>
      <c r="AB272" s="156">
        <f t="shared" si="3687"/>
        <v>16720</v>
      </c>
      <c r="AC272" s="157">
        <f t="shared" si="3688"/>
        <v>17846</v>
      </c>
      <c r="BI272" s="136" t="s">
        <v>31</v>
      </c>
      <c r="BJ272" s="128">
        <f>B272/B281</f>
        <v>6.4087690522862742E-2</v>
      </c>
      <c r="BK272" s="129">
        <f t="shared" ref="BK272" si="4071">C272/C281</f>
        <v>8.029325719925276E-2</v>
      </c>
      <c r="BL272" s="130">
        <f t="shared" ref="BL272" si="4072">D272/D281</f>
        <v>6.617207131745842E-2</v>
      </c>
      <c r="BM272" s="131">
        <f t="shared" ref="BM272" si="4073">E272/E281</f>
        <v>8.1663434604611077E-2</v>
      </c>
      <c r="BN272" s="128">
        <f t="shared" ref="BN272" si="4074">F272/F281</f>
        <v>4.8302415120756038E-2</v>
      </c>
      <c r="BO272" s="129">
        <f t="shared" ref="BO272" si="4075">G272/G281</f>
        <v>9.1396879790783661E-2</v>
      </c>
      <c r="BP272" s="130">
        <f t="shared" ref="BP272" si="4076">H272/H281</f>
        <v>6.4523910028342277E-2</v>
      </c>
      <c r="BQ272" s="131">
        <f t="shared" ref="BQ272" si="4077">I272/I281</f>
        <v>8.0715881201224388E-2</v>
      </c>
      <c r="BR272" s="128">
        <f t="shared" ref="BR272" si="4078">J272/J281</f>
        <v>9.3829033889731919E-2</v>
      </c>
      <c r="BS272" s="129">
        <f t="shared" ref="BS272" si="4079">K272/K281</f>
        <v>3.5774647887323943E-2</v>
      </c>
      <c r="BT272" s="130">
        <f t="shared" ref="BT272" si="4080">L272/L281</f>
        <v>9.4795412906290288E-2</v>
      </c>
      <c r="BU272" s="128">
        <f t="shared" ref="BU272" si="4081">M272/M281</f>
        <v>4.3903499239295804E-2</v>
      </c>
      <c r="BV272" s="132">
        <f t="shared" ref="BV272" si="4082">N272/N281</f>
        <v>7.2504920783453261E-2</v>
      </c>
      <c r="BW272" s="133">
        <f t="shared" ref="BW272" si="4083">O272/O281</f>
        <v>6.2580764260660879E-2</v>
      </c>
      <c r="BX272" s="128">
        <f t="shared" ref="BX272" si="4084">P272/P281</f>
        <v>6.0230292294065547E-2</v>
      </c>
      <c r="BY272" s="129">
        <f t="shared" ref="BY272" si="4085">Q272/Q281</f>
        <v>7.9916285559258976E-2</v>
      </c>
      <c r="BZ272" s="130">
        <f t="shared" ref="BZ272" si="4086">R272/R281</f>
        <v>6.030150753768844E-2</v>
      </c>
      <c r="CA272" s="131">
        <f t="shared" ref="CA272" si="4087">S272/S281</f>
        <v>7.8311168240470658E-2</v>
      </c>
      <c r="CB272" s="128">
        <f t="shared" ref="CB272" si="4088">T272/T281</f>
        <v>6.5989847715736044E-2</v>
      </c>
      <c r="CC272" s="129">
        <f t="shared" ref="CC272" si="4089">U272/U281</f>
        <v>4.2675544794188863E-2</v>
      </c>
      <c r="CD272" s="130">
        <f t="shared" ref="CD272" si="4090">V272/V281</f>
        <v>8.1810222173579944E-2</v>
      </c>
      <c r="CE272" s="131">
        <f t="shared" ref="CE272" si="4091">W272/W281</f>
        <v>5.7697152935248172E-2</v>
      </c>
      <c r="CF272" s="128">
        <f t="shared" ref="CF272" si="4092">X272/X281</f>
        <v>7.2789570449607224E-2</v>
      </c>
      <c r="CG272" s="129">
        <f t="shared" ref="CG272" si="4093">Y272/Y281</f>
        <v>7.3619631901840496E-2</v>
      </c>
      <c r="CH272" s="130">
        <f t="shared" ref="CH272" si="4094">Z272/Z281</f>
        <v>6.9149536932459899E-2</v>
      </c>
      <c r="CI272" s="128">
        <f t="shared" ref="CI272" si="4095">AA272/AA281</f>
        <v>7.5024943421020618E-2</v>
      </c>
      <c r="CJ272" s="134">
        <f t="shared" ref="CJ272" si="4096">AB272/AB281</f>
        <v>6.8221786088794409E-2</v>
      </c>
      <c r="CK272" s="135">
        <f t="shared" ref="CK272" si="4097">AC272/AC281</f>
        <v>7.315943312302968E-2</v>
      </c>
    </row>
    <row r="273" spans="1:89" x14ac:dyDescent="0.2">
      <c r="A273" s="145" t="s">
        <v>32</v>
      </c>
      <c r="B273" s="189">
        <v>1698</v>
      </c>
      <c r="C273" s="183">
        <v>2105</v>
      </c>
      <c r="D273" s="184">
        <v>443</v>
      </c>
      <c r="E273" s="185">
        <v>774</v>
      </c>
      <c r="F273" s="182">
        <v>812</v>
      </c>
      <c r="G273" s="186">
        <v>1777</v>
      </c>
      <c r="H273" s="184">
        <v>1880</v>
      </c>
      <c r="I273" s="185">
        <v>2729</v>
      </c>
      <c r="J273" s="182">
        <v>307</v>
      </c>
      <c r="K273" s="183">
        <v>135</v>
      </c>
      <c r="L273" s="184">
        <v>1243</v>
      </c>
      <c r="M273" s="182">
        <v>480</v>
      </c>
      <c r="N273" s="187">
        <v>2042</v>
      </c>
      <c r="O273" s="190">
        <v>1572</v>
      </c>
      <c r="P273" s="182">
        <v>741</v>
      </c>
      <c r="Q273" s="183">
        <v>962</v>
      </c>
      <c r="R273" s="184">
        <v>1291</v>
      </c>
      <c r="S273" s="185">
        <v>1512</v>
      </c>
      <c r="T273" s="182">
        <v>234</v>
      </c>
      <c r="U273" s="186">
        <v>143</v>
      </c>
      <c r="V273" s="184">
        <v>1648</v>
      </c>
      <c r="W273" s="191">
        <v>887</v>
      </c>
      <c r="X273" s="182">
        <v>625</v>
      </c>
      <c r="Y273" s="186">
        <v>356</v>
      </c>
      <c r="Z273" s="184">
        <v>2308</v>
      </c>
      <c r="AA273" s="182">
        <v>2249</v>
      </c>
      <c r="AB273" s="156">
        <f t="shared" si="3687"/>
        <v>15272</v>
      </c>
      <c r="AC273" s="157">
        <f t="shared" si="3688"/>
        <v>15681</v>
      </c>
      <c r="BI273" s="145" t="s">
        <v>32</v>
      </c>
      <c r="BJ273" s="128">
        <f>B273/B281</f>
        <v>6.792815137816538E-2</v>
      </c>
      <c r="BK273" s="129">
        <f t="shared" ref="BK273" si="4098">C273/C281</f>
        <v>7.4195481301328817E-2</v>
      </c>
      <c r="BL273" s="130">
        <f t="shared" ref="BL273" si="4099">D273/D281</f>
        <v>5.3009453153045352E-2</v>
      </c>
      <c r="BM273" s="131">
        <f t="shared" ref="BM273" si="4100">E273/E281</f>
        <v>8.3387201034259853E-2</v>
      </c>
      <c r="BN273" s="128">
        <f t="shared" ref="BN273" si="4101">F273/F281</f>
        <v>4.0602030101505072E-2</v>
      </c>
      <c r="BO273" s="129">
        <f t="shared" ref="BO273" si="4102">G273/G281</f>
        <v>8.0124447650825145E-2</v>
      </c>
      <c r="BP273" s="130">
        <f t="shared" ref="BP273" si="4103">H273/H281</f>
        <v>5.6684556473496954E-2</v>
      </c>
      <c r="BQ273" s="131">
        <f t="shared" ref="BQ273" si="4104">I273/I281</f>
        <v>7.5255770344428208E-2</v>
      </c>
      <c r="BR273" s="128">
        <f t="shared" ref="BR273" si="4105">J273/J281</f>
        <v>7.7642893272635308E-2</v>
      </c>
      <c r="BS273" s="129">
        <f t="shared" ref="BS273" si="4106">K273/K281</f>
        <v>3.8028169014084505E-2</v>
      </c>
      <c r="BT273" s="130">
        <f t="shared" ref="BT273" si="4107">L273/L281</f>
        <v>8.4345524869376395E-2</v>
      </c>
      <c r="BU273" s="128">
        <f t="shared" ref="BU273" si="4108">M273/M281</f>
        <v>3.4775048902412516E-2</v>
      </c>
      <c r="BV273" s="132">
        <f t="shared" ref="BV273" si="4109">N273/N281</f>
        <v>6.5890097124971764E-2</v>
      </c>
      <c r="BW273" s="133">
        <f t="shared" ref="BW273" si="4110">O273/O281</f>
        <v>5.8039505261214694E-2</v>
      </c>
      <c r="BX273" s="128">
        <f t="shared" ref="BX273" si="4111">P273/P281</f>
        <v>4.6880931291914466E-2</v>
      </c>
      <c r="BY273" s="129">
        <f t="shared" ref="BY273" si="4112">Q273/Q281</f>
        <v>7.4567862956359976E-2</v>
      </c>
      <c r="BZ273" s="130">
        <f t="shared" ref="BZ273" si="4113">R273/R281</f>
        <v>5.5448181076321781E-2</v>
      </c>
      <c r="CA273" s="131">
        <f t="shared" ref="CA273" si="4114">S273/S281</f>
        <v>7.4751569684085625E-2</v>
      </c>
      <c r="CB273" s="128">
        <f t="shared" ref="CB273" si="4115">T273/T281</f>
        <v>5.6562726613488032E-2</v>
      </c>
      <c r="CC273" s="129">
        <f t="shared" ref="CC273" si="4116">U273/U281</f>
        <v>4.328087167070218E-2</v>
      </c>
      <c r="CD273" s="130">
        <f t="shared" ref="CD273" si="4117">V273/V281</f>
        <v>9.0182773339170408E-2</v>
      </c>
      <c r="CE273" s="131">
        <f t="shared" ref="CE273" si="4118">W273/W281</f>
        <v>4.4696397077349459E-2</v>
      </c>
      <c r="CF273" s="128">
        <f t="shared" ref="CF273" si="4119">X273/X281</f>
        <v>5.2231322079224471E-2</v>
      </c>
      <c r="CG273" s="129">
        <f t="shared" ref="CG273" si="4120">Y273/Y281</f>
        <v>5.9028353506881112E-2</v>
      </c>
      <c r="CH273" s="130">
        <f t="shared" ref="CH273" si="4121">Z273/Z281</f>
        <v>6.5168285520668626E-2</v>
      </c>
      <c r="CI273" s="128">
        <f t="shared" ref="CI273" si="4122">AA273/AA281</f>
        <v>5.4729515975956974E-2</v>
      </c>
      <c r="CJ273" s="134">
        <f t="shared" ref="CJ273" si="4123">AB273/AB281</f>
        <v>6.2313583561487335E-2</v>
      </c>
      <c r="CK273" s="135">
        <f t="shared" ref="CK273" si="4124">AC273/AC281</f>
        <v>6.428404520913529E-2</v>
      </c>
    </row>
    <row r="274" spans="1:89" x14ac:dyDescent="0.2">
      <c r="A274" s="136" t="s">
        <v>33</v>
      </c>
      <c r="B274" s="192">
        <v>1595</v>
      </c>
      <c r="C274" s="176">
        <v>1627</v>
      </c>
      <c r="D274" s="177">
        <v>357</v>
      </c>
      <c r="E274" s="178">
        <v>639</v>
      </c>
      <c r="F274" s="175">
        <v>736</v>
      </c>
      <c r="G274" s="179">
        <v>1552</v>
      </c>
      <c r="H274" s="177">
        <v>1521</v>
      </c>
      <c r="I274" s="178">
        <v>2219</v>
      </c>
      <c r="J274" s="175">
        <v>272</v>
      </c>
      <c r="K274" s="176">
        <v>144</v>
      </c>
      <c r="L274" s="177">
        <v>1014</v>
      </c>
      <c r="M274" s="175">
        <v>455</v>
      </c>
      <c r="N274" s="180">
        <v>1626</v>
      </c>
      <c r="O274" s="193">
        <v>1407</v>
      </c>
      <c r="P274" s="175">
        <v>560</v>
      </c>
      <c r="Q274" s="176">
        <v>926</v>
      </c>
      <c r="R274" s="177">
        <v>920</v>
      </c>
      <c r="S274" s="178">
        <v>1268</v>
      </c>
      <c r="T274" s="175">
        <v>161</v>
      </c>
      <c r="U274" s="179">
        <v>193</v>
      </c>
      <c r="V274" s="177">
        <v>1342</v>
      </c>
      <c r="W274" s="194">
        <v>915</v>
      </c>
      <c r="X274" s="175">
        <v>408</v>
      </c>
      <c r="Y274" s="179">
        <v>398</v>
      </c>
      <c r="Z274" s="177">
        <v>1985</v>
      </c>
      <c r="AA274" s="175">
        <v>2426</v>
      </c>
      <c r="AB274" s="156">
        <f t="shared" si="3687"/>
        <v>12497</v>
      </c>
      <c r="AC274" s="157">
        <f t="shared" si="3688"/>
        <v>14169</v>
      </c>
      <c r="BI274" s="136" t="s">
        <v>33</v>
      </c>
      <c r="BJ274" s="128">
        <f>B274/B281</f>
        <v>6.3807656918830266E-2</v>
      </c>
      <c r="BK274" s="129">
        <f t="shared" ref="BK274" si="4125">C274/C281</f>
        <v>5.7347291248105461E-2</v>
      </c>
      <c r="BL274" s="130">
        <f t="shared" ref="BL274" si="4126">D274/D281</f>
        <v>4.2718678951776952E-2</v>
      </c>
      <c r="BM274" s="131">
        <f t="shared" ref="BM274" si="4127">E274/E281</f>
        <v>6.884292178409826E-2</v>
      </c>
      <c r="BN274" s="128">
        <f t="shared" ref="BN274" si="4128">F274/F281</f>
        <v>3.6801840092004601E-2</v>
      </c>
      <c r="BO274" s="129">
        <f t="shared" ref="BO274" si="4129">G274/G281</f>
        <v>6.9979258724862478E-2</v>
      </c>
      <c r="BP274" s="130">
        <f t="shared" ref="BP274" si="4130">H274/H281</f>
        <v>4.5860218295845141E-2</v>
      </c>
      <c r="BQ274" s="131">
        <f t="shared" ref="BQ274" si="4131">I274/I281</f>
        <v>6.1191848440559249E-2</v>
      </c>
      <c r="BR274" s="128">
        <f t="shared" ref="BR274" si="4132">J274/J281</f>
        <v>6.8791097622660599E-2</v>
      </c>
      <c r="BS274" s="129">
        <f t="shared" ref="BS274" si="4133">K274/K281</f>
        <v>4.056338028169014E-2</v>
      </c>
      <c r="BT274" s="130">
        <f t="shared" ref="BT274" si="4134">L274/L281</f>
        <v>6.8806405645653795E-2</v>
      </c>
      <c r="BU274" s="128">
        <f t="shared" ref="BU274" si="4135">M274/M281</f>
        <v>3.2963848438745197E-2</v>
      </c>
      <c r="BV274" s="132">
        <f t="shared" ref="BV274" si="4136">N274/N281</f>
        <v>5.246684521312639E-2</v>
      </c>
      <c r="BW274" s="133">
        <f t="shared" ref="BW274" si="4137">O274/O281</f>
        <v>5.1947572457079566E-2</v>
      </c>
      <c r="BX274" s="128">
        <f t="shared" ref="BX274" si="4138">P274/P281</f>
        <v>3.54295837023915E-2</v>
      </c>
      <c r="BY274" s="129">
        <f t="shared" ref="BY274" si="4139">Q274/Q281</f>
        <v>7.177738159832571E-2</v>
      </c>
      <c r="BZ274" s="130">
        <f t="shared" ref="BZ274" si="4140">R274/R281</f>
        <v>3.9513808358029465E-2</v>
      </c>
      <c r="CA274" s="131">
        <f t="shared" ref="CA274" si="4141">S274/S281</f>
        <v>6.2688485687447476E-2</v>
      </c>
      <c r="CB274" s="128">
        <f t="shared" ref="CB274" si="4142">T274/T281</f>
        <v>3.8917089678510999E-2</v>
      </c>
      <c r="CC274" s="129">
        <f t="shared" ref="CC274" si="4143">U274/U281</f>
        <v>5.8414043583535108E-2</v>
      </c>
      <c r="CD274" s="130">
        <f t="shared" ref="CD274" si="4144">V274/V281</f>
        <v>7.3437671007989494E-2</v>
      </c>
      <c r="CE274" s="131">
        <f t="shared" ref="CE274" si="4145">W274/W281</f>
        <v>4.6107331821617539E-2</v>
      </c>
      <c r="CF274" s="128">
        <f t="shared" ref="CF274" si="4146">X274/X281</f>
        <v>3.4096607053317733E-2</v>
      </c>
      <c r="CG274" s="129">
        <f t="shared" ref="CG274" si="4147">Y274/Y281</f>
        <v>6.5992372740838995E-2</v>
      </c>
      <c r="CH274" s="130">
        <f t="shared" ref="CH274" si="4148">Z274/Z281</f>
        <v>5.6048113846848879E-2</v>
      </c>
      <c r="CI274" s="128">
        <f t="shared" ref="CI274" si="4149">AA274/AA281</f>
        <v>5.903681892293091E-2</v>
      </c>
      <c r="CJ274" s="134">
        <f t="shared" ref="CJ274" si="4150">AB274/AB281</f>
        <v>5.0990888800936829E-2</v>
      </c>
      <c r="CK274" s="135">
        <f t="shared" ref="CK274" si="4151">AC274/AC281</f>
        <v>5.8085621871579493E-2</v>
      </c>
    </row>
    <row r="275" spans="1:89" x14ac:dyDescent="0.2">
      <c r="A275" s="145" t="s">
        <v>34</v>
      </c>
      <c r="B275" s="189">
        <v>698</v>
      </c>
      <c r="C275" s="183">
        <v>1220</v>
      </c>
      <c r="D275" s="184">
        <v>181</v>
      </c>
      <c r="E275" s="185">
        <v>610</v>
      </c>
      <c r="F275" s="182">
        <v>304</v>
      </c>
      <c r="G275" s="186">
        <v>1317</v>
      </c>
      <c r="H275" s="184">
        <v>863</v>
      </c>
      <c r="I275" s="185">
        <v>1823</v>
      </c>
      <c r="J275" s="182">
        <v>252</v>
      </c>
      <c r="K275" s="183">
        <v>101</v>
      </c>
      <c r="L275" s="184">
        <v>953</v>
      </c>
      <c r="M275" s="182">
        <v>283</v>
      </c>
      <c r="N275" s="187">
        <v>1644</v>
      </c>
      <c r="O275" s="190">
        <v>1193</v>
      </c>
      <c r="P275" s="182">
        <v>450</v>
      </c>
      <c r="Q275" s="183">
        <v>742</v>
      </c>
      <c r="R275" s="184">
        <v>695</v>
      </c>
      <c r="S275" s="185">
        <v>1187</v>
      </c>
      <c r="T275" s="182">
        <v>148</v>
      </c>
      <c r="U275" s="186">
        <v>117</v>
      </c>
      <c r="V275" s="184">
        <v>1228</v>
      </c>
      <c r="W275" s="191">
        <v>681</v>
      </c>
      <c r="X275" s="182">
        <v>240</v>
      </c>
      <c r="Y275" s="186">
        <v>281</v>
      </c>
      <c r="Z275" s="184">
        <v>1455</v>
      </c>
      <c r="AA275" s="182">
        <v>1722</v>
      </c>
      <c r="AB275" s="156">
        <f t="shared" si="3687"/>
        <v>9111</v>
      </c>
      <c r="AC275" s="157">
        <f t="shared" si="3688"/>
        <v>11277</v>
      </c>
      <c r="BI275" s="145" t="s">
        <v>34</v>
      </c>
      <c r="BJ275" s="128">
        <f>B275/B281</f>
        <v>2.792335080209625E-2</v>
      </c>
      <c r="BK275" s="129">
        <f t="shared" ref="BK275" si="4152">C275/C281</f>
        <v>4.3001656621197704E-2</v>
      </c>
      <c r="BL275" s="130">
        <f t="shared" ref="BL275" si="4153">D275/D281</f>
        <v>2.1658489888716045E-2</v>
      </c>
      <c r="BM275" s="131">
        <f t="shared" ref="BM275" si="4154">E275/E281</f>
        <v>6.5718595130359839E-2</v>
      </c>
      <c r="BN275" s="128">
        <f t="shared" ref="BN275" si="4155">F275/F281</f>
        <v>1.5200760038001901E-2</v>
      </c>
      <c r="BO275" s="129">
        <f t="shared" ref="BO275" si="4156">G275/G281</f>
        <v>5.9383172513301469E-2</v>
      </c>
      <c r="BP275" s="130">
        <f t="shared" ref="BP275" si="4157">H275/H281</f>
        <v>2.6020623530121207E-2</v>
      </c>
      <c r="BQ275" s="131">
        <f t="shared" ref="BQ275" si="4158">I275/I281</f>
        <v>5.0271626726966882E-2</v>
      </c>
      <c r="BR275" s="128">
        <f t="shared" ref="BR275" si="4159">J275/J281</f>
        <v>6.3732928679817905E-2</v>
      </c>
      <c r="BS275" s="129">
        <f t="shared" ref="BS275" si="4160">K275/K281</f>
        <v>2.8450704225352112E-2</v>
      </c>
      <c r="BT275" s="130">
        <f t="shared" ref="BT275" si="4161">L275/L281</f>
        <v>6.4667164280382716E-2</v>
      </c>
      <c r="BU275" s="128">
        <f t="shared" ref="BU275" si="4162">M275/M281</f>
        <v>2.0502789248714046E-2</v>
      </c>
      <c r="BV275" s="132">
        <f t="shared" ref="BV275" si="4163">N275/N281</f>
        <v>5.3047658997773549E-2</v>
      </c>
      <c r="BW275" s="133">
        <f t="shared" ref="BW275" si="4164">O275/O281</f>
        <v>4.4046520214140669E-2</v>
      </c>
      <c r="BX275" s="128">
        <f t="shared" ref="BX275" si="4165">P275/P281</f>
        <v>2.8470201189421739E-2</v>
      </c>
      <c r="BY275" s="129">
        <f t="shared" ref="BY275" si="4166">Q275/Q281</f>
        <v>5.7514921323928381E-2</v>
      </c>
      <c r="BZ275" s="130">
        <f t="shared" ref="BZ275" si="4167">R275/R281</f>
        <v>2.9850105226989648E-2</v>
      </c>
      <c r="CA275" s="131">
        <f t="shared" ref="CA275" si="4168">S275/S281</f>
        <v>5.8683937311514313E-2</v>
      </c>
      <c r="CB275" s="128">
        <f t="shared" ref="CB275" si="4169">T275/T281</f>
        <v>3.5774715977761662E-2</v>
      </c>
      <c r="CC275" s="129">
        <f t="shared" ref="CC275" si="4170">U275/U281</f>
        <v>3.5411622276029057E-2</v>
      </c>
      <c r="CD275" s="130">
        <f t="shared" ref="CD275" si="4171">V275/V281</f>
        <v>6.719929955127503E-2</v>
      </c>
      <c r="CE275" s="131">
        <f t="shared" ref="CE275" si="4172">W275/W281</f>
        <v>3.4315948601662885E-2</v>
      </c>
      <c r="CF275" s="128">
        <f t="shared" ref="CF275" si="4173">X275/X281</f>
        <v>2.0056827678422196E-2</v>
      </c>
      <c r="CG275" s="129">
        <f t="shared" ref="CG275" si="4174">Y275/Y281</f>
        <v>4.6592604874813461E-2</v>
      </c>
      <c r="CH275" s="130">
        <f t="shared" ref="CH275" si="4175">Z275/Z281</f>
        <v>4.1083126270612155E-2</v>
      </c>
      <c r="CI275" s="128">
        <f t="shared" ref="CI275" si="4176">AA275/AA281</f>
        <v>4.1904947314627794E-2</v>
      </c>
      <c r="CJ275" s="134">
        <f t="shared" ref="CJ275" si="4177">AB275/AB281</f>
        <v>3.7175161067883128E-2</v>
      </c>
      <c r="CK275" s="135">
        <f t="shared" ref="CK275" si="4178">AC275/AC281</f>
        <v>4.6229907392603707E-2</v>
      </c>
    </row>
    <row r="276" spans="1:89" x14ac:dyDescent="0.2">
      <c r="A276" s="136" t="s">
        <v>35</v>
      </c>
      <c r="B276" s="192">
        <v>0</v>
      </c>
      <c r="C276" s="176">
        <v>821</v>
      </c>
      <c r="D276" s="177">
        <v>5</v>
      </c>
      <c r="E276" s="178">
        <v>327</v>
      </c>
      <c r="F276" s="175">
        <v>23</v>
      </c>
      <c r="G276" s="179">
        <v>946</v>
      </c>
      <c r="H276" s="177">
        <v>130</v>
      </c>
      <c r="I276" s="178">
        <v>828</v>
      </c>
      <c r="J276" s="175">
        <v>61</v>
      </c>
      <c r="K276" s="176">
        <v>33</v>
      </c>
      <c r="L276" s="177">
        <v>659</v>
      </c>
      <c r="M276" s="175">
        <v>88</v>
      </c>
      <c r="N276" s="180">
        <v>404</v>
      </c>
      <c r="O276" s="193">
        <v>341</v>
      </c>
      <c r="P276" s="175">
        <v>92</v>
      </c>
      <c r="Q276" s="176">
        <v>215</v>
      </c>
      <c r="R276" s="177">
        <v>266</v>
      </c>
      <c r="S276" s="178">
        <v>171</v>
      </c>
      <c r="T276" s="175">
        <v>13</v>
      </c>
      <c r="U276" s="179">
        <v>7</v>
      </c>
      <c r="V276" s="177">
        <v>492</v>
      </c>
      <c r="W276" s="194">
        <v>37</v>
      </c>
      <c r="X276" s="175">
        <v>53</v>
      </c>
      <c r="Y276" s="179">
        <v>26</v>
      </c>
      <c r="Z276" s="177">
        <v>180</v>
      </c>
      <c r="AA276" s="175">
        <v>178</v>
      </c>
      <c r="AB276" s="156">
        <f t="shared" si="3687"/>
        <v>2378</v>
      </c>
      <c r="AC276" s="157">
        <f t="shared" si="3688"/>
        <v>4018</v>
      </c>
      <c r="BI276" s="136" t="s">
        <v>35</v>
      </c>
      <c r="BJ276" s="128">
        <f>B276/B281</f>
        <v>0</v>
      </c>
      <c r="BK276" s="129">
        <f t="shared" ref="BK276" si="4179">C276/C281</f>
        <v>2.8938000070494518E-2</v>
      </c>
      <c r="BL276" s="130">
        <f t="shared" ref="BL276" si="4180">D276/D281</f>
        <v>5.9830082565513938E-4</v>
      </c>
      <c r="BM276" s="131">
        <f t="shared" ref="BM276" si="4181">E276/E281</f>
        <v>3.5229476405946994E-2</v>
      </c>
      <c r="BN276" s="128">
        <f t="shared" ref="BN276" si="4182">F276/F281</f>
        <v>1.1500575028751438E-3</v>
      </c>
      <c r="BO276" s="129">
        <f t="shared" ref="BO276" si="4183">G276/G281</f>
        <v>4.265488321760303E-2</v>
      </c>
      <c r="BP276" s="130">
        <f t="shared" ref="BP276" si="4184">H276/H281</f>
        <v>3.9196767774226614E-3</v>
      </c>
      <c r="BQ276" s="131">
        <f t="shared" ref="BQ276" si="4185">I276/I281</f>
        <v>2.2833190855693131E-2</v>
      </c>
      <c r="BR276" s="128">
        <f t="shared" ref="BR276" si="4186">J276/J281</f>
        <v>1.5427415275670207E-2</v>
      </c>
      <c r="BS276" s="129">
        <f t="shared" ref="BS276" si="4187">K276/K281</f>
        <v>9.2957746478873234E-3</v>
      </c>
      <c r="BT276" s="130">
        <f t="shared" ref="BT276" si="4188">L276/L281</f>
        <v>4.4717378028092558E-2</v>
      </c>
      <c r="BU276" s="128">
        <f t="shared" ref="BU276" si="4189">M276/M281</f>
        <v>6.3754256321089621E-3</v>
      </c>
      <c r="BV276" s="132">
        <f t="shared" ref="BV276" si="4190">N276/N281</f>
        <v>1.3036042722080605E-2</v>
      </c>
      <c r="BW276" s="133">
        <f t="shared" ref="BW276" si="4191">O276/O281</f>
        <v>1.2589994461879269E-2</v>
      </c>
      <c r="BX276" s="128">
        <f t="shared" ref="BX276" si="4192">P276/P281</f>
        <v>5.8205744653928885E-3</v>
      </c>
      <c r="BY276" s="129">
        <f t="shared" ref="BY276" si="4193">Q276/Q281</f>
        <v>1.6665374777149057E-2</v>
      </c>
      <c r="BZ276" s="130">
        <f t="shared" ref="BZ276" si="4194">R276/R281</f>
        <v>1.1424644590473737E-2</v>
      </c>
      <c r="CA276" s="131">
        <f t="shared" ref="CA276" si="4195">S276/S281</f>
        <v>8.4540465714144468E-3</v>
      </c>
      <c r="CB276" s="128">
        <f t="shared" ref="CB276" si="4196">T276/T281</f>
        <v>3.1423737007493352E-3</v>
      </c>
      <c r="CC276" s="129">
        <f t="shared" ref="CC276" si="4197">U276/U281</f>
        <v>2.1186440677966102E-3</v>
      </c>
      <c r="CD276" s="130">
        <f t="shared" ref="CD276" si="4198">V276/V281</f>
        <v>2.6923497865820292E-2</v>
      </c>
      <c r="CE276" s="131">
        <f t="shared" ref="CE276" si="4199">W276/W281</f>
        <v>1.8644494834971026E-3</v>
      </c>
      <c r="CF276" s="128">
        <f t="shared" ref="CF276" si="4200">X276/X281</f>
        <v>4.4292161123182352E-3</v>
      </c>
      <c r="CG276" s="129">
        <f t="shared" ref="CG276" si="4201">Y276/Y281</f>
        <v>4.3110595257834523E-3</v>
      </c>
      <c r="CH276" s="130">
        <f t="shared" ref="CH276" si="4202">Z276/Z281</f>
        <v>5.0824486107973795E-3</v>
      </c>
      <c r="CI276" s="128">
        <f t="shared" ref="CI276" si="4203">AA276/AA281</f>
        <v>4.331637991872095E-3</v>
      </c>
      <c r="CJ276" s="134">
        <f t="shared" ref="CJ276" si="4204">AB276/AB281</f>
        <v>9.7028353659780568E-3</v>
      </c>
      <c r="CK276" s="135">
        <f t="shared" ref="CK276" si="4205">AC276/AC281</f>
        <v>1.647173609146774E-2</v>
      </c>
    </row>
    <row r="277" spans="1:89" x14ac:dyDescent="0.2">
      <c r="A277" s="145" t="s">
        <v>36</v>
      </c>
      <c r="B277" s="189"/>
      <c r="C277" s="183"/>
      <c r="D277" s="184"/>
      <c r="E277" s="185"/>
      <c r="F277" s="182"/>
      <c r="G277" s="186"/>
      <c r="H277" s="184"/>
      <c r="I277" s="185"/>
      <c r="J277" s="182"/>
      <c r="K277" s="186"/>
      <c r="L277" s="184"/>
      <c r="M277" s="182"/>
      <c r="N277" s="187"/>
      <c r="O277" s="190"/>
      <c r="P277" s="182"/>
      <c r="Q277" s="186"/>
      <c r="R277" s="184"/>
      <c r="S277" s="185"/>
      <c r="T277" s="182"/>
      <c r="U277" s="186"/>
      <c r="V277" s="184"/>
      <c r="W277" s="185"/>
      <c r="X277" s="182"/>
      <c r="Y277" s="186"/>
      <c r="Z277" s="184"/>
      <c r="AA277" s="182"/>
      <c r="AB277" s="156">
        <f t="shared" si="3687"/>
        <v>0</v>
      </c>
      <c r="AC277" s="157">
        <f t="shared" si="3688"/>
        <v>0</v>
      </c>
      <c r="BI277" s="145" t="s">
        <v>36</v>
      </c>
      <c r="BJ277" s="128">
        <f>B277/B281</f>
        <v>0</v>
      </c>
      <c r="BK277" s="129">
        <f t="shared" ref="BK277" si="4206">C277/C281</f>
        <v>0</v>
      </c>
      <c r="BL277" s="130">
        <f t="shared" ref="BL277" si="4207">D277/D281</f>
        <v>0</v>
      </c>
      <c r="BM277" s="131">
        <f t="shared" ref="BM277" si="4208">E277/E281</f>
        <v>0</v>
      </c>
      <c r="BN277" s="128">
        <f t="shared" ref="BN277" si="4209">F277/F281</f>
        <v>0</v>
      </c>
      <c r="BO277" s="129">
        <f t="shared" ref="BO277" si="4210">G277/G281</f>
        <v>0</v>
      </c>
      <c r="BP277" s="130">
        <f t="shared" ref="BP277" si="4211">H277/H281</f>
        <v>0</v>
      </c>
      <c r="BQ277" s="131">
        <f t="shared" ref="BQ277" si="4212">I277/I281</f>
        <v>0</v>
      </c>
      <c r="BR277" s="128">
        <f t="shared" ref="BR277" si="4213">J277/J281</f>
        <v>0</v>
      </c>
      <c r="BS277" s="129">
        <f t="shared" ref="BS277" si="4214">K277/K281</f>
        <v>0</v>
      </c>
      <c r="BT277" s="130">
        <f t="shared" ref="BT277" si="4215">L277/L281</f>
        <v>0</v>
      </c>
      <c r="BU277" s="128">
        <f t="shared" ref="BU277" si="4216">M277/M281</f>
        <v>0</v>
      </c>
      <c r="BV277" s="132">
        <f t="shared" ref="BV277" si="4217">N277/N281</f>
        <v>0</v>
      </c>
      <c r="BW277" s="133">
        <f t="shared" ref="BW277" si="4218">O277/O281</f>
        <v>0</v>
      </c>
      <c r="BX277" s="128">
        <f t="shared" ref="BX277" si="4219">P277/P281</f>
        <v>0</v>
      </c>
      <c r="BY277" s="129">
        <f t="shared" ref="BY277" si="4220">Q277/Q281</f>
        <v>0</v>
      </c>
      <c r="BZ277" s="130">
        <f t="shared" ref="BZ277" si="4221">R277/R281</f>
        <v>0</v>
      </c>
      <c r="CA277" s="131">
        <f t="shared" ref="CA277" si="4222">S277/S281</f>
        <v>0</v>
      </c>
      <c r="CB277" s="128">
        <f t="shared" ref="CB277" si="4223">T277/T281</f>
        <v>0</v>
      </c>
      <c r="CC277" s="129">
        <f t="shared" ref="CC277" si="4224">U277/U281</f>
        <v>0</v>
      </c>
      <c r="CD277" s="130">
        <f t="shared" ref="CD277" si="4225">V277/V281</f>
        <v>0</v>
      </c>
      <c r="CE277" s="131">
        <f t="shared" ref="CE277" si="4226">W277/W281</f>
        <v>0</v>
      </c>
      <c r="CF277" s="128">
        <f t="shared" ref="CF277" si="4227">X277/X281</f>
        <v>0</v>
      </c>
      <c r="CG277" s="129">
        <f t="shared" ref="CG277" si="4228">Y277/Y281</f>
        <v>0</v>
      </c>
      <c r="CH277" s="130">
        <f t="shared" ref="CH277" si="4229">Z277/Z281</f>
        <v>0</v>
      </c>
      <c r="CI277" s="128">
        <f t="shared" ref="CI277" si="4230">AA277/AA281</f>
        <v>0</v>
      </c>
      <c r="CJ277" s="134">
        <f t="shared" ref="CJ277" si="4231">AB277/AB281</f>
        <v>0</v>
      </c>
      <c r="CK277" s="135">
        <f t="shared" ref="CK277" si="4232">AC277/AC281</f>
        <v>0</v>
      </c>
    </row>
    <row r="278" spans="1:89" x14ac:dyDescent="0.2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58">
        <f t="shared" ref="AB278:AB280" si="4233">SUM(B278,D278,F278,H278,J278,L278,N278,P278,R278,T278,V278,X278,Z278)</f>
        <v>0</v>
      </c>
      <c r="AC278" s="159">
        <f t="shared" ref="AC278:AC280" si="4234">SUM(C278,E278,G278,I278,K278,M278,O278,Q278,S278,U278,W278,Y278,AA278)</f>
        <v>0</v>
      </c>
      <c r="BI278" s="136" t="s">
        <v>37</v>
      </c>
      <c r="BJ278" s="128">
        <f>B278/B281</f>
        <v>0</v>
      </c>
      <c r="BK278" s="129">
        <f t="shared" ref="BK278" si="4235">C278/C281</f>
        <v>0</v>
      </c>
      <c r="BL278" s="130">
        <f t="shared" ref="BL278" si="4236">D278/D281</f>
        <v>0</v>
      </c>
      <c r="BM278" s="131">
        <f t="shared" ref="BM278" si="4237">E278/E281</f>
        <v>0</v>
      </c>
      <c r="BN278" s="128">
        <f t="shared" ref="BN278" si="4238">F278/F281</f>
        <v>0</v>
      </c>
      <c r="BO278" s="129">
        <f t="shared" ref="BO278" si="4239">G278/G281</f>
        <v>0</v>
      </c>
      <c r="BP278" s="130">
        <f t="shared" ref="BP278" si="4240">H278/H281</f>
        <v>0</v>
      </c>
      <c r="BQ278" s="131">
        <f t="shared" ref="BQ278" si="4241">I278/I281</f>
        <v>0</v>
      </c>
      <c r="BR278" s="128">
        <f t="shared" ref="BR278" si="4242">J278/J281</f>
        <v>0</v>
      </c>
      <c r="BS278" s="129">
        <f t="shared" ref="BS278" si="4243">K278/K281</f>
        <v>0</v>
      </c>
      <c r="BT278" s="130">
        <f t="shared" ref="BT278" si="4244">L278/L281</f>
        <v>0</v>
      </c>
      <c r="BU278" s="128">
        <f t="shared" ref="BU278" si="4245">M278/M281</f>
        <v>0</v>
      </c>
      <c r="BV278" s="132">
        <f t="shared" ref="BV278" si="4246">N278/N281</f>
        <v>0</v>
      </c>
      <c r="BW278" s="133">
        <f t="shared" ref="BW278" si="4247">O278/O281</f>
        <v>0</v>
      </c>
      <c r="BX278" s="128">
        <f t="shared" ref="BX278" si="4248">P278/P281</f>
        <v>0</v>
      </c>
      <c r="BY278" s="129">
        <f t="shared" ref="BY278" si="4249">Q278/Q281</f>
        <v>0</v>
      </c>
      <c r="BZ278" s="130">
        <f t="shared" ref="BZ278" si="4250">R278/R281</f>
        <v>0</v>
      </c>
      <c r="CA278" s="131">
        <f t="shared" ref="CA278" si="4251">S278/S281</f>
        <v>0</v>
      </c>
      <c r="CB278" s="128">
        <f t="shared" ref="CB278" si="4252">T278/T281</f>
        <v>0</v>
      </c>
      <c r="CC278" s="129">
        <f t="shared" ref="CC278" si="4253">U278/U281</f>
        <v>0</v>
      </c>
      <c r="CD278" s="130">
        <f t="shared" ref="CD278" si="4254">V278/V281</f>
        <v>0</v>
      </c>
      <c r="CE278" s="131">
        <f t="shared" ref="CE278" si="4255">W278/W281</f>
        <v>0</v>
      </c>
      <c r="CF278" s="128">
        <f t="shared" ref="CF278" si="4256">X278/X281</f>
        <v>0</v>
      </c>
      <c r="CG278" s="129">
        <f t="shared" ref="CG278" si="4257">Y278/Y281</f>
        <v>0</v>
      </c>
      <c r="CH278" s="130">
        <f t="shared" ref="CH278" si="4258">Z278/Z281</f>
        <v>0</v>
      </c>
      <c r="CI278" s="128">
        <f t="shared" ref="CI278" si="4259">AA278/AA281</f>
        <v>0</v>
      </c>
      <c r="CJ278" s="134">
        <f t="shared" ref="CJ278" si="4260">AB278/AB281</f>
        <v>0</v>
      </c>
      <c r="CK278" s="135">
        <f t="shared" ref="CK278" si="4261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58">
        <f t="shared" si="4233"/>
        <v>0</v>
      </c>
      <c r="AC279" s="159">
        <f t="shared" si="4234"/>
        <v>0</v>
      </c>
      <c r="BI279" s="145" t="s">
        <v>38</v>
      </c>
      <c r="BJ279" s="128">
        <f>B279/B281</f>
        <v>0</v>
      </c>
      <c r="BK279" s="129">
        <f t="shared" ref="BK279" si="4262">C279/C281</f>
        <v>0</v>
      </c>
      <c r="BL279" s="130">
        <f t="shared" ref="BL279" si="4263">D279/D281</f>
        <v>0</v>
      </c>
      <c r="BM279" s="131">
        <f t="shared" ref="BM279" si="4264">E279/E281</f>
        <v>0</v>
      </c>
      <c r="BN279" s="128">
        <f t="shared" ref="BN279" si="4265">F279/F281</f>
        <v>0</v>
      </c>
      <c r="BO279" s="129">
        <f t="shared" ref="BO279" si="4266">G279/G281</f>
        <v>0</v>
      </c>
      <c r="BP279" s="130">
        <f t="shared" ref="BP279" si="4267">H279/H281</f>
        <v>0</v>
      </c>
      <c r="BQ279" s="131">
        <f t="shared" ref="BQ279" si="4268">I279/I281</f>
        <v>0</v>
      </c>
      <c r="BR279" s="128">
        <f t="shared" ref="BR279" si="4269">J279/J281</f>
        <v>0</v>
      </c>
      <c r="BS279" s="129">
        <f t="shared" ref="BS279" si="4270">K279/K281</f>
        <v>0</v>
      </c>
      <c r="BT279" s="130">
        <f t="shared" ref="BT279" si="4271">L279/L281</f>
        <v>0</v>
      </c>
      <c r="BU279" s="128">
        <f t="shared" ref="BU279" si="4272">M279/M281</f>
        <v>0</v>
      </c>
      <c r="BV279" s="132">
        <f t="shared" ref="BV279" si="4273">N279/N281</f>
        <v>0</v>
      </c>
      <c r="BW279" s="133">
        <f t="shared" ref="BW279" si="4274">O279/O281</f>
        <v>0</v>
      </c>
      <c r="BX279" s="128">
        <f t="shared" ref="BX279" si="4275">P279/P281</f>
        <v>0</v>
      </c>
      <c r="BY279" s="129">
        <f t="shared" ref="BY279" si="4276">Q279/Q281</f>
        <v>0</v>
      </c>
      <c r="BZ279" s="130">
        <f t="shared" ref="BZ279" si="4277">R279/R281</f>
        <v>0</v>
      </c>
      <c r="CA279" s="131">
        <f t="shared" ref="CA279" si="4278">S279/S281</f>
        <v>0</v>
      </c>
      <c r="CB279" s="128">
        <f t="shared" ref="CB279" si="4279">T279/T281</f>
        <v>0</v>
      </c>
      <c r="CC279" s="129">
        <f t="shared" ref="CC279" si="4280">U279/U281</f>
        <v>0</v>
      </c>
      <c r="CD279" s="130">
        <f t="shared" ref="CD279" si="4281">V279/V281</f>
        <v>0</v>
      </c>
      <c r="CE279" s="131">
        <f t="shared" ref="CE279" si="4282">W279/W281</f>
        <v>0</v>
      </c>
      <c r="CF279" s="128">
        <f t="shared" ref="CF279" si="4283">X279/X281</f>
        <v>0</v>
      </c>
      <c r="CG279" s="129">
        <f t="shared" ref="CG279" si="4284">Y279/Y281</f>
        <v>0</v>
      </c>
      <c r="CH279" s="130">
        <f t="shared" ref="CH279" si="4285">Z279/Z281</f>
        <v>0</v>
      </c>
      <c r="CI279" s="128">
        <f t="shared" ref="CI279" si="4286">AA279/AA281</f>
        <v>0</v>
      </c>
      <c r="CJ279" s="134">
        <f t="shared" ref="CJ279" si="4287">AB279/AB281</f>
        <v>0</v>
      </c>
      <c r="CK279" s="135">
        <f t="shared" ref="CK279" si="4288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58">
        <f t="shared" si="4233"/>
        <v>0</v>
      </c>
      <c r="AC280" s="159">
        <f t="shared" si="4234"/>
        <v>0</v>
      </c>
      <c r="BI280" s="136" t="s">
        <v>39</v>
      </c>
      <c r="BJ280" s="128">
        <f>B280/B281</f>
        <v>0</v>
      </c>
      <c r="BK280" s="129">
        <f t="shared" ref="BK280" si="4289">C280/C281</f>
        <v>0</v>
      </c>
      <c r="BL280" s="130">
        <f t="shared" ref="BL280" si="4290">D280/D281</f>
        <v>0</v>
      </c>
      <c r="BM280" s="131">
        <f t="shared" ref="BM280" si="4291">E280/E281</f>
        <v>0</v>
      </c>
      <c r="BN280" s="128">
        <f t="shared" ref="BN280" si="4292">F280/F281</f>
        <v>0</v>
      </c>
      <c r="BO280" s="129">
        <f t="shared" ref="BO280" si="4293">G280/G281</f>
        <v>0</v>
      </c>
      <c r="BP280" s="130">
        <f t="shared" ref="BP280" si="4294">H280/H281</f>
        <v>0</v>
      </c>
      <c r="BQ280" s="131">
        <f t="shared" ref="BQ280" si="4295">I280/I281</f>
        <v>0</v>
      </c>
      <c r="BR280" s="128">
        <f t="shared" ref="BR280" si="4296">J280/J281</f>
        <v>0</v>
      </c>
      <c r="BS280" s="129">
        <f t="shared" ref="BS280" si="4297">K280/K281</f>
        <v>0</v>
      </c>
      <c r="BT280" s="130">
        <f t="shared" ref="BT280" si="4298">L280/L281</f>
        <v>0</v>
      </c>
      <c r="BU280" s="128">
        <f t="shared" ref="BU280" si="4299">M280/M281</f>
        <v>0</v>
      </c>
      <c r="BV280" s="132">
        <f t="shared" ref="BV280" si="4300">N280/N281</f>
        <v>0</v>
      </c>
      <c r="BW280" s="133">
        <f t="shared" ref="BW280" si="4301">O280/O281</f>
        <v>0</v>
      </c>
      <c r="BX280" s="128">
        <f t="shared" ref="BX280" si="4302">P280/P281</f>
        <v>0</v>
      </c>
      <c r="BY280" s="129">
        <f t="shared" ref="BY280" si="4303">Q280/Q281</f>
        <v>0</v>
      </c>
      <c r="BZ280" s="130">
        <f t="shared" ref="BZ280" si="4304">R280/R281</f>
        <v>0</v>
      </c>
      <c r="CA280" s="131">
        <f t="shared" ref="CA280" si="4305">S280/S281</f>
        <v>0</v>
      </c>
      <c r="CB280" s="128">
        <f t="shared" ref="CB280" si="4306">T280/T281</f>
        <v>0</v>
      </c>
      <c r="CC280" s="129">
        <f t="shared" ref="CC280" si="4307">U280/U281</f>
        <v>0</v>
      </c>
      <c r="CD280" s="130">
        <f t="shared" ref="CD280" si="4308">V280/V281</f>
        <v>0</v>
      </c>
      <c r="CE280" s="131">
        <f t="shared" ref="CE280" si="4309">W280/W281</f>
        <v>0</v>
      </c>
      <c r="CF280" s="128">
        <f t="shared" ref="CF280" si="4310">X280/X281</f>
        <v>0</v>
      </c>
      <c r="CG280" s="129">
        <f t="shared" ref="CG280" si="4311">Y280/Y281</f>
        <v>0</v>
      </c>
      <c r="CH280" s="130">
        <f t="shared" ref="CH280" si="4312">Z280/Z281</f>
        <v>0</v>
      </c>
      <c r="CI280" s="128">
        <f t="shared" ref="CI280" si="4313">AA280/AA281</f>
        <v>0</v>
      </c>
      <c r="CJ280" s="134">
        <f t="shared" ref="CJ280" si="4314">AB280/AB281</f>
        <v>0</v>
      </c>
      <c r="CK280" s="135">
        <f t="shared" ref="CK280" si="4315">AC280/AC281</f>
        <v>0</v>
      </c>
    </row>
    <row r="281" spans="1:89" ht="14.25" thickTop="1" thickBot="1" x14ac:dyDescent="0.25">
      <c r="A281" s="229" t="s">
        <v>13</v>
      </c>
      <c r="B281" s="20">
        <f t="shared" ref="B281" si="4316">SUM(B258:B280)</f>
        <v>24997</v>
      </c>
      <c r="C281" s="21">
        <f t="shared" ref="C281" si="4317">SUM(C258:C280)</f>
        <v>28371</v>
      </c>
      <c r="D281" s="20">
        <f t="shared" ref="D281" si="4318">SUM(D258:D280)</f>
        <v>8357</v>
      </c>
      <c r="E281" s="21">
        <f t="shared" ref="E281" si="4319">SUM(E258:E280)</f>
        <v>9282</v>
      </c>
      <c r="F281" s="20">
        <f t="shared" ref="F281" si="4320">SUM(F258:F280)</f>
        <v>19999</v>
      </c>
      <c r="G281" s="21">
        <f t="shared" ref="G281" si="4321">SUM(G258:G280)</f>
        <v>22178</v>
      </c>
      <c r="H281" s="20">
        <f t="shared" ref="H281" si="4322">SUM(H258:H280)</f>
        <v>33166</v>
      </c>
      <c r="I281" s="21">
        <f t="shared" ref="I281" si="4323">SUM(I258:I280)</f>
        <v>36263</v>
      </c>
      <c r="J281" s="20">
        <f t="shared" ref="J281" si="4324">SUM(J258:J280)</f>
        <v>3954</v>
      </c>
      <c r="K281" s="21">
        <f t="shared" ref="K281" si="4325">SUM(K258:K280)</f>
        <v>3550</v>
      </c>
      <c r="L281" s="20">
        <f t="shared" ref="L281" si="4326">SUM(L258:L280)</f>
        <v>14737</v>
      </c>
      <c r="M281" s="21">
        <f t="shared" ref="M281" si="4327">SUM(M258:M280)</f>
        <v>13803</v>
      </c>
      <c r="N281" s="20">
        <f t="shared" ref="N281" si="4328">SUM(N258:N280)</f>
        <v>30991</v>
      </c>
      <c r="O281" s="21">
        <f t="shared" ref="O281" si="4329">SUM(O258:O280)</f>
        <v>27085</v>
      </c>
      <c r="P281" s="20">
        <f t="shared" ref="P281" si="4330">SUM(P258:P280)</f>
        <v>15806</v>
      </c>
      <c r="Q281" s="21">
        <f t="shared" ref="Q281" si="4331">SUM(Q258:Q280)</f>
        <v>12901</v>
      </c>
      <c r="R281" s="20">
        <f t="shared" ref="R281" si="4332">SUM(R258:R280)</f>
        <v>23283</v>
      </c>
      <c r="S281" s="21">
        <f t="shared" ref="S281" si="4333">SUM(S258:S280)</f>
        <v>20227</v>
      </c>
      <c r="T281" s="20">
        <f t="shared" ref="T281" si="4334">SUM(T258:T280)</f>
        <v>4137</v>
      </c>
      <c r="U281" s="21">
        <f t="shared" ref="U281" si="4335">SUM(U258:U280)</f>
        <v>3304</v>
      </c>
      <c r="V281" s="20">
        <f t="shared" ref="V281" si="4336">SUM(V258:V280)</f>
        <v>18274</v>
      </c>
      <c r="W281" s="21">
        <f t="shared" ref="W281" si="4337">SUM(W258:W280)</f>
        <v>19845</v>
      </c>
      <c r="X281" s="20">
        <f t="shared" ref="X281" si="4338">SUM(X258:X280)</f>
        <v>11966</v>
      </c>
      <c r="Y281" s="21">
        <f t="shared" ref="Y281" si="4339">SUM(Y258:Y280)</f>
        <v>6031</v>
      </c>
      <c r="Z281" s="20">
        <f t="shared" ref="Z281" si="4340">SUM(Z258:Z280)</f>
        <v>35416</v>
      </c>
      <c r="AA281" s="21">
        <f t="shared" ref="AA281" si="4341">SUM(AA258:AA280)</f>
        <v>41093</v>
      </c>
      <c r="AB281" s="160">
        <f t="shared" ref="AB281:AC281" si="4342">SUM(AB257:AB280)</f>
        <v>245083</v>
      </c>
      <c r="AC281" s="161">
        <f t="shared" si="4342"/>
        <v>243933</v>
      </c>
      <c r="BI281" s="229" t="s">
        <v>13</v>
      </c>
      <c r="BJ281" s="154">
        <f>SUM(BJ257:BJ280)</f>
        <v>1</v>
      </c>
      <c r="BK281" s="155">
        <f t="shared" ref="BK281:CK281" si="4343">SUM(BK257:BK280)</f>
        <v>1</v>
      </c>
      <c r="BL281" s="154">
        <f t="shared" si="4343"/>
        <v>0.99999999999999989</v>
      </c>
      <c r="BM281" s="155">
        <f t="shared" si="4343"/>
        <v>1</v>
      </c>
      <c r="BN281" s="154">
        <f t="shared" si="4343"/>
        <v>0.99999999999999989</v>
      </c>
      <c r="BO281" s="155">
        <f t="shared" si="4343"/>
        <v>1</v>
      </c>
      <c r="BP281" s="154">
        <f t="shared" si="4343"/>
        <v>1</v>
      </c>
      <c r="BQ281" s="155">
        <f t="shared" si="4343"/>
        <v>1</v>
      </c>
      <c r="BR281" s="154">
        <f t="shared" si="4343"/>
        <v>1</v>
      </c>
      <c r="BS281" s="155">
        <f t="shared" si="4343"/>
        <v>0.99999999999999989</v>
      </c>
      <c r="BT281" s="154">
        <f t="shared" si="4343"/>
        <v>0.99999999999999978</v>
      </c>
      <c r="BU281" s="155">
        <f t="shared" si="4343"/>
        <v>1</v>
      </c>
      <c r="BV281" s="154">
        <f t="shared" si="4343"/>
        <v>1</v>
      </c>
      <c r="BW281" s="155">
        <f t="shared" si="4343"/>
        <v>1</v>
      </c>
      <c r="BX281" s="154">
        <f t="shared" si="4343"/>
        <v>1</v>
      </c>
      <c r="BY281" s="155">
        <f t="shared" si="4343"/>
        <v>1.0000000000000002</v>
      </c>
      <c r="BZ281" s="154">
        <f t="shared" si="4343"/>
        <v>0.99999999999999989</v>
      </c>
      <c r="CA281" s="155">
        <f t="shared" si="4343"/>
        <v>1</v>
      </c>
      <c r="CB281" s="154">
        <f t="shared" si="4343"/>
        <v>0.99999999999999989</v>
      </c>
      <c r="CC281" s="155">
        <f t="shared" si="4343"/>
        <v>1</v>
      </c>
      <c r="CD281" s="154">
        <f t="shared" si="4343"/>
        <v>0.99999999999999989</v>
      </c>
      <c r="CE281" s="155">
        <f t="shared" si="4343"/>
        <v>0.99999999999999978</v>
      </c>
      <c r="CF281" s="154">
        <f t="shared" si="4343"/>
        <v>0.99999999999999989</v>
      </c>
      <c r="CG281" s="155">
        <f t="shared" si="4343"/>
        <v>1</v>
      </c>
      <c r="CH281" s="154">
        <f t="shared" si="4343"/>
        <v>1</v>
      </c>
      <c r="CI281" s="155">
        <f t="shared" si="4343"/>
        <v>1</v>
      </c>
      <c r="CJ281" s="154">
        <f t="shared" si="4343"/>
        <v>0.99999999999999978</v>
      </c>
      <c r="CK281" s="155">
        <f t="shared" si="4343"/>
        <v>1.0000000000000002</v>
      </c>
    </row>
    <row r="282" spans="1:89" ht="13.5" thickTop="1" x14ac:dyDescent="0.2">
      <c r="A282" s="173"/>
    </row>
    <row r="284" spans="1:89" x14ac:dyDescent="0.2">
      <c r="A284" s="304">
        <f>+A253+1</f>
        <v>44661</v>
      </c>
      <c r="B284" s="304"/>
      <c r="C284" s="304"/>
      <c r="D284" s="304"/>
      <c r="BI284" s="309">
        <f>+BI253+1</f>
        <v>44661</v>
      </c>
      <c r="BJ284" s="309"/>
      <c r="BK284" s="309"/>
      <c r="BL284" s="309"/>
    </row>
    <row r="285" spans="1:89" ht="13.5" thickBot="1" x14ac:dyDescent="0.25">
      <c r="AE285" s="232" t="s">
        <v>84</v>
      </c>
    </row>
    <row r="286" spans="1:89" ht="14.25" thickTop="1" thickBot="1" x14ac:dyDescent="0.25">
      <c r="A286" s="300" t="s">
        <v>0</v>
      </c>
      <c r="B286" s="302" t="s">
        <v>1</v>
      </c>
      <c r="C286" s="303"/>
      <c r="D286" s="302" t="s">
        <v>2</v>
      </c>
      <c r="E286" s="303"/>
      <c r="F286" s="302" t="s">
        <v>3</v>
      </c>
      <c r="G286" s="303"/>
      <c r="H286" s="302" t="s">
        <v>4</v>
      </c>
      <c r="I286" s="303"/>
      <c r="J286" s="302" t="s">
        <v>5</v>
      </c>
      <c r="K286" s="303"/>
      <c r="L286" s="302" t="s">
        <v>6</v>
      </c>
      <c r="M286" s="303"/>
      <c r="N286" s="302" t="s">
        <v>7</v>
      </c>
      <c r="O286" s="303"/>
      <c r="P286" s="302" t="s">
        <v>8</v>
      </c>
      <c r="Q286" s="303"/>
      <c r="R286" s="302" t="s">
        <v>9</v>
      </c>
      <c r="S286" s="303"/>
      <c r="T286" s="302" t="s">
        <v>10</v>
      </c>
      <c r="U286" s="303"/>
      <c r="V286" s="302" t="s">
        <v>11</v>
      </c>
      <c r="W286" s="303"/>
      <c r="X286" s="302" t="s">
        <v>12</v>
      </c>
      <c r="Y286" s="303"/>
      <c r="Z286" s="305" t="s">
        <v>40</v>
      </c>
      <c r="AA286" s="306"/>
      <c r="AB286" s="307" t="s">
        <v>41</v>
      </c>
      <c r="AC286" s="308"/>
      <c r="AE286" s="300" t="s">
        <v>0</v>
      </c>
      <c r="AF286" s="302" t="s">
        <v>1</v>
      </c>
      <c r="AG286" s="303"/>
      <c r="AH286" s="302" t="s">
        <v>2</v>
      </c>
      <c r="AI286" s="303"/>
      <c r="AJ286" s="302" t="s">
        <v>3</v>
      </c>
      <c r="AK286" s="303"/>
      <c r="AL286" s="302" t="s">
        <v>4</v>
      </c>
      <c r="AM286" s="303"/>
      <c r="AN286" s="302" t="s">
        <v>5</v>
      </c>
      <c r="AO286" s="303"/>
      <c r="AP286" s="302" t="s">
        <v>6</v>
      </c>
      <c r="AQ286" s="303"/>
      <c r="AR286" s="302" t="s">
        <v>7</v>
      </c>
      <c r="AS286" s="303"/>
      <c r="AT286" s="302" t="s">
        <v>8</v>
      </c>
      <c r="AU286" s="303"/>
      <c r="AV286" s="302" t="s">
        <v>9</v>
      </c>
      <c r="AW286" s="303"/>
      <c r="AX286" s="302" t="s">
        <v>10</v>
      </c>
      <c r="AY286" s="303"/>
      <c r="AZ286" s="302" t="s">
        <v>11</v>
      </c>
      <c r="BA286" s="303"/>
      <c r="BB286" s="302" t="s">
        <v>12</v>
      </c>
      <c r="BC286" s="303"/>
      <c r="BD286" s="305" t="s">
        <v>40</v>
      </c>
      <c r="BE286" s="306"/>
      <c r="BF286" s="307" t="s">
        <v>41</v>
      </c>
      <c r="BG286" s="308"/>
      <c r="BI286" s="300" t="s">
        <v>0</v>
      </c>
      <c r="BJ286" s="302" t="s">
        <v>1</v>
      </c>
      <c r="BK286" s="303"/>
      <c r="BL286" s="302" t="s">
        <v>2</v>
      </c>
      <c r="BM286" s="303"/>
      <c r="BN286" s="302" t="s">
        <v>3</v>
      </c>
      <c r="BO286" s="303"/>
      <c r="BP286" s="302" t="s">
        <v>4</v>
      </c>
      <c r="BQ286" s="303"/>
      <c r="BR286" s="302" t="s">
        <v>5</v>
      </c>
      <c r="BS286" s="303"/>
      <c r="BT286" s="302" t="s">
        <v>6</v>
      </c>
      <c r="BU286" s="303"/>
      <c r="BV286" s="302" t="s">
        <v>7</v>
      </c>
      <c r="BW286" s="303"/>
      <c r="BX286" s="302" t="s">
        <v>8</v>
      </c>
      <c r="BY286" s="303"/>
      <c r="BZ286" s="302" t="s">
        <v>9</v>
      </c>
      <c r="CA286" s="303"/>
      <c r="CB286" s="302" t="s">
        <v>10</v>
      </c>
      <c r="CC286" s="303"/>
      <c r="CD286" s="302" t="s">
        <v>11</v>
      </c>
      <c r="CE286" s="303"/>
      <c r="CF286" s="302" t="s">
        <v>12</v>
      </c>
      <c r="CG286" s="303"/>
      <c r="CH286" s="305" t="s">
        <v>40</v>
      </c>
      <c r="CI286" s="306"/>
      <c r="CJ286" s="302" t="s">
        <v>41</v>
      </c>
      <c r="CK286" s="303"/>
    </row>
    <row r="287" spans="1:89" ht="15" thickTop="1" thickBot="1" x14ac:dyDescent="0.3">
      <c r="A287" s="301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62" t="s">
        <v>14</v>
      </c>
      <c r="AC287" s="163" t="s">
        <v>15</v>
      </c>
      <c r="AE287" s="301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62" t="s">
        <v>14</v>
      </c>
      <c r="BG287" s="163" t="s">
        <v>15</v>
      </c>
      <c r="BI287" s="301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72"/>
      <c r="D288" s="126"/>
      <c r="E288" s="166"/>
      <c r="F288" s="125"/>
      <c r="G288" s="127"/>
      <c r="H288" s="126"/>
      <c r="I288" s="166"/>
      <c r="J288" s="125"/>
      <c r="K288" s="127"/>
      <c r="L288" s="126"/>
      <c r="M288" s="125"/>
      <c r="N288" s="165"/>
      <c r="O288" s="167"/>
      <c r="P288" s="125"/>
      <c r="Q288" s="127"/>
      <c r="R288" s="126"/>
      <c r="S288" s="166"/>
      <c r="T288" s="125"/>
      <c r="U288" s="127"/>
      <c r="V288" s="126"/>
      <c r="W288" s="166"/>
      <c r="X288" s="125"/>
      <c r="Y288" s="127"/>
      <c r="Z288" s="170"/>
      <c r="AA288" s="171"/>
      <c r="AB288" s="156">
        <f>B288+D288+F288+H288+J288+L288+N288+P288+R288+T288+V288+X288+Z288</f>
        <v>0</v>
      </c>
      <c r="AC288" s="157">
        <f>C288+E288+G288+I288+K288+M288+O288+Q288+S288+U288+W288+Y288+AA288</f>
        <v>0</v>
      </c>
      <c r="AE288" s="235" t="str">
        <f>$AE$9</f>
        <v>07:00 - 07:59</v>
      </c>
      <c r="AF288" s="125">
        <f>SUMIF($A$9:$A$32,$AE288,B$288:B$311)</f>
        <v>982</v>
      </c>
      <c r="AG288" s="172">
        <f t="shared" ref="AG288:AV289" si="4344">SUMIF($A$9:$A$32,$AE288,C$288:C$311)</f>
        <v>915</v>
      </c>
      <c r="AH288" s="126">
        <f t="shared" si="4344"/>
        <v>305</v>
      </c>
      <c r="AI288" s="166">
        <f t="shared" si="4344"/>
        <v>345</v>
      </c>
      <c r="AJ288" s="125">
        <f t="shared" si="4344"/>
        <v>1158</v>
      </c>
      <c r="AK288" s="127">
        <f t="shared" si="4344"/>
        <v>875</v>
      </c>
      <c r="AL288" s="126">
        <f t="shared" si="4344"/>
        <v>1280</v>
      </c>
      <c r="AM288" s="166">
        <f t="shared" si="4344"/>
        <v>1447</v>
      </c>
      <c r="AN288" s="125">
        <f t="shared" si="4344"/>
        <v>142</v>
      </c>
      <c r="AO288" s="127">
        <f t="shared" si="4344"/>
        <v>202</v>
      </c>
      <c r="AP288" s="126">
        <f t="shared" si="4344"/>
        <v>386</v>
      </c>
      <c r="AQ288" s="125">
        <f t="shared" si="4344"/>
        <v>659</v>
      </c>
      <c r="AR288" s="165">
        <f t="shared" si="4344"/>
        <v>1206</v>
      </c>
      <c r="AS288" s="167">
        <f t="shared" si="4344"/>
        <v>1074</v>
      </c>
      <c r="AT288" s="125">
        <f t="shared" si="4344"/>
        <v>614</v>
      </c>
      <c r="AU288" s="127">
        <f t="shared" si="4344"/>
        <v>459</v>
      </c>
      <c r="AV288" s="126">
        <f t="shared" si="4344"/>
        <v>1037</v>
      </c>
      <c r="AW288" s="166">
        <f t="shared" ref="AW288:BE289" si="4345">SUMIF($A$9:$A$32,$AE288,S$288:S$311)</f>
        <v>843</v>
      </c>
      <c r="AX288" s="125">
        <f t="shared" si="4345"/>
        <v>229</v>
      </c>
      <c r="AY288" s="127">
        <f t="shared" si="4345"/>
        <v>175</v>
      </c>
      <c r="AZ288" s="126">
        <f t="shared" si="4345"/>
        <v>576</v>
      </c>
      <c r="BA288" s="166">
        <f t="shared" si="4345"/>
        <v>883</v>
      </c>
      <c r="BB288" s="125">
        <f t="shared" si="4345"/>
        <v>597</v>
      </c>
      <c r="BC288" s="127">
        <f t="shared" si="4345"/>
        <v>298</v>
      </c>
      <c r="BD288" s="170">
        <f t="shared" si="4345"/>
        <v>1614</v>
      </c>
      <c r="BE288" s="171">
        <f t="shared" si="4345"/>
        <v>1564</v>
      </c>
      <c r="BF288" s="156">
        <f>AF288+AH288+AJ288+AL288+AN288+AP288+AR288+AT288+AV288+AX288+AZ288+BB288+BD288</f>
        <v>10126</v>
      </c>
      <c r="BG288" s="157">
        <f>AG288+AI288+AK288+AM288+AO288+AQ288+AS288+AU288+AW288+AY288+BA288+BC288+BE288</f>
        <v>9739</v>
      </c>
      <c r="BI288" s="124" t="s">
        <v>16</v>
      </c>
      <c r="BJ288" s="128">
        <f>B288/B312</f>
        <v>0</v>
      </c>
      <c r="BK288" s="129">
        <f t="shared" ref="BK288" si="4346">C288/C312</f>
        <v>0</v>
      </c>
      <c r="BL288" s="130">
        <f t="shared" ref="BL288" si="4347">D288/D312</f>
        <v>0</v>
      </c>
      <c r="BM288" s="131">
        <f t="shared" ref="BM288" si="4348">E288/E312</f>
        <v>0</v>
      </c>
      <c r="BN288" s="128">
        <f t="shared" ref="BN288" si="4349">F288/F312</f>
        <v>0</v>
      </c>
      <c r="BO288" s="129">
        <f t="shared" ref="BO288" si="4350">G288/G312</f>
        <v>0</v>
      </c>
      <c r="BP288" s="130">
        <f t="shared" ref="BP288" si="4351">H288/H312</f>
        <v>0</v>
      </c>
      <c r="BQ288" s="131">
        <f t="shared" ref="BQ288" si="4352">I288/I312</f>
        <v>0</v>
      </c>
      <c r="BR288" s="128">
        <f t="shared" ref="BR288" si="4353">J288/J312</f>
        <v>0</v>
      </c>
      <c r="BS288" s="129">
        <f t="shared" ref="BS288" si="4354">K288/K312</f>
        <v>0</v>
      </c>
      <c r="BT288" s="130">
        <f t="shared" ref="BT288" si="4355">L288/L312</f>
        <v>0</v>
      </c>
      <c r="BU288" s="128">
        <f t="shared" ref="BU288" si="4356">M288/M312</f>
        <v>0</v>
      </c>
      <c r="BV288" s="132">
        <f t="shared" ref="BV288" si="4357">N288/N312</f>
        <v>0</v>
      </c>
      <c r="BW288" s="133">
        <f t="shared" ref="BW288" si="4358">O288/O312</f>
        <v>0</v>
      </c>
      <c r="BX288" s="128">
        <f t="shared" ref="BX288" si="4359">P288/P312</f>
        <v>0</v>
      </c>
      <c r="BY288" s="129">
        <f t="shared" ref="BY288" si="4360">Q288/Q312</f>
        <v>0</v>
      </c>
      <c r="BZ288" s="130">
        <f t="shared" ref="BZ288" si="4361">R288/R312</f>
        <v>0</v>
      </c>
      <c r="CA288" s="131">
        <f t="shared" ref="CA288" si="4362">S288/S312</f>
        <v>0</v>
      </c>
      <c r="CB288" s="128">
        <f t="shared" ref="CB288" si="4363">T288/T312</f>
        <v>0</v>
      </c>
      <c r="CC288" s="129">
        <f t="shared" ref="CC288" si="4364">U288/U312</f>
        <v>0</v>
      </c>
      <c r="CD288" s="130">
        <f t="shared" ref="CD288" si="4365">V288/V312</f>
        <v>0</v>
      </c>
      <c r="CE288" s="131">
        <f t="shared" ref="CE288" si="4366">W288/W312</f>
        <v>0</v>
      </c>
      <c r="CF288" s="128">
        <f t="shared" ref="CF288" si="4367">X288/X312</f>
        <v>0</v>
      </c>
      <c r="CG288" s="129">
        <f t="shared" ref="CG288" si="4368">Y288/Y312</f>
        <v>0</v>
      </c>
      <c r="CH288" s="130">
        <f t="shared" ref="CH288" si="4369">Z288/Z312</f>
        <v>0</v>
      </c>
      <c r="CI288" s="128">
        <f t="shared" ref="CI288" si="4370">AA288/AA312</f>
        <v>0</v>
      </c>
      <c r="CJ288" s="134">
        <f t="shared" ref="CJ288" si="4371">AB288/AB312</f>
        <v>0</v>
      </c>
      <c r="CK288" s="135">
        <f t="shared" ref="CK288" si="4372">AC288/AC312</f>
        <v>0</v>
      </c>
    </row>
    <row r="289" spans="1:89" x14ac:dyDescent="0.2">
      <c r="A289" s="136" t="s">
        <v>17</v>
      </c>
      <c r="B289" s="175">
        <v>206</v>
      </c>
      <c r="C289" s="176">
        <v>0</v>
      </c>
      <c r="D289" s="177">
        <v>88</v>
      </c>
      <c r="E289" s="178">
        <v>0</v>
      </c>
      <c r="F289" s="175">
        <v>297</v>
      </c>
      <c r="G289" s="179">
        <v>2</v>
      </c>
      <c r="H289" s="177">
        <v>254</v>
      </c>
      <c r="I289" s="178">
        <v>27</v>
      </c>
      <c r="J289" s="175">
        <v>4</v>
      </c>
      <c r="K289" s="179">
        <v>10</v>
      </c>
      <c r="L289" s="177">
        <v>28</v>
      </c>
      <c r="M289" s="175">
        <v>40</v>
      </c>
      <c r="N289" s="180">
        <v>110</v>
      </c>
      <c r="O289" s="181">
        <v>72</v>
      </c>
      <c r="P289" s="175">
        <v>38</v>
      </c>
      <c r="Q289" s="179">
        <v>31</v>
      </c>
      <c r="R289" s="177">
        <v>20</v>
      </c>
      <c r="S289" s="178">
        <v>59</v>
      </c>
      <c r="T289" s="175">
        <v>2</v>
      </c>
      <c r="U289" s="179">
        <v>8</v>
      </c>
      <c r="V289" s="177">
        <v>4</v>
      </c>
      <c r="W289" s="178">
        <v>20</v>
      </c>
      <c r="X289" s="175">
        <v>4</v>
      </c>
      <c r="Y289" s="179">
        <v>0</v>
      </c>
      <c r="Z289" s="177">
        <v>0</v>
      </c>
      <c r="AA289" s="175">
        <v>0</v>
      </c>
      <c r="AB289" s="156">
        <f t="shared" ref="AB289:AB308" si="4373">B289+D289+F289+H289+J289+L289+N289+P289+R289+T289+V289+X289+Z289</f>
        <v>1055</v>
      </c>
      <c r="AC289" s="157">
        <f t="shared" ref="AC289:AC308" si="4374">C289+E289+G289+I289+K289+M289+O289+Q289+S289+U289+W289+Y289+AA289</f>
        <v>269</v>
      </c>
      <c r="AE289" s="237" t="str">
        <f>$AE$10</f>
        <v>08:00 - 08:59</v>
      </c>
      <c r="AF289" s="125">
        <f>SUMIF($A$9:$A$32,$AE289,B$288:B$311)</f>
        <v>1246</v>
      </c>
      <c r="AG289" s="176">
        <f t="shared" si="4344"/>
        <v>882</v>
      </c>
      <c r="AH289" s="177">
        <f t="shared" si="4344"/>
        <v>379</v>
      </c>
      <c r="AI289" s="178">
        <f t="shared" si="4344"/>
        <v>356</v>
      </c>
      <c r="AJ289" s="238">
        <f t="shared" si="4344"/>
        <v>1297</v>
      </c>
      <c r="AK289" s="179">
        <f t="shared" si="4344"/>
        <v>684</v>
      </c>
      <c r="AL289" s="177">
        <f t="shared" si="4344"/>
        <v>1499</v>
      </c>
      <c r="AM289" s="178">
        <f t="shared" si="4344"/>
        <v>1364</v>
      </c>
      <c r="AN289" s="238">
        <f t="shared" si="4344"/>
        <v>112</v>
      </c>
      <c r="AO289" s="179">
        <f t="shared" si="4344"/>
        <v>225</v>
      </c>
      <c r="AP289" s="177">
        <f t="shared" si="4344"/>
        <v>312</v>
      </c>
      <c r="AQ289" s="238">
        <f t="shared" si="4344"/>
        <v>825</v>
      </c>
      <c r="AR289" s="180">
        <f t="shared" si="4344"/>
        <v>1274</v>
      </c>
      <c r="AS289" s="181">
        <f t="shared" si="4344"/>
        <v>1376</v>
      </c>
      <c r="AT289" s="238">
        <f t="shared" si="4344"/>
        <v>794</v>
      </c>
      <c r="AU289" s="179">
        <f t="shared" si="4344"/>
        <v>488</v>
      </c>
      <c r="AV289" s="177">
        <f t="shared" si="4344"/>
        <v>1194</v>
      </c>
      <c r="AW289" s="178">
        <f t="shared" si="4345"/>
        <v>889</v>
      </c>
      <c r="AX289" s="238">
        <f t="shared" si="4345"/>
        <v>123</v>
      </c>
      <c r="AY289" s="179">
        <f t="shared" si="4345"/>
        <v>156</v>
      </c>
      <c r="AZ289" s="177">
        <f t="shared" si="4345"/>
        <v>516</v>
      </c>
      <c r="BA289" s="178">
        <f t="shared" si="4345"/>
        <v>957</v>
      </c>
      <c r="BB289" s="238">
        <f t="shared" si="4345"/>
        <v>549</v>
      </c>
      <c r="BC289" s="179">
        <f t="shared" si="4345"/>
        <v>348</v>
      </c>
      <c r="BD289" s="177">
        <f t="shared" si="4345"/>
        <v>1806</v>
      </c>
      <c r="BE289" s="238">
        <f t="shared" si="4345"/>
        <v>1861</v>
      </c>
      <c r="BF289" s="158">
        <f>SUM(AF289,AH289,AJ289,AL289,AN289,AP289,AR289,AT289,AV289,AX289,AZ289,BB289,BD289)</f>
        <v>11101</v>
      </c>
      <c r="BG289" s="159">
        <f>SUM(AG289,AI289,AK289,AM289,AO289,AQ289,AS289,AU289,AW289,AY289,BA289,BC289,BE289)</f>
        <v>10411</v>
      </c>
      <c r="BI289" s="136" t="s">
        <v>17</v>
      </c>
      <c r="BJ289" s="128">
        <f>B289/B312</f>
        <v>9.1498623078973083E-3</v>
      </c>
      <c r="BK289" s="129">
        <f t="shared" ref="BK289" si="4375">C289/C312</f>
        <v>0</v>
      </c>
      <c r="BL289" s="130">
        <f t="shared" ref="BL289" si="4376">D289/D312</f>
        <v>1.296978629329403E-2</v>
      </c>
      <c r="BM289" s="131">
        <f t="shared" ref="BM289" si="4377">E289/E312</f>
        <v>0</v>
      </c>
      <c r="BN289" s="128">
        <f t="shared" ref="BN289" si="4378">F289/F312</f>
        <v>1.6016825756350106E-2</v>
      </c>
      <c r="BO289" s="129">
        <f t="shared" ref="BO289" si="4379">G289/G312</f>
        <v>1.2639828098337863E-4</v>
      </c>
      <c r="BP289" s="130">
        <f t="shared" ref="BP289" si="4380">H289/H312</f>
        <v>8.338257501148973E-3</v>
      </c>
      <c r="BQ289" s="131">
        <f t="shared" ref="BQ289" si="4381">I289/I312</f>
        <v>9.177118384827164E-4</v>
      </c>
      <c r="BR289" s="128">
        <f t="shared" ref="BR289" si="4382">J289/J312</f>
        <v>1.3042060645582002E-3</v>
      </c>
      <c r="BS289" s="129">
        <f t="shared" ref="BS289" si="4383">K289/K312</f>
        <v>3.2383419689119169E-3</v>
      </c>
      <c r="BT289" s="130">
        <f t="shared" ref="BT289" si="4384">L289/L312</f>
        <v>2.488888888888889E-3</v>
      </c>
      <c r="BU289" s="128">
        <f t="shared" ref="BU289" si="4385">M289/M312</f>
        <v>3.4272984320109674E-3</v>
      </c>
      <c r="BV289" s="132">
        <f t="shared" ref="BV289" si="4386">N289/N312</f>
        <v>4.5467697267804735E-3</v>
      </c>
      <c r="BW289" s="133">
        <f t="shared" ref="BW289" si="4387">O289/O312</f>
        <v>3.0224162538829654E-3</v>
      </c>
      <c r="BX289" s="128">
        <f t="shared" ref="BX289" si="4388">P289/P312</f>
        <v>3.0630340157988072E-3</v>
      </c>
      <c r="BY289" s="129">
        <f t="shared" ref="BY289" si="4389">Q289/Q312</f>
        <v>2.5052529497333119E-3</v>
      </c>
      <c r="BZ289" s="130">
        <f t="shared" ref="BZ289" si="4390">R289/R312</f>
        <v>1.0488777008600798E-3</v>
      </c>
      <c r="CA289" s="131">
        <f t="shared" ref="CA289" si="4391">S289/S312</f>
        <v>3.0933780737167722E-3</v>
      </c>
      <c r="CB289" s="128">
        <f t="shared" ref="CB289" si="4392">T289/T312</f>
        <v>8.449514152936206E-4</v>
      </c>
      <c r="CC289" s="129">
        <f t="shared" ref="CC289" si="4393">U289/U312</f>
        <v>3.1936127744510976E-3</v>
      </c>
      <c r="CD289" s="130">
        <f t="shared" ref="CD289" si="4394">V289/V312</f>
        <v>2.7895948113536507E-4</v>
      </c>
      <c r="CE289" s="131">
        <f t="shared" ref="CE289" si="4395">W289/W312</f>
        <v>1.1670654140164556E-3</v>
      </c>
      <c r="CF289" s="128">
        <f t="shared" ref="CF289" si="4396">X289/X312</f>
        <v>4.7990401919616079E-4</v>
      </c>
      <c r="CG289" s="129">
        <f t="shared" ref="CG289" si="4397">Y289/Y312</f>
        <v>0</v>
      </c>
      <c r="CH289" s="130">
        <f t="shared" ref="CH289" si="4398">Z289/Z312</f>
        <v>0</v>
      </c>
      <c r="CI289" s="128">
        <f t="shared" ref="CI289" si="4399">AA289/AA312</f>
        <v>0</v>
      </c>
      <c r="CJ289" s="134">
        <f t="shared" ref="CJ289" si="4400">AB289/AB312</f>
        <v>5.0785612508183467E-3</v>
      </c>
      <c r="CK289" s="135">
        <f t="shared" ref="CK289" si="4401">AC289/AC312</f>
        <v>1.3012330271324017E-3</v>
      </c>
    </row>
    <row r="290" spans="1:89" ht="13.5" thickBot="1" x14ac:dyDescent="0.25">
      <c r="A290" s="145" t="s">
        <v>18</v>
      </c>
      <c r="B290" s="182">
        <v>660</v>
      </c>
      <c r="C290" s="183">
        <v>173</v>
      </c>
      <c r="D290" s="184">
        <v>255</v>
      </c>
      <c r="E290" s="185">
        <v>98</v>
      </c>
      <c r="F290" s="182">
        <v>1106</v>
      </c>
      <c r="G290" s="186">
        <v>245</v>
      </c>
      <c r="H290" s="184">
        <v>971</v>
      </c>
      <c r="I290" s="185">
        <v>436</v>
      </c>
      <c r="J290" s="182">
        <v>35</v>
      </c>
      <c r="K290" s="186">
        <v>96</v>
      </c>
      <c r="L290" s="184">
        <v>238</v>
      </c>
      <c r="M290" s="182">
        <v>329</v>
      </c>
      <c r="N290" s="187">
        <v>698</v>
      </c>
      <c r="O290" s="188">
        <v>702</v>
      </c>
      <c r="P290" s="182">
        <v>341</v>
      </c>
      <c r="Q290" s="186">
        <v>314</v>
      </c>
      <c r="R290" s="184">
        <v>537</v>
      </c>
      <c r="S290" s="185">
        <v>486</v>
      </c>
      <c r="T290" s="182">
        <v>78</v>
      </c>
      <c r="U290" s="186">
        <v>232</v>
      </c>
      <c r="V290" s="184">
        <v>277</v>
      </c>
      <c r="W290" s="185">
        <v>461</v>
      </c>
      <c r="X290" s="182">
        <v>288</v>
      </c>
      <c r="Y290" s="186">
        <v>222</v>
      </c>
      <c r="Z290" s="184">
        <v>885</v>
      </c>
      <c r="AA290" s="182">
        <v>817</v>
      </c>
      <c r="AB290" s="156">
        <f t="shared" si="4373"/>
        <v>6369</v>
      </c>
      <c r="AC290" s="157">
        <f t="shared" si="4374"/>
        <v>4611</v>
      </c>
      <c r="AE290" s="235"/>
      <c r="AF290" s="125"/>
      <c r="AG290" s="183"/>
      <c r="AH290" s="184"/>
      <c r="AI290" s="185"/>
      <c r="AJ290" s="182"/>
      <c r="AK290" s="186"/>
      <c r="AL290" s="184"/>
      <c r="AM290" s="185"/>
      <c r="AN290" s="182"/>
      <c r="AO290" s="186"/>
      <c r="AP290" s="184"/>
      <c r="AQ290" s="182"/>
      <c r="AR290" s="187"/>
      <c r="AS290" s="188"/>
      <c r="AT290" s="182"/>
      <c r="AU290" s="186"/>
      <c r="AV290" s="184"/>
      <c r="AW290" s="185"/>
      <c r="AX290" s="182"/>
      <c r="AY290" s="186"/>
      <c r="AZ290" s="184"/>
      <c r="BA290" s="185"/>
      <c r="BB290" s="182"/>
      <c r="BC290" s="186"/>
      <c r="BD290" s="184"/>
      <c r="BE290" s="182"/>
      <c r="BF290" s="158"/>
      <c r="BG290" s="159"/>
      <c r="BI290" s="145" t="s">
        <v>18</v>
      </c>
      <c r="BJ290" s="128">
        <f>B290/B312</f>
        <v>2.93150928311273E-2</v>
      </c>
      <c r="BK290" s="129">
        <f t="shared" ref="BK290" si="4402">C290/C312</f>
        <v>7.9299596626329297E-3</v>
      </c>
      <c r="BL290" s="130">
        <f t="shared" ref="BL290" si="4403">D290/D312</f>
        <v>3.7582903463522478E-2</v>
      </c>
      <c r="BM290" s="131">
        <f t="shared" ref="BM290" si="4404">E290/E312</f>
        <v>1.288456481724954E-2</v>
      </c>
      <c r="BN290" s="128">
        <f t="shared" ref="BN290" si="4405">F290/F312</f>
        <v>5.9645149112872782E-2</v>
      </c>
      <c r="BO290" s="129">
        <f t="shared" ref="BO290" si="4406">G290/G312</f>
        <v>1.5483789420463882E-2</v>
      </c>
      <c r="BP290" s="130">
        <f t="shared" ref="BP290" si="4407">H290/H312</f>
        <v>3.1875779659904145E-2</v>
      </c>
      <c r="BQ290" s="131">
        <f t="shared" ref="BQ290" si="4408">I290/I312</f>
        <v>1.481934672512831E-2</v>
      </c>
      <c r="BR290" s="128">
        <f t="shared" ref="BR290" si="4409">J290/J312</f>
        <v>1.1411803064884252E-2</v>
      </c>
      <c r="BS290" s="129">
        <f t="shared" ref="BS290" si="4410">K290/K312</f>
        <v>3.1088082901554404E-2</v>
      </c>
      <c r="BT290" s="130">
        <f t="shared" ref="BT290" si="4411">L290/L312</f>
        <v>2.1155555555555556E-2</v>
      </c>
      <c r="BU290" s="128">
        <f t="shared" ref="BU290" si="4412">M290/M312</f>
        <v>2.8189529603290207E-2</v>
      </c>
      <c r="BV290" s="132">
        <f t="shared" ref="BV290" si="4413">N290/N312</f>
        <v>2.8851320629934278E-2</v>
      </c>
      <c r="BW290" s="133">
        <f t="shared" ref="BW290" si="4414">O290/O312</f>
        <v>2.9468558475358911E-2</v>
      </c>
      <c r="BX290" s="128">
        <f t="shared" ref="BX290" si="4415">P290/P312</f>
        <v>2.748669998387877E-2</v>
      </c>
      <c r="BY290" s="129">
        <f t="shared" ref="BY290" si="4416">Q290/Q312</f>
        <v>2.5375787942459996E-2</v>
      </c>
      <c r="BZ290" s="130">
        <f t="shared" ref="BZ290" si="4417">R290/R312</f>
        <v>2.8162366268093139E-2</v>
      </c>
      <c r="CA290" s="131">
        <f t="shared" ref="CA290" si="4418">S290/S312</f>
        <v>2.5481046505531381E-2</v>
      </c>
      <c r="CB290" s="128">
        <f t="shared" ref="CB290" si="4419">T290/T312</f>
        <v>3.2953105196451206E-2</v>
      </c>
      <c r="CC290" s="129">
        <f t="shared" ref="CC290" si="4420">U290/U312</f>
        <v>9.2614770459081841E-2</v>
      </c>
      <c r="CD290" s="130">
        <f t="shared" ref="CD290" si="4421">V290/V312</f>
        <v>1.9317944068624034E-2</v>
      </c>
      <c r="CE290" s="131">
        <f t="shared" ref="CE290" si="4422">W290/W312</f>
        <v>2.69008577930793E-2</v>
      </c>
      <c r="CF290" s="128">
        <f t="shared" ref="CF290" si="4423">X290/X312</f>
        <v>3.4553089382123578E-2</v>
      </c>
      <c r="CG290" s="129">
        <f t="shared" ref="CG290" si="4424">Y290/Y312</f>
        <v>4.2245480494766889E-2</v>
      </c>
      <c r="CH290" s="130">
        <f t="shared" ref="CH290" si="4425">Z290/Z312</f>
        <v>2.5721510157816724E-2</v>
      </c>
      <c r="CI290" s="128">
        <f t="shared" ref="CI290" si="4426">AA290/AA312</f>
        <v>2.200021542438604E-2</v>
      </c>
      <c r="CJ290" s="134">
        <f t="shared" ref="CJ290" si="4427">AB290/AB312</f>
        <v>3.0659105788115686E-2</v>
      </c>
      <c r="CK290" s="135">
        <f t="shared" ref="CK290" si="4428">AC290/AC312</f>
        <v>2.23047787661989E-2</v>
      </c>
    </row>
    <row r="291" spans="1:89" ht="14.25" thickTop="1" thickBot="1" x14ac:dyDescent="0.25">
      <c r="A291" s="136" t="s">
        <v>19</v>
      </c>
      <c r="B291" s="175">
        <v>787</v>
      </c>
      <c r="C291" s="176">
        <v>625</v>
      </c>
      <c r="D291" s="177">
        <v>325</v>
      </c>
      <c r="E291" s="178">
        <v>284</v>
      </c>
      <c r="F291" s="175">
        <v>1077</v>
      </c>
      <c r="G291" s="179">
        <v>688</v>
      </c>
      <c r="H291" s="177">
        <v>1275</v>
      </c>
      <c r="I291" s="178">
        <v>1028</v>
      </c>
      <c r="J291" s="175">
        <v>93</v>
      </c>
      <c r="K291" s="179">
        <v>137</v>
      </c>
      <c r="L291" s="177">
        <v>424</v>
      </c>
      <c r="M291" s="175">
        <v>510</v>
      </c>
      <c r="N291" s="180">
        <v>1148</v>
      </c>
      <c r="O291" s="181">
        <v>1015</v>
      </c>
      <c r="P291" s="175">
        <v>541</v>
      </c>
      <c r="Q291" s="179">
        <v>527</v>
      </c>
      <c r="R291" s="177">
        <v>934</v>
      </c>
      <c r="S291" s="178">
        <v>736</v>
      </c>
      <c r="T291" s="175">
        <v>186</v>
      </c>
      <c r="U291" s="179">
        <v>240</v>
      </c>
      <c r="V291" s="177">
        <v>521</v>
      </c>
      <c r="W291" s="178">
        <v>753</v>
      </c>
      <c r="X291" s="175">
        <v>519</v>
      </c>
      <c r="Y291" s="179">
        <v>310</v>
      </c>
      <c r="Z291" s="177">
        <v>1333</v>
      </c>
      <c r="AA291" s="175">
        <v>1385</v>
      </c>
      <c r="AB291" s="156">
        <f t="shared" si="4373"/>
        <v>9163</v>
      </c>
      <c r="AC291" s="157">
        <f t="shared" si="4374"/>
        <v>8238</v>
      </c>
      <c r="AE291" s="229" t="s">
        <v>13</v>
      </c>
      <c r="AF291" s="20">
        <f t="shared" ref="AF291:BG291" si="4429">SUM(AF288:AF290)</f>
        <v>2228</v>
      </c>
      <c r="AG291" s="21">
        <f t="shared" si="4429"/>
        <v>1797</v>
      </c>
      <c r="AH291" s="20">
        <f t="shared" si="4429"/>
        <v>684</v>
      </c>
      <c r="AI291" s="21">
        <f t="shared" si="4429"/>
        <v>701</v>
      </c>
      <c r="AJ291" s="20">
        <f t="shared" si="4429"/>
        <v>2455</v>
      </c>
      <c r="AK291" s="21">
        <f t="shared" si="4429"/>
        <v>1559</v>
      </c>
      <c r="AL291" s="20">
        <f t="shared" si="4429"/>
        <v>2779</v>
      </c>
      <c r="AM291" s="21">
        <f t="shared" si="4429"/>
        <v>2811</v>
      </c>
      <c r="AN291" s="20">
        <f t="shared" si="4429"/>
        <v>254</v>
      </c>
      <c r="AO291" s="21">
        <f t="shared" si="4429"/>
        <v>427</v>
      </c>
      <c r="AP291" s="20">
        <f t="shared" si="4429"/>
        <v>698</v>
      </c>
      <c r="AQ291" s="21">
        <f t="shared" si="4429"/>
        <v>1484</v>
      </c>
      <c r="AR291" s="20">
        <f t="shared" si="4429"/>
        <v>2480</v>
      </c>
      <c r="AS291" s="21">
        <f t="shared" si="4429"/>
        <v>2450</v>
      </c>
      <c r="AT291" s="20">
        <f t="shared" si="4429"/>
        <v>1408</v>
      </c>
      <c r="AU291" s="21">
        <f t="shared" si="4429"/>
        <v>947</v>
      </c>
      <c r="AV291" s="20">
        <f t="shared" si="4429"/>
        <v>2231</v>
      </c>
      <c r="AW291" s="21">
        <f t="shared" si="4429"/>
        <v>1732</v>
      </c>
      <c r="AX291" s="20">
        <f t="shared" si="4429"/>
        <v>352</v>
      </c>
      <c r="AY291" s="21">
        <f t="shared" si="4429"/>
        <v>331</v>
      </c>
      <c r="AZ291" s="20">
        <f t="shared" si="4429"/>
        <v>1092</v>
      </c>
      <c r="BA291" s="21">
        <f t="shared" si="4429"/>
        <v>1840</v>
      </c>
      <c r="BB291" s="20">
        <f t="shared" si="4429"/>
        <v>1146</v>
      </c>
      <c r="BC291" s="21">
        <f t="shared" si="4429"/>
        <v>646</v>
      </c>
      <c r="BD291" s="20">
        <f t="shared" si="4429"/>
        <v>3420</v>
      </c>
      <c r="BE291" s="21">
        <f t="shared" si="4429"/>
        <v>3425</v>
      </c>
      <c r="BF291" s="160">
        <f t="shared" si="4429"/>
        <v>21227</v>
      </c>
      <c r="BG291" s="161">
        <f t="shared" si="4429"/>
        <v>20150</v>
      </c>
      <c r="BI291" s="136" t="s">
        <v>19</v>
      </c>
      <c r="BJ291" s="128">
        <f>B291/B312</f>
        <v>3.495602736075331E-2</v>
      </c>
      <c r="BK291" s="129">
        <f t="shared" ref="BK291" si="4430">C291/C312</f>
        <v>2.864869820315365E-2</v>
      </c>
      <c r="BL291" s="130">
        <f t="shared" ref="BL291" si="4431">D291/D312</f>
        <v>4.7899778924097275E-2</v>
      </c>
      <c r="BM291" s="131">
        <f t="shared" ref="BM291" si="4432">E291/E312</f>
        <v>3.7338942939784382E-2</v>
      </c>
      <c r="BN291" s="128">
        <f t="shared" ref="BN291" si="4433">F291/F312</f>
        <v>5.808121663161301E-2</v>
      </c>
      <c r="BO291" s="129">
        <f t="shared" ref="BO291" si="4434">G291/G312</f>
        <v>4.348100865828225E-2</v>
      </c>
      <c r="BP291" s="130">
        <f t="shared" ref="BP291" si="4435">H291/H312</f>
        <v>4.1855426432932837E-2</v>
      </c>
      <c r="BQ291" s="131">
        <f t="shared" ref="BQ291" si="4436">I291/I312</f>
        <v>3.4941028517045648E-2</v>
      </c>
      <c r="BR291" s="128">
        <f t="shared" ref="BR291" si="4437">J291/J312</f>
        <v>3.0322791000978153E-2</v>
      </c>
      <c r="BS291" s="129">
        <f t="shared" ref="BS291" si="4438">K291/K312</f>
        <v>4.4365284974093262E-2</v>
      </c>
      <c r="BT291" s="130">
        <f t="shared" ref="BT291" si="4439">L291/L312</f>
        <v>3.768888888888889E-2</v>
      </c>
      <c r="BU291" s="128">
        <f t="shared" ref="BU291" si="4440">M291/M312</f>
        <v>4.3698055008139836E-2</v>
      </c>
      <c r="BV291" s="132">
        <f t="shared" ref="BV291" si="4441">N291/N312</f>
        <v>4.7451742239490759E-2</v>
      </c>
      <c r="BW291" s="133">
        <f t="shared" ref="BW291" si="4442">O291/O312</f>
        <v>4.2607673579044582E-2</v>
      </c>
      <c r="BX291" s="128">
        <f t="shared" ref="BX291" si="4443">P291/P312</f>
        <v>4.3607931645977753E-2</v>
      </c>
      <c r="BY291" s="129">
        <f t="shared" ref="BY291" si="4444">Q291/Q312</f>
        <v>4.2589300145466302E-2</v>
      </c>
      <c r="BZ291" s="130">
        <f t="shared" ref="BZ291" si="4445">R291/R312</f>
        <v>4.8982588630165726E-2</v>
      </c>
      <c r="CA291" s="131">
        <f t="shared" ref="CA291" si="4446">S291/S312</f>
        <v>3.858858071619567E-2</v>
      </c>
      <c r="CB291" s="128">
        <f t="shared" ref="CB291" si="4447">T291/T312</f>
        <v>7.8580481622306714E-2</v>
      </c>
      <c r="CC291" s="129">
        <f t="shared" ref="CC291" si="4448">U291/U312</f>
        <v>9.580838323353294E-2</v>
      </c>
      <c r="CD291" s="130">
        <f t="shared" ref="CD291" si="4449">V291/V312</f>
        <v>3.6334472417881306E-2</v>
      </c>
      <c r="CE291" s="131">
        <f t="shared" ref="CE291" si="4450">W291/W312</f>
        <v>4.3940012837719554E-2</v>
      </c>
      <c r="CF291" s="128">
        <f t="shared" ref="CF291" si="4451">X291/X312</f>
        <v>6.2267546490701861E-2</v>
      </c>
      <c r="CG291" s="129">
        <f t="shared" ref="CG291" si="4452">Y291/Y312</f>
        <v>5.8991436726926735E-2</v>
      </c>
      <c r="CH291" s="130">
        <f t="shared" ref="CH291" si="4453">Z291/Z312</f>
        <v>3.8742116429796261E-2</v>
      </c>
      <c r="CI291" s="128">
        <f t="shared" ref="CI291" si="4454">AA291/AA312</f>
        <v>3.7295346833261522E-2</v>
      </c>
      <c r="CJ291" s="134">
        <f t="shared" ref="CJ291" si="4455">AB291/AB312</f>
        <v>4.4108868949050715E-2</v>
      </c>
      <c r="CK291" s="135">
        <f t="shared" ref="CK291" si="4456">AC291/AC312</f>
        <v>3.9849656793742472E-2</v>
      </c>
    </row>
    <row r="292" spans="1:89" ht="13.5" thickTop="1" x14ac:dyDescent="0.2">
      <c r="A292" s="145" t="s">
        <v>20</v>
      </c>
      <c r="B292" s="182">
        <v>982</v>
      </c>
      <c r="C292" s="183">
        <v>915</v>
      </c>
      <c r="D292" s="184">
        <v>305</v>
      </c>
      <c r="E292" s="185">
        <v>345</v>
      </c>
      <c r="F292" s="182">
        <v>1158</v>
      </c>
      <c r="G292" s="186">
        <v>875</v>
      </c>
      <c r="H292" s="184">
        <v>1280</v>
      </c>
      <c r="I292" s="185">
        <v>1447</v>
      </c>
      <c r="J292" s="182">
        <v>142</v>
      </c>
      <c r="K292" s="186">
        <v>202</v>
      </c>
      <c r="L292" s="184">
        <v>386</v>
      </c>
      <c r="M292" s="182">
        <v>659</v>
      </c>
      <c r="N292" s="187">
        <v>1206</v>
      </c>
      <c r="O292" s="188">
        <v>1074</v>
      </c>
      <c r="P292" s="182">
        <v>614</v>
      </c>
      <c r="Q292" s="186">
        <v>459</v>
      </c>
      <c r="R292" s="184">
        <v>1037</v>
      </c>
      <c r="S292" s="185">
        <v>843</v>
      </c>
      <c r="T292" s="182">
        <v>229</v>
      </c>
      <c r="U292" s="186">
        <v>175</v>
      </c>
      <c r="V292" s="184">
        <v>576</v>
      </c>
      <c r="W292" s="185">
        <v>883</v>
      </c>
      <c r="X292" s="182">
        <v>597</v>
      </c>
      <c r="Y292" s="186">
        <v>298</v>
      </c>
      <c r="Z292" s="184">
        <v>1614</v>
      </c>
      <c r="AA292" s="182">
        <v>1564</v>
      </c>
      <c r="AB292" s="156">
        <f t="shared" si="4373"/>
        <v>10126</v>
      </c>
      <c r="AC292" s="157">
        <f t="shared" si="4374"/>
        <v>9739</v>
      </c>
      <c r="BI292" s="145" t="s">
        <v>20</v>
      </c>
      <c r="BJ292" s="128">
        <f>B292/B312</f>
        <v>4.3617304788131826E-2</v>
      </c>
      <c r="BK292" s="129">
        <f t="shared" ref="BK292" si="4457">C292/C312</f>
        <v>4.194169416941694E-2</v>
      </c>
      <c r="BL292" s="130">
        <f t="shared" ref="BL292" si="4458">D292/D312</f>
        <v>4.4952100221075902E-2</v>
      </c>
      <c r="BM292" s="131">
        <f t="shared" ref="BM292" si="4459">E292/E312</f>
        <v>4.5358927162766238E-2</v>
      </c>
      <c r="BN292" s="128">
        <f t="shared" ref="BN292" si="4460">F292/F312</f>
        <v>6.2449441837890307E-2</v>
      </c>
      <c r="BO292" s="129">
        <f t="shared" ref="BO292" si="4461">G292/G312</f>
        <v>5.5299247930228147E-2</v>
      </c>
      <c r="BP292" s="130">
        <f t="shared" ref="BP292" si="4462">H292/H312</f>
        <v>4.2019565360120803E-2</v>
      </c>
      <c r="BQ292" s="131">
        <f t="shared" ref="BQ292" si="4463">I292/I312</f>
        <v>4.9182556677203358E-2</v>
      </c>
      <c r="BR292" s="128">
        <f t="shared" ref="BR292" si="4464">J292/J312</f>
        <v>4.6299315291816107E-2</v>
      </c>
      <c r="BS292" s="129">
        <f t="shared" ref="BS292" si="4465">K292/K312</f>
        <v>6.5414507772020722E-2</v>
      </c>
      <c r="BT292" s="130">
        <f t="shared" ref="BT292" si="4466">L292/L312</f>
        <v>3.4311111111111112E-2</v>
      </c>
      <c r="BU292" s="128">
        <f t="shared" ref="BU292" si="4467">M292/M312</f>
        <v>5.6464741667380684E-2</v>
      </c>
      <c r="BV292" s="132">
        <f t="shared" ref="BV292" si="4468">N292/N312</f>
        <v>4.9849129913611373E-2</v>
      </c>
      <c r="BW292" s="133">
        <f t="shared" ref="BW292" si="4469">O292/O312</f>
        <v>4.5084375787087565E-2</v>
      </c>
      <c r="BX292" s="128">
        <f t="shared" ref="BX292" si="4470">P292/P312</f>
        <v>4.9492181202643884E-2</v>
      </c>
      <c r="BY292" s="129">
        <f t="shared" ref="BY292" si="4471">Q292/Q312</f>
        <v>3.7093906578309362E-2</v>
      </c>
      <c r="BZ292" s="130">
        <f t="shared" ref="BZ292" si="4472">R292/R312</f>
        <v>5.4384308789595132E-2</v>
      </c>
      <c r="CA292" s="131">
        <f t="shared" ref="CA292" si="4473">S292/S312</f>
        <v>4.4198605358359982E-2</v>
      </c>
      <c r="CB292" s="128">
        <f t="shared" ref="CB292" si="4474">T292/T312</f>
        <v>9.6746937051119558E-2</v>
      </c>
      <c r="CC292" s="129">
        <f t="shared" ref="CC292" si="4475">U292/U312</f>
        <v>6.9860279441117765E-2</v>
      </c>
      <c r="CD292" s="130">
        <f t="shared" ref="CD292" si="4476">V292/V312</f>
        <v>4.017016528349257E-2</v>
      </c>
      <c r="CE292" s="131">
        <f t="shared" ref="CE292" si="4477">W292/W312</f>
        <v>5.1525938028826518E-2</v>
      </c>
      <c r="CF292" s="128">
        <f t="shared" ref="CF292" si="4478">X292/X312</f>
        <v>7.1625674865026995E-2</v>
      </c>
      <c r="CG292" s="129">
        <f t="shared" ref="CG292" si="4479">Y292/Y312</f>
        <v>5.6707897240723122E-2</v>
      </c>
      <c r="CH292" s="130">
        <f t="shared" ref="CH292" si="4480">Z292/Z312</f>
        <v>4.6909059203069141E-2</v>
      </c>
      <c r="CI292" s="128">
        <f t="shared" ref="CI292" si="4481">AA292/AA312</f>
        <v>4.2115467470917711E-2</v>
      </c>
      <c r="CJ292" s="134">
        <f t="shared" ref="CJ292" si="4482">AB292/AB312</f>
        <v>4.8744560403589168E-2</v>
      </c>
      <c r="CK292" s="135">
        <f t="shared" ref="CK292" si="4483">AC292/AC312</f>
        <v>4.7110440339191303E-2</v>
      </c>
    </row>
    <row r="293" spans="1:89" ht="13.5" thickBot="1" x14ac:dyDescent="0.25">
      <c r="A293" s="136" t="s">
        <v>21</v>
      </c>
      <c r="B293" s="175">
        <v>1246</v>
      </c>
      <c r="C293" s="176">
        <v>882</v>
      </c>
      <c r="D293" s="177">
        <v>379</v>
      </c>
      <c r="E293" s="178">
        <v>356</v>
      </c>
      <c r="F293" s="175">
        <v>1297</v>
      </c>
      <c r="G293" s="179">
        <v>684</v>
      </c>
      <c r="H293" s="177">
        <v>1499</v>
      </c>
      <c r="I293" s="178">
        <v>1364</v>
      </c>
      <c r="J293" s="175">
        <v>112</v>
      </c>
      <c r="K293" s="179">
        <v>225</v>
      </c>
      <c r="L293" s="177">
        <v>312</v>
      </c>
      <c r="M293" s="175">
        <v>825</v>
      </c>
      <c r="N293" s="180">
        <v>1274</v>
      </c>
      <c r="O293" s="181">
        <v>1376</v>
      </c>
      <c r="P293" s="175">
        <v>794</v>
      </c>
      <c r="Q293" s="179">
        <v>488</v>
      </c>
      <c r="R293" s="177">
        <v>1194</v>
      </c>
      <c r="S293" s="178">
        <v>889</v>
      </c>
      <c r="T293" s="175">
        <v>123</v>
      </c>
      <c r="U293" s="179">
        <v>156</v>
      </c>
      <c r="V293" s="177">
        <v>516</v>
      </c>
      <c r="W293" s="178">
        <v>957</v>
      </c>
      <c r="X293" s="175">
        <v>549</v>
      </c>
      <c r="Y293" s="179">
        <v>348</v>
      </c>
      <c r="Z293" s="177">
        <v>1806</v>
      </c>
      <c r="AA293" s="175">
        <v>1861</v>
      </c>
      <c r="AB293" s="156">
        <f t="shared" si="4373"/>
        <v>11101</v>
      </c>
      <c r="AC293" s="157">
        <f t="shared" si="4374"/>
        <v>10411</v>
      </c>
      <c r="AE293" s="232" t="s">
        <v>85</v>
      </c>
      <c r="BI293" s="136" t="s">
        <v>21</v>
      </c>
      <c r="BJ293" s="128">
        <f>B293/B312</f>
        <v>5.5343341920582746E-2</v>
      </c>
      <c r="BK293" s="129">
        <f t="shared" ref="BK293" si="4484">C293/C312</f>
        <v>4.0429042904290426E-2</v>
      </c>
      <c r="BL293" s="130">
        <f t="shared" ref="BL293" si="4485">D293/D312</f>
        <v>5.5858511422254974E-2</v>
      </c>
      <c r="BM293" s="131">
        <f t="shared" ref="BM293" si="4486">E293/E312</f>
        <v>4.6805153825926898E-2</v>
      </c>
      <c r="BN293" s="128">
        <f t="shared" ref="BN293" si="4487">F293/F312</f>
        <v>6.9945532006687156E-2</v>
      </c>
      <c r="BO293" s="129">
        <f t="shared" ref="BO293" si="4488">G293/G312</f>
        <v>4.3228212096315492E-2</v>
      </c>
      <c r="BP293" s="130">
        <f t="shared" ref="BP293" si="4489">H293/H312</f>
        <v>4.9208850370953974E-2</v>
      </c>
      <c r="BQ293" s="131">
        <f t="shared" ref="BQ293" si="4490">I293/I312</f>
        <v>4.6361442507052784E-2</v>
      </c>
      <c r="BR293" s="128">
        <f t="shared" ref="BR293" si="4491">J293/J312</f>
        <v>3.6517769807629608E-2</v>
      </c>
      <c r="BS293" s="129">
        <f t="shared" ref="BS293" si="4492">K293/K312</f>
        <v>7.286269430051813E-2</v>
      </c>
      <c r="BT293" s="130">
        <f t="shared" ref="BT293" si="4493">L293/L312</f>
        <v>2.7733333333333332E-2</v>
      </c>
      <c r="BU293" s="128">
        <f t="shared" ref="BU293" si="4494">M293/M312</f>
        <v>7.0688030160226206E-2</v>
      </c>
      <c r="BV293" s="132">
        <f t="shared" ref="BV293" si="4495">N293/N312</f>
        <v>5.2659860290166574E-2</v>
      </c>
      <c r="BW293" s="133">
        <f t="shared" ref="BW293" si="4496">O293/O312</f>
        <v>5.7761732851985562E-2</v>
      </c>
      <c r="BX293" s="128">
        <f t="shared" ref="BX293" si="4497">P293/P312</f>
        <v>6.400128969853297E-2</v>
      </c>
      <c r="BY293" s="129">
        <f t="shared" ref="BY293" si="4498">Q293/Q312</f>
        <v>3.9437530305479231E-2</v>
      </c>
      <c r="BZ293" s="130">
        <f t="shared" ref="BZ293" si="4499">R293/R312</f>
        <v>6.2617998741346756E-2</v>
      </c>
      <c r="CA293" s="131">
        <f t="shared" ref="CA293" si="4500">S293/S312</f>
        <v>4.6610391653122217E-2</v>
      </c>
      <c r="CB293" s="128">
        <f t="shared" ref="CB293" si="4501">T293/T312</f>
        <v>5.1964512040557666E-2</v>
      </c>
      <c r="CC293" s="129">
        <f t="shared" ref="CC293" si="4502">U293/U312</f>
        <v>6.2275449101796408E-2</v>
      </c>
      <c r="CD293" s="130">
        <f t="shared" ref="CD293" si="4503">V293/V312</f>
        <v>3.5985773066462098E-2</v>
      </c>
      <c r="CE293" s="131">
        <f t="shared" ref="CE293" si="4504">W293/W312</f>
        <v>5.5844080060687404E-2</v>
      </c>
      <c r="CF293" s="128">
        <f t="shared" ref="CF293" si="4505">X293/X312</f>
        <v>6.5866826634673067E-2</v>
      </c>
      <c r="CG293" s="129">
        <f t="shared" ref="CG293" si="4506">Y293/Y312</f>
        <v>6.6222645099904859E-2</v>
      </c>
      <c r="CH293" s="130">
        <f t="shared" ref="CH293" si="4507">Z293/Z312</f>
        <v>5.2489319033917514E-2</v>
      </c>
      <c r="CI293" s="128">
        <f t="shared" ref="CI293" si="4508">AA293/AA312</f>
        <v>5.0113097802671265E-2</v>
      </c>
      <c r="CJ293" s="134">
        <f t="shared" ref="CJ293" si="4509">AB293/AB312</f>
        <v>5.3438017483729346E-2</v>
      </c>
      <c r="CK293" s="135">
        <f t="shared" ref="CK293" si="4510">AC293/AC312</f>
        <v>5.036110425827299E-2</v>
      </c>
    </row>
    <row r="294" spans="1:89" ht="14.25" thickTop="1" thickBot="1" x14ac:dyDescent="0.25">
      <c r="A294" s="145" t="s">
        <v>22</v>
      </c>
      <c r="B294" s="182">
        <v>1475</v>
      </c>
      <c r="C294" s="183">
        <v>1273</v>
      </c>
      <c r="D294" s="184">
        <v>415</v>
      </c>
      <c r="E294" s="185">
        <v>406</v>
      </c>
      <c r="F294" s="182">
        <v>1499</v>
      </c>
      <c r="G294" s="186">
        <v>659</v>
      </c>
      <c r="H294" s="184">
        <v>2002</v>
      </c>
      <c r="I294" s="185">
        <v>1728</v>
      </c>
      <c r="J294" s="182">
        <v>152</v>
      </c>
      <c r="K294" s="186">
        <v>368</v>
      </c>
      <c r="L294" s="184">
        <v>331</v>
      </c>
      <c r="M294" s="182">
        <v>1286</v>
      </c>
      <c r="N294" s="187">
        <v>1272</v>
      </c>
      <c r="O294" s="188">
        <v>1738</v>
      </c>
      <c r="P294" s="182">
        <v>792</v>
      </c>
      <c r="Q294" s="186">
        <v>592</v>
      </c>
      <c r="R294" s="184">
        <v>1468</v>
      </c>
      <c r="S294" s="185">
        <v>958</v>
      </c>
      <c r="T294" s="182">
        <v>96</v>
      </c>
      <c r="U294" s="186">
        <v>159</v>
      </c>
      <c r="V294" s="184">
        <v>578</v>
      </c>
      <c r="W294" s="185">
        <v>1559</v>
      </c>
      <c r="X294" s="182">
        <v>564</v>
      </c>
      <c r="Y294" s="186">
        <v>308</v>
      </c>
      <c r="Z294" s="184">
        <v>2022</v>
      </c>
      <c r="AA294" s="182">
        <v>2528</v>
      </c>
      <c r="AB294" s="156">
        <f t="shared" si="4373"/>
        <v>12666</v>
      </c>
      <c r="AC294" s="157">
        <f t="shared" si="4374"/>
        <v>13562</v>
      </c>
      <c r="AE294" s="300" t="s">
        <v>0</v>
      </c>
      <c r="AF294" s="302" t="s">
        <v>1</v>
      </c>
      <c r="AG294" s="303"/>
      <c r="AH294" s="302" t="s">
        <v>2</v>
      </c>
      <c r="AI294" s="303"/>
      <c r="AJ294" s="302" t="s">
        <v>3</v>
      </c>
      <c r="AK294" s="303"/>
      <c r="AL294" s="302" t="s">
        <v>4</v>
      </c>
      <c r="AM294" s="303"/>
      <c r="AN294" s="302" t="s">
        <v>5</v>
      </c>
      <c r="AO294" s="303"/>
      <c r="AP294" s="302" t="s">
        <v>6</v>
      </c>
      <c r="AQ294" s="303"/>
      <c r="AR294" s="302" t="s">
        <v>7</v>
      </c>
      <c r="AS294" s="303"/>
      <c r="AT294" s="302" t="s">
        <v>8</v>
      </c>
      <c r="AU294" s="303"/>
      <c r="AV294" s="302" t="s">
        <v>9</v>
      </c>
      <c r="AW294" s="303"/>
      <c r="AX294" s="302" t="s">
        <v>10</v>
      </c>
      <c r="AY294" s="303"/>
      <c r="AZ294" s="302" t="s">
        <v>11</v>
      </c>
      <c r="BA294" s="303"/>
      <c r="BB294" s="302" t="s">
        <v>12</v>
      </c>
      <c r="BC294" s="303"/>
      <c r="BD294" s="305" t="s">
        <v>40</v>
      </c>
      <c r="BE294" s="306"/>
      <c r="BF294" s="307" t="s">
        <v>41</v>
      </c>
      <c r="BG294" s="308"/>
      <c r="BI294" s="145" t="s">
        <v>22</v>
      </c>
      <c r="BJ294" s="128">
        <f>B294/B312</f>
        <v>6.551479079683753E-2</v>
      </c>
      <c r="BK294" s="129">
        <f t="shared" ref="BK294" si="4511">C294/C312</f>
        <v>5.8351668500183348E-2</v>
      </c>
      <c r="BL294" s="130">
        <f t="shared" ref="BL294" si="4512">D294/D312</f>
        <v>6.1164333087693444E-2</v>
      </c>
      <c r="BM294" s="131">
        <f t="shared" ref="BM294" si="4513">E294/E312</f>
        <v>5.3378911385748094E-2</v>
      </c>
      <c r="BN294" s="128">
        <f t="shared" ref="BN294" si="4514">F294/F312</f>
        <v>8.0839130669255244E-2</v>
      </c>
      <c r="BO294" s="129">
        <f t="shared" ref="BO294" si="4515">G294/G312</f>
        <v>4.164823358402326E-2</v>
      </c>
      <c r="BP294" s="130">
        <f t="shared" ref="BP294" si="4516">H294/H312</f>
        <v>6.5721226446063943E-2</v>
      </c>
      <c r="BQ294" s="131">
        <f t="shared" ref="BQ294" si="4517">I294/I312</f>
        <v>5.873355766289385E-2</v>
      </c>
      <c r="BR294" s="128">
        <f t="shared" ref="BR294" si="4518">J294/J312</f>
        <v>4.9559830453211606E-2</v>
      </c>
      <c r="BS294" s="129">
        <f t="shared" ref="BS294" si="4519">K294/K312</f>
        <v>0.11917098445595854</v>
      </c>
      <c r="BT294" s="130">
        <f t="shared" ref="BT294" si="4520">L294/L312</f>
        <v>2.9422222222222221E-2</v>
      </c>
      <c r="BU294" s="128">
        <f t="shared" ref="BU294" si="4521">M294/M312</f>
        <v>0.1101876445891526</v>
      </c>
      <c r="BV294" s="132">
        <f t="shared" ref="BV294" si="4522">N294/N312</f>
        <v>5.2577191749679661E-2</v>
      </c>
      <c r="BW294" s="133">
        <f t="shared" ref="BW294" si="4523">O294/O312</f>
        <v>7.2957770128452684E-2</v>
      </c>
      <c r="BX294" s="128">
        <f t="shared" ref="BX294" si="4524">P294/P312</f>
        <v>6.3840077381911983E-2</v>
      </c>
      <c r="BY294" s="129">
        <f t="shared" ref="BY294" si="4525">Q294/Q312</f>
        <v>4.7842249878778081E-2</v>
      </c>
      <c r="BZ294" s="130">
        <f t="shared" ref="BZ294" si="4526">R294/R312</f>
        <v>7.6987623243129855E-2</v>
      </c>
      <c r="CA294" s="131">
        <f t="shared" ref="CA294" si="4527">S294/S312</f>
        <v>5.0228071095265558E-2</v>
      </c>
      <c r="CB294" s="128">
        <f t="shared" ref="CB294" si="4528">T294/T312</f>
        <v>4.0557667934093787E-2</v>
      </c>
      <c r="CC294" s="129">
        <f t="shared" ref="CC294" si="4529">U294/U312</f>
        <v>6.3473053892215567E-2</v>
      </c>
      <c r="CD294" s="130">
        <f t="shared" ref="CD294" si="4530">V294/V312</f>
        <v>4.0309645024060252E-2</v>
      </c>
      <c r="CE294" s="131">
        <f t="shared" ref="CE294" si="4531">W294/W312</f>
        <v>9.0972749022582719E-2</v>
      </c>
      <c r="CF294" s="128">
        <f t="shared" ref="CF294" si="4532">X294/X312</f>
        <v>6.7666466706658671E-2</v>
      </c>
      <c r="CG294" s="129">
        <f t="shared" ref="CG294" si="4533">Y294/Y312</f>
        <v>5.8610846812559465E-2</v>
      </c>
      <c r="CH294" s="130">
        <f t="shared" ref="CH294" si="4534">Z294/Z312</f>
        <v>5.876711134362194E-2</v>
      </c>
      <c r="CI294" s="128">
        <f t="shared" ref="CI294" si="4535">AA294/AA312</f>
        <v>6.8074105988797928E-2</v>
      </c>
      <c r="CJ294" s="134">
        <f t="shared" ref="CJ294" si="4536">AB294/AB312</f>
        <v>6.0971617822621019E-2</v>
      </c>
      <c r="CK294" s="135">
        <f t="shared" ref="CK294" si="4537">AC294/AC312</f>
        <v>6.5603428676467027E-2</v>
      </c>
    </row>
    <row r="295" spans="1:89" ht="15" thickTop="1" thickBot="1" x14ac:dyDescent="0.3">
      <c r="A295" s="136" t="s">
        <v>23</v>
      </c>
      <c r="B295" s="175">
        <v>1200</v>
      </c>
      <c r="C295" s="176">
        <v>1191</v>
      </c>
      <c r="D295" s="177">
        <v>443</v>
      </c>
      <c r="E295" s="178">
        <v>335</v>
      </c>
      <c r="F295" s="175">
        <v>1254</v>
      </c>
      <c r="G295" s="179">
        <v>577</v>
      </c>
      <c r="H295" s="177">
        <v>1748</v>
      </c>
      <c r="I295" s="178">
        <v>1710</v>
      </c>
      <c r="J295" s="175">
        <v>140</v>
      </c>
      <c r="K295" s="179">
        <v>301</v>
      </c>
      <c r="L295" s="177">
        <v>297</v>
      </c>
      <c r="M295" s="175">
        <v>930</v>
      </c>
      <c r="N295" s="180">
        <v>1291</v>
      </c>
      <c r="O295" s="181">
        <v>1323</v>
      </c>
      <c r="P295" s="175">
        <v>769</v>
      </c>
      <c r="Q295" s="179">
        <v>417</v>
      </c>
      <c r="R295" s="177">
        <v>1315</v>
      </c>
      <c r="S295" s="178">
        <v>813</v>
      </c>
      <c r="T295" s="175">
        <v>164</v>
      </c>
      <c r="U295" s="179">
        <v>114</v>
      </c>
      <c r="V295" s="177">
        <v>474</v>
      </c>
      <c r="W295" s="178">
        <v>1159</v>
      </c>
      <c r="X295" s="175">
        <v>469</v>
      </c>
      <c r="Y295" s="179">
        <v>193</v>
      </c>
      <c r="Z295" s="177">
        <v>2050</v>
      </c>
      <c r="AA295" s="175">
        <v>1831</v>
      </c>
      <c r="AB295" s="156">
        <f t="shared" si="4373"/>
        <v>11614</v>
      </c>
      <c r="AC295" s="157">
        <f t="shared" si="4374"/>
        <v>10894</v>
      </c>
      <c r="AE295" s="301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62" t="s">
        <v>14</v>
      </c>
      <c r="BG295" s="163" t="s">
        <v>15</v>
      </c>
      <c r="BI295" s="136" t="s">
        <v>23</v>
      </c>
      <c r="BJ295" s="128">
        <f>B295/B312</f>
        <v>5.3300168783867813E-2</v>
      </c>
      <c r="BK295" s="129">
        <f t="shared" ref="BK295" si="4538">C295/C312</f>
        <v>5.459295929592959E-2</v>
      </c>
      <c r="BL295" s="130">
        <f t="shared" ref="BL295" si="4539">D295/D312</f>
        <v>6.5291083271923359E-2</v>
      </c>
      <c r="BM295" s="131">
        <f t="shared" ref="BM295" si="4540">E295/E312</f>
        <v>4.4044175650802E-2</v>
      </c>
      <c r="BN295" s="128">
        <f t="shared" ref="BN295" si="4541">F295/F312</f>
        <v>6.762659763792267E-2</v>
      </c>
      <c r="BO295" s="129">
        <f t="shared" ref="BO295" si="4542">G295/G312</f>
        <v>3.6465904063704736E-2</v>
      </c>
      <c r="BP295" s="130">
        <f t="shared" ref="BP295" si="4543">H295/H312</f>
        <v>5.7382968944914979E-2</v>
      </c>
      <c r="BQ295" s="131">
        <f t="shared" ref="BQ295" si="4544">I295/I312</f>
        <v>5.8121749770572037E-2</v>
      </c>
      <c r="BR295" s="128">
        <f t="shared" ref="BR295" si="4545">J295/J312</f>
        <v>4.5647212259537009E-2</v>
      </c>
      <c r="BS295" s="129">
        <f t="shared" ref="BS295" si="4546">K295/K312</f>
        <v>9.7474093264248704E-2</v>
      </c>
      <c r="BT295" s="130">
        <f t="shared" ref="BT295" si="4547">L295/L312</f>
        <v>2.64E-2</v>
      </c>
      <c r="BU295" s="128">
        <f t="shared" ref="BU295" si="4548">M295/M312</f>
        <v>7.9684688544254992E-2</v>
      </c>
      <c r="BV295" s="132">
        <f t="shared" ref="BV295" si="4549">N295/N312</f>
        <v>5.3362542884305378E-2</v>
      </c>
      <c r="BW295" s="133">
        <f t="shared" ref="BW295" si="4550">O295/O312</f>
        <v>5.5536898665099491E-2</v>
      </c>
      <c r="BX295" s="128">
        <f t="shared" ref="BX295" si="4551">P295/P312</f>
        <v>6.1986135740770595E-2</v>
      </c>
      <c r="BY295" s="129">
        <f t="shared" ref="BY295" si="4552">Q295/Q312</f>
        <v>3.3699692904477128E-2</v>
      </c>
      <c r="BZ295" s="130">
        <f t="shared" ref="BZ295" si="4553">R295/R312</f>
        <v>6.8963708831550244E-2</v>
      </c>
      <c r="CA295" s="131">
        <f t="shared" ref="CA295" si="4554">S295/S312</f>
        <v>4.2625701253080274E-2</v>
      </c>
      <c r="CB295" s="128">
        <f t="shared" ref="CB295" si="4555">T295/T312</f>
        <v>6.9286016054076888E-2</v>
      </c>
      <c r="CC295" s="129">
        <f t="shared" ref="CC295" si="4556">U295/U312</f>
        <v>4.5508982035928146E-2</v>
      </c>
      <c r="CD295" s="130">
        <f t="shared" ref="CD295" si="4557">V295/V312</f>
        <v>3.305669851454076E-2</v>
      </c>
      <c r="CE295" s="131">
        <f t="shared" ref="CE295" si="4558">W295/W312</f>
        <v>6.7631440742253607E-2</v>
      </c>
      <c r="CF295" s="128">
        <f t="shared" ref="CF295" si="4559">X295/X312</f>
        <v>5.6268746250749853E-2</v>
      </c>
      <c r="CG295" s="129">
        <f t="shared" ref="CG295" si="4560">Y295/Y312</f>
        <v>3.6726926736441484E-2</v>
      </c>
      <c r="CH295" s="130">
        <f t="shared" ref="CH295" si="4561">Z295/Z312</f>
        <v>5.9580899235620662E-2</v>
      </c>
      <c r="CI295" s="128">
        <f t="shared" ref="CI295" si="4562">AA295/AA312</f>
        <v>4.9305256355019388E-2</v>
      </c>
      <c r="CJ295" s="134">
        <f t="shared" ref="CJ295" si="4563">AB295/AB312</f>
        <v>5.5907497978203102E-2</v>
      </c>
      <c r="CK295" s="135">
        <f t="shared" ref="CK295" si="4564">AC295/AC312</f>
        <v>5.2697518950112952E-2</v>
      </c>
    </row>
    <row r="296" spans="1:89" ht="13.5" thickTop="1" x14ac:dyDescent="0.2">
      <c r="A296" s="145" t="s">
        <v>24</v>
      </c>
      <c r="B296" s="189">
        <v>1456</v>
      </c>
      <c r="C296" s="183">
        <v>1220</v>
      </c>
      <c r="D296" s="184">
        <v>467</v>
      </c>
      <c r="E296" s="185">
        <v>321</v>
      </c>
      <c r="F296" s="182">
        <v>1200</v>
      </c>
      <c r="G296" s="186">
        <v>535</v>
      </c>
      <c r="H296" s="184">
        <v>1933</v>
      </c>
      <c r="I296" s="185">
        <v>1655</v>
      </c>
      <c r="J296" s="182">
        <v>131</v>
      </c>
      <c r="K296" s="186">
        <v>189</v>
      </c>
      <c r="L296" s="184">
        <v>338</v>
      </c>
      <c r="M296" s="182">
        <v>1020</v>
      </c>
      <c r="N296" s="187">
        <v>1120</v>
      </c>
      <c r="O296" s="190">
        <v>1558</v>
      </c>
      <c r="P296" s="182">
        <v>775</v>
      </c>
      <c r="Q296" s="186">
        <v>631</v>
      </c>
      <c r="R296" s="184">
        <v>1302</v>
      </c>
      <c r="S296" s="185">
        <v>984</v>
      </c>
      <c r="T296" s="182">
        <v>94</v>
      </c>
      <c r="U296" s="186">
        <v>109</v>
      </c>
      <c r="V296" s="184">
        <v>507</v>
      </c>
      <c r="W296" s="191">
        <v>1313</v>
      </c>
      <c r="X296" s="182">
        <v>472</v>
      </c>
      <c r="Y296" s="186">
        <v>243</v>
      </c>
      <c r="Z296" s="184">
        <v>2197</v>
      </c>
      <c r="AA296" s="182">
        <v>2184</v>
      </c>
      <c r="AB296" s="156">
        <f t="shared" si="4373"/>
        <v>11992</v>
      </c>
      <c r="AC296" s="157">
        <f t="shared" si="4374"/>
        <v>11962</v>
      </c>
      <c r="AE296" s="235" t="str">
        <f>$AE$17</f>
        <v>17:00 - 17:59</v>
      </c>
      <c r="AF296" s="125">
        <f t="shared" ref="AF296:AU297" si="4565">SUMIF($A$9:$A$32,$AE296,B$288:B$311)</f>
        <v>1731</v>
      </c>
      <c r="AG296" s="172">
        <f t="shared" si="4565"/>
        <v>1637</v>
      </c>
      <c r="AH296" s="126">
        <f t="shared" si="4565"/>
        <v>458</v>
      </c>
      <c r="AI296" s="166">
        <f t="shared" si="4565"/>
        <v>538</v>
      </c>
      <c r="AJ296" s="125">
        <f t="shared" si="4565"/>
        <v>1163</v>
      </c>
      <c r="AK296" s="127">
        <f t="shared" si="4565"/>
        <v>1152</v>
      </c>
      <c r="AL296" s="126">
        <f t="shared" si="4565"/>
        <v>2161</v>
      </c>
      <c r="AM296" s="166">
        <f t="shared" si="4565"/>
        <v>2171</v>
      </c>
      <c r="AN296" s="125">
        <f t="shared" si="4565"/>
        <v>232</v>
      </c>
      <c r="AO296" s="127">
        <f t="shared" si="4565"/>
        <v>170</v>
      </c>
      <c r="AP296" s="126">
        <f t="shared" si="4565"/>
        <v>975</v>
      </c>
      <c r="AQ296" s="125">
        <f t="shared" si="4565"/>
        <v>530</v>
      </c>
      <c r="AR296" s="165">
        <f t="shared" si="4565"/>
        <v>1711</v>
      </c>
      <c r="AS296" s="167">
        <f t="shared" si="4565"/>
        <v>1575</v>
      </c>
      <c r="AT296" s="125">
        <f t="shared" si="4565"/>
        <v>830</v>
      </c>
      <c r="AU296" s="127">
        <f t="shared" si="4565"/>
        <v>1006</v>
      </c>
      <c r="AV296" s="126">
        <f t="shared" ref="AP296:BE297" si="4566">SUMIF($A$9:$A$32,$AE296,R$288:R$311)</f>
        <v>1166</v>
      </c>
      <c r="AW296" s="166">
        <f t="shared" si="4566"/>
        <v>1514</v>
      </c>
      <c r="AX296" s="125">
        <f t="shared" si="4566"/>
        <v>174</v>
      </c>
      <c r="AY296" s="127">
        <f t="shared" si="4566"/>
        <v>177</v>
      </c>
      <c r="AZ296" s="126">
        <f t="shared" si="4566"/>
        <v>1134</v>
      </c>
      <c r="BA296" s="166">
        <f t="shared" si="4566"/>
        <v>1157</v>
      </c>
      <c r="BB296" s="125">
        <f t="shared" si="4566"/>
        <v>631</v>
      </c>
      <c r="BC296" s="127">
        <f t="shared" si="4566"/>
        <v>391</v>
      </c>
      <c r="BD296" s="170">
        <f t="shared" si="4566"/>
        <v>2536</v>
      </c>
      <c r="BE296" s="171">
        <f t="shared" si="4566"/>
        <v>2633</v>
      </c>
      <c r="BF296" s="156">
        <f>AF296+AH296+AJ296+AL296+AN296+AP296+AR296+AT296+AV296+AX296+AZ296+BB296+BD296</f>
        <v>14902</v>
      </c>
      <c r="BG296" s="157">
        <f>AG296+AI296+AK296+AM296+AO296+AQ296+AS296+AU296+AW296+AY296+BA296+BC296+BE296</f>
        <v>14651</v>
      </c>
      <c r="BI296" s="145" t="s">
        <v>24</v>
      </c>
      <c r="BJ296" s="128">
        <f>B296/B312</f>
        <v>6.4670871457759613E-2</v>
      </c>
      <c r="BK296" s="129">
        <f t="shared" ref="BK296" si="4567">C296/C312</f>
        <v>5.5922258892555921E-2</v>
      </c>
      <c r="BL296" s="130">
        <f t="shared" ref="BL296" si="4568">D296/D312</f>
        <v>6.8828297715549006E-2</v>
      </c>
      <c r="BM296" s="131">
        <f t="shared" ref="BM296" si="4569">E296/E312</f>
        <v>4.2203523534052066E-2</v>
      </c>
      <c r="BN296" s="128">
        <f t="shared" ref="BN296" si="4570">F296/F312</f>
        <v>6.4714447500404462E-2</v>
      </c>
      <c r="BO296" s="129">
        <f t="shared" ref="BO296" si="4571">G296/G312</f>
        <v>3.381154016305378E-2</v>
      </c>
      <c r="BP296" s="130">
        <f t="shared" ref="BP296" si="4572">H296/H312</f>
        <v>6.3456109250869933E-2</v>
      </c>
      <c r="BQ296" s="131">
        <f t="shared" ref="BQ296" si="4573">I296/I312</f>
        <v>5.6252336766255392E-2</v>
      </c>
      <c r="BR296" s="128">
        <f t="shared" ref="BR296" si="4574">J296/J312</f>
        <v>4.2712748614281058E-2</v>
      </c>
      <c r="BS296" s="129">
        <f t="shared" ref="BS296" si="4575">K296/K312</f>
        <v>6.1204663212435235E-2</v>
      </c>
      <c r="BT296" s="130">
        <f t="shared" ref="BT296" si="4576">L296/L312</f>
        <v>3.0044444444444443E-2</v>
      </c>
      <c r="BU296" s="128">
        <f t="shared" ref="BU296" si="4577">M296/M312</f>
        <v>8.7396110016279671E-2</v>
      </c>
      <c r="BV296" s="132">
        <f t="shared" ref="BV296" si="4578">N296/N312</f>
        <v>4.6294382672673912E-2</v>
      </c>
      <c r="BW296" s="133">
        <f t="shared" ref="BW296" si="4579">O296/O312</f>
        <v>6.5401729493745273E-2</v>
      </c>
      <c r="BX296" s="128">
        <f t="shared" ref="BX296" si="4580">P296/P312</f>
        <v>6.2469772690633564E-2</v>
      </c>
      <c r="BY296" s="129">
        <f t="shared" ref="BY296" si="4581">Q296/Q312</f>
        <v>5.0994019718765153E-2</v>
      </c>
      <c r="BZ296" s="130">
        <f t="shared" ref="BZ296" si="4582">R296/R312</f>
        <v>6.8281938325991193E-2</v>
      </c>
      <c r="CA296" s="131">
        <f t="shared" ref="CA296" si="4583">S296/S312</f>
        <v>5.1591254653174642E-2</v>
      </c>
      <c r="CB296" s="128">
        <f t="shared" ref="CB296" si="4584">T296/T312</f>
        <v>3.9712716518800172E-2</v>
      </c>
      <c r="CC296" s="129">
        <f t="shared" ref="CC296" si="4585">U296/U312</f>
        <v>4.3512974051896205E-2</v>
      </c>
      <c r="CD296" s="130">
        <f t="shared" ref="CD296" si="4586">V296/V312</f>
        <v>3.5358114233907528E-2</v>
      </c>
      <c r="CE296" s="131">
        <f t="shared" ref="CE296" si="4587">W296/W312</f>
        <v>7.6617844430180312E-2</v>
      </c>
      <c r="CF296" s="128">
        <f t="shared" ref="CF296" si="4588">X296/X312</f>
        <v>5.6628674265146971E-2</v>
      </c>
      <c r="CG296" s="129">
        <f t="shared" ref="CG296" si="4589">Y296/Y312</f>
        <v>4.6241674595623214E-2</v>
      </c>
      <c r="CH296" s="130">
        <f t="shared" ref="CH296" si="4590">Z296/Z312</f>
        <v>6.3853285668613952E-2</v>
      </c>
      <c r="CI296" s="128">
        <f t="shared" ref="CI296" si="4591">AA296/AA312</f>
        <v>5.8810857389056441E-2</v>
      </c>
      <c r="CJ296" s="134">
        <f t="shared" ref="CJ296" si="4592">AB296/AB312</f>
        <v>5.7727115184657452E-2</v>
      </c>
      <c r="CK296" s="135">
        <f t="shared" ref="CK296" si="4593">AC296/AC312</f>
        <v>5.7863752678653492E-2</v>
      </c>
    </row>
    <row r="297" spans="1:89" x14ac:dyDescent="0.2">
      <c r="A297" s="136" t="s">
        <v>25</v>
      </c>
      <c r="B297" s="192">
        <v>1281</v>
      </c>
      <c r="C297" s="176">
        <v>1193</v>
      </c>
      <c r="D297" s="177">
        <v>422</v>
      </c>
      <c r="E297" s="178">
        <v>330</v>
      </c>
      <c r="F297" s="175">
        <v>1265</v>
      </c>
      <c r="G297" s="179">
        <v>591</v>
      </c>
      <c r="H297" s="177">
        <v>1937</v>
      </c>
      <c r="I297" s="178">
        <v>1548</v>
      </c>
      <c r="J297" s="175">
        <v>184</v>
      </c>
      <c r="K297" s="176">
        <v>205</v>
      </c>
      <c r="L297" s="177">
        <v>402</v>
      </c>
      <c r="M297" s="175">
        <v>1063</v>
      </c>
      <c r="N297" s="180">
        <v>1245</v>
      </c>
      <c r="O297" s="193">
        <v>1397</v>
      </c>
      <c r="P297" s="175">
        <v>835</v>
      </c>
      <c r="Q297" s="176">
        <v>577</v>
      </c>
      <c r="R297" s="177">
        <v>1200</v>
      </c>
      <c r="S297" s="178">
        <v>916</v>
      </c>
      <c r="T297" s="184">
        <v>66</v>
      </c>
      <c r="U297" s="175">
        <v>96</v>
      </c>
      <c r="V297" s="177">
        <v>559</v>
      </c>
      <c r="W297" s="194">
        <v>1183</v>
      </c>
      <c r="X297" s="175">
        <v>510</v>
      </c>
      <c r="Y297" s="179">
        <v>232</v>
      </c>
      <c r="Z297" s="177">
        <v>2159</v>
      </c>
      <c r="AA297" s="175">
        <v>2462</v>
      </c>
      <c r="AB297" s="156">
        <f t="shared" si="4373"/>
        <v>12065</v>
      </c>
      <c r="AC297" s="157">
        <f t="shared" si="4374"/>
        <v>11793</v>
      </c>
      <c r="AE297" s="237" t="str">
        <f>$AE$18</f>
        <v>18:00 - 18:59</v>
      </c>
      <c r="AF297" s="125">
        <f t="shared" si="4565"/>
        <v>1648</v>
      </c>
      <c r="AG297" s="176">
        <f t="shared" si="4565"/>
        <v>1492</v>
      </c>
      <c r="AH297" s="177">
        <f t="shared" si="4565"/>
        <v>448</v>
      </c>
      <c r="AI297" s="178">
        <f t="shared" si="4565"/>
        <v>513</v>
      </c>
      <c r="AJ297" s="238">
        <f t="shared" si="4565"/>
        <v>929</v>
      </c>
      <c r="AK297" s="179">
        <f t="shared" si="4565"/>
        <v>1182</v>
      </c>
      <c r="AL297" s="177">
        <f t="shared" si="4565"/>
        <v>2018</v>
      </c>
      <c r="AM297" s="178">
        <f t="shared" si="4565"/>
        <v>2148</v>
      </c>
      <c r="AN297" s="238">
        <f t="shared" si="4565"/>
        <v>258</v>
      </c>
      <c r="AO297" s="179">
        <f t="shared" si="4565"/>
        <v>139</v>
      </c>
      <c r="AP297" s="177">
        <f t="shared" si="4566"/>
        <v>1173</v>
      </c>
      <c r="AQ297" s="238">
        <f t="shared" si="4566"/>
        <v>455</v>
      </c>
      <c r="AR297" s="180">
        <f t="shared" si="4566"/>
        <v>1727</v>
      </c>
      <c r="AS297" s="181">
        <f t="shared" si="4566"/>
        <v>1506</v>
      </c>
      <c r="AT297" s="238">
        <f t="shared" si="4566"/>
        <v>690</v>
      </c>
      <c r="AU297" s="179">
        <f t="shared" si="4566"/>
        <v>1036</v>
      </c>
      <c r="AV297" s="177">
        <f t="shared" si="4566"/>
        <v>1079</v>
      </c>
      <c r="AW297" s="178">
        <f t="shared" si="4566"/>
        <v>1645</v>
      </c>
      <c r="AX297" s="238">
        <f t="shared" si="4566"/>
        <v>172</v>
      </c>
      <c r="AY297" s="179">
        <f t="shared" si="4566"/>
        <v>150</v>
      </c>
      <c r="AZ297" s="177">
        <f t="shared" si="4566"/>
        <v>1217</v>
      </c>
      <c r="BA297" s="178">
        <f t="shared" si="4566"/>
        <v>1165</v>
      </c>
      <c r="BB297" s="238">
        <f t="shared" si="4566"/>
        <v>567</v>
      </c>
      <c r="BC297" s="179">
        <f t="shared" si="4566"/>
        <v>455</v>
      </c>
      <c r="BD297" s="177">
        <f t="shared" si="4566"/>
        <v>2616</v>
      </c>
      <c r="BE297" s="238">
        <f t="shared" si="4566"/>
        <v>2626</v>
      </c>
      <c r="BF297" s="158">
        <f>SUM(AF297,AH297,AJ297,AL297,AN297,AP297,AR297,AT297,AV297,AX297,AZ297,BB297,BD297)</f>
        <v>14542</v>
      </c>
      <c r="BG297" s="159">
        <f>SUM(AG297,AI297,AK297,AM297,AO297,AQ297,AS297,AU297,AW297,AY297,BA297,BC297,BE297)</f>
        <v>14512</v>
      </c>
      <c r="BI297" s="136" t="s">
        <v>25</v>
      </c>
      <c r="BJ297" s="128">
        <f>B297/B312</f>
        <v>5.6897930176778896E-2</v>
      </c>
      <c r="BK297" s="129">
        <f t="shared" ref="BK297" si="4594">C297/C312</f>
        <v>5.4684635130179682E-2</v>
      </c>
      <c r="BL297" s="130">
        <f t="shared" ref="BL297" si="4595">D297/D312</f>
        <v>6.2196020633750924E-2</v>
      </c>
      <c r="BM297" s="131">
        <f t="shared" ref="BM297" si="4596">E297/E312</f>
        <v>4.3386799894819882E-2</v>
      </c>
      <c r="BN297" s="128">
        <f t="shared" ref="BN297" si="4597">F297/F312</f>
        <v>6.8219813406676377E-2</v>
      </c>
      <c r="BO297" s="129">
        <f t="shared" ref="BO297" si="4598">G297/G312</f>
        <v>3.7350692030588384E-2</v>
      </c>
      <c r="BP297" s="130">
        <f t="shared" ref="BP297" si="4599">H297/H312</f>
        <v>6.3587420392620317E-2</v>
      </c>
      <c r="BQ297" s="131">
        <f t="shared" ref="BQ297" si="4600">I297/I312</f>
        <v>5.2615478739675745E-2</v>
      </c>
      <c r="BR297" s="128">
        <f t="shared" ref="BR297" si="4601">J297/J312</f>
        <v>5.9993478969677209E-2</v>
      </c>
      <c r="BS297" s="129">
        <f t="shared" ref="BS297" si="4602">K297/K312</f>
        <v>6.63860103626943E-2</v>
      </c>
      <c r="BT297" s="130">
        <f t="shared" ref="BT297" si="4603">L297/L312</f>
        <v>3.5733333333333332E-2</v>
      </c>
      <c r="BU297" s="128">
        <f t="shared" ref="BU297" si="4604">M297/M312</f>
        <v>9.1080455830691451E-2</v>
      </c>
      <c r="BV297" s="132">
        <f t="shared" ref="BV297" si="4605">N297/N312</f>
        <v>5.146116645310627E-2</v>
      </c>
      <c r="BW297" s="133">
        <f t="shared" ref="BW297" si="4606">O297/O312</f>
        <v>5.864327092603476E-2</v>
      </c>
      <c r="BX297" s="128">
        <f t="shared" ref="BX297" si="4607">P297/P312</f>
        <v>6.7306142189263257E-2</v>
      </c>
      <c r="BY297" s="129">
        <f t="shared" ref="BY297" si="4608">Q297/Q312</f>
        <v>4.6630030709552288E-2</v>
      </c>
      <c r="BZ297" s="130">
        <f t="shared" ref="BZ297" si="4609">R297/R312</f>
        <v>6.2932662051604776E-2</v>
      </c>
      <c r="CA297" s="131">
        <f t="shared" ref="CA297" si="4610">S297/S312</f>
        <v>4.8026005347873955E-2</v>
      </c>
      <c r="CB297" s="128">
        <f t="shared" ref="CB297" si="4611">T297/T312</f>
        <v>2.7883396704689482E-2</v>
      </c>
      <c r="CC297" s="129">
        <f t="shared" ref="CC297" si="4612">U297/U312</f>
        <v>3.8323353293413173E-2</v>
      </c>
      <c r="CD297" s="130">
        <f t="shared" ref="CD297" si="4613">V297/V312</f>
        <v>3.8984587488667274E-2</v>
      </c>
      <c r="CE297" s="131">
        <f t="shared" ref="CE297" si="4614">W297/W312</f>
        <v>6.9031919239073355E-2</v>
      </c>
      <c r="CF297" s="128">
        <f t="shared" ref="CF297" si="4615">X297/X312</f>
        <v>6.1187762447510501E-2</v>
      </c>
      <c r="CG297" s="129">
        <f t="shared" ref="CG297" si="4616">Y297/Y312</f>
        <v>4.4148430066603232E-2</v>
      </c>
      <c r="CH297" s="130">
        <f t="shared" ref="CH297" si="4617">Z297/Z312</f>
        <v>6.2748859243758531E-2</v>
      </c>
      <c r="CI297" s="128">
        <f t="shared" ref="CI297" si="4618">AA297/AA312</f>
        <v>6.6296854803963814E-2</v>
      </c>
      <c r="CJ297" s="134">
        <f t="shared" ref="CJ297" si="4619">AB297/AB312</f>
        <v>5.8078522740401275E-2</v>
      </c>
      <c r="CK297" s="135">
        <f t="shared" ref="CK297" si="4620">AC297/AC312</f>
        <v>5.7046249401384433E-2</v>
      </c>
    </row>
    <row r="298" spans="1:89" ht="13.5" thickBot="1" x14ac:dyDescent="0.25">
      <c r="A298" s="145" t="s">
        <v>26</v>
      </c>
      <c r="B298" s="189">
        <v>1321</v>
      </c>
      <c r="C298" s="183">
        <v>1270</v>
      </c>
      <c r="D298" s="184">
        <v>455</v>
      </c>
      <c r="E298" s="185">
        <v>372</v>
      </c>
      <c r="F298" s="182">
        <v>957</v>
      </c>
      <c r="G298" s="186">
        <v>604</v>
      </c>
      <c r="H298" s="184">
        <v>2039</v>
      </c>
      <c r="I298" s="185">
        <v>1592</v>
      </c>
      <c r="J298" s="182">
        <v>138</v>
      </c>
      <c r="K298" s="183">
        <v>143</v>
      </c>
      <c r="L298" s="184">
        <v>507</v>
      </c>
      <c r="M298" s="182">
        <v>775</v>
      </c>
      <c r="N298" s="187">
        <v>1233</v>
      </c>
      <c r="O298" s="190">
        <v>1358</v>
      </c>
      <c r="P298" s="182">
        <v>928</v>
      </c>
      <c r="Q298" s="183">
        <v>651</v>
      </c>
      <c r="R298" s="184">
        <v>1265</v>
      </c>
      <c r="S298" s="185">
        <v>878</v>
      </c>
      <c r="T298" s="182">
        <v>67</v>
      </c>
      <c r="U298" s="186">
        <v>129</v>
      </c>
      <c r="V298" s="184">
        <v>612</v>
      </c>
      <c r="W298" s="191">
        <v>956</v>
      </c>
      <c r="X298" s="182">
        <v>473</v>
      </c>
      <c r="Y298" s="186">
        <v>223</v>
      </c>
      <c r="Z298" s="184">
        <v>2206</v>
      </c>
      <c r="AA298" s="182">
        <v>2286</v>
      </c>
      <c r="AB298" s="156">
        <f t="shared" si="4373"/>
        <v>12201</v>
      </c>
      <c r="AC298" s="157">
        <f t="shared" si="4374"/>
        <v>11237</v>
      </c>
      <c r="AE298" s="235"/>
      <c r="AF298" s="125"/>
      <c r="AG298" s="183"/>
      <c r="AH298" s="184"/>
      <c r="AI298" s="185"/>
      <c r="AJ298" s="182"/>
      <c r="AK298" s="186"/>
      <c r="AL298" s="184"/>
      <c r="AM298" s="185"/>
      <c r="AN298" s="182"/>
      <c r="AO298" s="186"/>
      <c r="AP298" s="184"/>
      <c r="AQ298" s="182"/>
      <c r="AR298" s="187"/>
      <c r="AS298" s="188"/>
      <c r="AT298" s="182"/>
      <c r="AU298" s="186"/>
      <c r="AV298" s="184"/>
      <c r="AW298" s="185"/>
      <c r="AX298" s="182"/>
      <c r="AY298" s="186"/>
      <c r="AZ298" s="184"/>
      <c r="BA298" s="185"/>
      <c r="BB298" s="182"/>
      <c r="BC298" s="186"/>
      <c r="BD298" s="184"/>
      <c r="BE298" s="182"/>
      <c r="BF298" s="158"/>
      <c r="BG298" s="159"/>
      <c r="BI298" s="145" t="s">
        <v>26</v>
      </c>
      <c r="BJ298" s="128">
        <f>B298/B312</f>
        <v>5.867460246957449E-2</v>
      </c>
      <c r="BK298" s="129">
        <f t="shared" ref="BK298" si="4621">C298/C312</f>
        <v>5.8214154748808214E-2</v>
      </c>
      <c r="BL298" s="130">
        <f t="shared" ref="BL298" si="4622">D298/D312</f>
        <v>6.7059690493736182E-2</v>
      </c>
      <c r="BM298" s="131">
        <f t="shared" ref="BM298" si="4623">E298/E312</f>
        <v>4.8908756245069684E-2</v>
      </c>
      <c r="BN298" s="128">
        <f t="shared" ref="BN298" si="4624">F298/F312</f>
        <v>5.1609771881572564E-2</v>
      </c>
      <c r="BO298" s="129">
        <f t="shared" ref="BO298" si="4625">G298/G312</f>
        <v>3.8172280856980344E-2</v>
      </c>
      <c r="BP298" s="130">
        <f t="shared" ref="BP298" si="4626">H298/H312</f>
        <v>6.6935854507254935E-2</v>
      </c>
      <c r="BQ298" s="131">
        <f t="shared" ref="BQ298" si="4627">I298/I312</f>
        <v>5.4111009143129059E-2</v>
      </c>
      <c r="BR298" s="128">
        <f t="shared" ref="BR298" si="4628">J298/J312</f>
        <v>4.4995109227257905E-2</v>
      </c>
      <c r="BS298" s="129">
        <f t="shared" ref="BS298" si="4629">K298/K312</f>
        <v>4.6308290155440412E-2</v>
      </c>
      <c r="BT298" s="130">
        <f t="shared" ref="BT298" si="4630">L298/L312</f>
        <v>4.5066666666666665E-2</v>
      </c>
      <c r="BU298" s="128">
        <f t="shared" ref="BU298" si="4631">M298/M312</f>
        <v>6.6403907120212491E-2</v>
      </c>
      <c r="BV298" s="132">
        <f t="shared" ref="BV298" si="4632">N298/N312</f>
        <v>5.0965155210184764E-2</v>
      </c>
      <c r="BW298" s="133">
        <f t="shared" ref="BW298" si="4633">O298/O312</f>
        <v>5.7006128788514819E-2</v>
      </c>
      <c r="BX298" s="128">
        <f t="shared" ref="BX298" si="4634">P298/P312</f>
        <v>7.4802514912139281E-2</v>
      </c>
      <c r="BY298" s="129">
        <f t="shared" ref="BY298" si="4635">Q298/Q312</f>
        <v>5.2610311944399545E-2</v>
      </c>
      <c r="BZ298" s="130">
        <f t="shared" ref="BZ298" si="4636">R298/R312</f>
        <v>6.6341514579400046E-2</v>
      </c>
      <c r="CA298" s="131">
        <f t="shared" ref="CA298" si="4637">S298/S312</f>
        <v>4.6033660147852984E-2</v>
      </c>
      <c r="CB298" s="128">
        <f t="shared" ref="CB298" si="4638">T298/T312</f>
        <v>2.8305872412336289E-2</v>
      </c>
      <c r="CC298" s="129">
        <f t="shared" ref="CC298" si="4639">U298/U312</f>
        <v>5.1497005988023953E-2</v>
      </c>
      <c r="CD298" s="130">
        <f t="shared" ref="CD298" si="4640">V298/V312</f>
        <v>4.2680800613710858E-2</v>
      </c>
      <c r="CE298" s="131">
        <f t="shared" ref="CE298" si="4641">W298/W312</f>
        <v>5.5785726789986577E-2</v>
      </c>
      <c r="CF298" s="128">
        <f t="shared" ref="CF298" si="4642">X298/X312</f>
        <v>5.6748650269946008E-2</v>
      </c>
      <c r="CG298" s="129">
        <f t="shared" ref="CG298" si="4643">Y298/Y312</f>
        <v>4.2435775451950521E-2</v>
      </c>
      <c r="CH298" s="130">
        <f t="shared" ref="CH298" si="4644">Z298/Z312</f>
        <v>6.4114860348184963E-2</v>
      </c>
      <c r="CI298" s="128">
        <f t="shared" ref="CI298" si="4645">AA298/AA312</f>
        <v>6.1557518311072812E-2</v>
      </c>
      <c r="CJ298" s="134">
        <f t="shared" ref="CJ298" si="4646">AB298/AB312</f>
        <v>5.8733199830554167E-2</v>
      </c>
      <c r="CK298" s="135">
        <f t="shared" ref="CK298" si="4647">AC298/AC312</f>
        <v>5.435671199214423E-2</v>
      </c>
    </row>
    <row r="299" spans="1:89" ht="14.25" thickTop="1" thickBot="1" x14ac:dyDescent="0.25">
      <c r="A299" s="136" t="s">
        <v>27</v>
      </c>
      <c r="B299" s="192">
        <v>1448</v>
      </c>
      <c r="C299" s="176">
        <v>1655</v>
      </c>
      <c r="D299" s="177">
        <v>451</v>
      </c>
      <c r="E299" s="178">
        <v>482</v>
      </c>
      <c r="F299" s="175">
        <v>1083</v>
      </c>
      <c r="G299" s="179">
        <v>923</v>
      </c>
      <c r="H299" s="177">
        <v>1986</v>
      </c>
      <c r="I299" s="178">
        <v>2042</v>
      </c>
      <c r="J299" s="175">
        <v>181</v>
      </c>
      <c r="K299" s="176">
        <v>145</v>
      </c>
      <c r="L299" s="177">
        <v>549</v>
      </c>
      <c r="M299" s="175">
        <v>794</v>
      </c>
      <c r="N299" s="180">
        <v>1438</v>
      </c>
      <c r="O299" s="193">
        <v>1358</v>
      </c>
      <c r="P299" s="175">
        <v>963</v>
      </c>
      <c r="Q299" s="176">
        <v>732</v>
      </c>
      <c r="R299" s="177">
        <v>1250</v>
      </c>
      <c r="S299" s="178">
        <v>1158</v>
      </c>
      <c r="T299" s="175">
        <v>128</v>
      </c>
      <c r="U299" s="179">
        <v>118</v>
      </c>
      <c r="V299" s="177">
        <v>799</v>
      </c>
      <c r="W299" s="194">
        <v>1148</v>
      </c>
      <c r="X299" s="175">
        <v>470</v>
      </c>
      <c r="Y299" s="179">
        <v>253</v>
      </c>
      <c r="Z299" s="177">
        <v>2306</v>
      </c>
      <c r="AA299" s="175">
        <v>2746</v>
      </c>
      <c r="AB299" s="156">
        <f t="shared" si="4373"/>
        <v>13052</v>
      </c>
      <c r="AC299" s="157">
        <f t="shared" si="4374"/>
        <v>13554</v>
      </c>
      <c r="AE299" s="229" t="s">
        <v>13</v>
      </c>
      <c r="AF299" s="20">
        <f t="shared" ref="AF299:BG299" si="4648">SUM(AF296:AF298)</f>
        <v>3379</v>
      </c>
      <c r="AG299" s="21">
        <f t="shared" si="4648"/>
        <v>3129</v>
      </c>
      <c r="AH299" s="20">
        <f t="shared" si="4648"/>
        <v>906</v>
      </c>
      <c r="AI299" s="21">
        <f t="shared" si="4648"/>
        <v>1051</v>
      </c>
      <c r="AJ299" s="20">
        <f t="shared" si="4648"/>
        <v>2092</v>
      </c>
      <c r="AK299" s="21">
        <f t="shared" si="4648"/>
        <v>2334</v>
      </c>
      <c r="AL299" s="20">
        <f t="shared" si="4648"/>
        <v>4179</v>
      </c>
      <c r="AM299" s="21">
        <f t="shared" si="4648"/>
        <v>4319</v>
      </c>
      <c r="AN299" s="20">
        <f t="shared" si="4648"/>
        <v>490</v>
      </c>
      <c r="AO299" s="21">
        <f t="shared" si="4648"/>
        <v>309</v>
      </c>
      <c r="AP299" s="20">
        <f t="shared" si="4648"/>
        <v>2148</v>
      </c>
      <c r="AQ299" s="21">
        <f t="shared" si="4648"/>
        <v>985</v>
      </c>
      <c r="AR299" s="20">
        <f t="shared" si="4648"/>
        <v>3438</v>
      </c>
      <c r="AS299" s="21">
        <f t="shared" si="4648"/>
        <v>3081</v>
      </c>
      <c r="AT299" s="20">
        <f t="shared" si="4648"/>
        <v>1520</v>
      </c>
      <c r="AU299" s="21">
        <f t="shared" si="4648"/>
        <v>2042</v>
      </c>
      <c r="AV299" s="20">
        <f t="shared" si="4648"/>
        <v>2245</v>
      </c>
      <c r="AW299" s="21">
        <f t="shared" si="4648"/>
        <v>3159</v>
      </c>
      <c r="AX299" s="20">
        <f t="shared" si="4648"/>
        <v>346</v>
      </c>
      <c r="AY299" s="21">
        <f t="shared" si="4648"/>
        <v>327</v>
      </c>
      <c r="AZ299" s="20">
        <f t="shared" si="4648"/>
        <v>2351</v>
      </c>
      <c r="BA299" s="21">
        <f t="shared" si="4648"/>
        <v>2322</v>
      </c>
      <c r="BB299" s="20">
        <f t="shared" si="4648"/>
        <v>1198</v>
      </c>
      <c r="BC299" s="21">
        <f t="shared" si="4648"/>
        <v>846</v>
      </c>
      <c r="BD299" s="20">
        <f t="shared" si="4648"/>
        <v>5152</v>
      </c>
      <c r="BE299" s="21">
        <f t="shared" si="4648"/>
        <v>5259</v>
      </c>
      <c r="BF299" s="160">
        <f t="shared" si="4648"/>
        <v>29444</v>
      </c>
      <c r="BG299" s="161">
        <f t="shared" si="4648"/>
        <v>29163</v>
      </c>
      <c r="BI299" s="136" t="s">
        <v>27</v>
      </c>
      <c r="BJ299" s="128">
        <f>B299/B312</f>
        <v>6.4315536999200493E-2</v>
      </c>
      <c r="BK299" s="129">
        <f t="shared" ref="BK299" si="4649">C299/C312</f>
        <v>7.5861752841950861E-2</v>
      </c>
      <c r="BL299" s="130">
        <f t="shared" ref="BL299" si="4650">D299/D312</f>
        <v>6.6470154753131908E-2</v>
      </c>
      <c r="BM299" s="131">
        <f t="shared" ref="BM299" si="4651">E299/E312</f>
        <v>6.3371022876676314E-2</v>
      </c>
      <c r="BN299" s="128">
        <f t="shared" ref="BN299" si="4652">F299/F312</f>
        <v>5.8404788869115029E-2</v>
      </c>
      <c r="BO299" s="129">
        <f t="shared" ref="BO299" si="4653">G299/G312</f>
        <v>5.8332806673829236E-2</v>
      </c>
      <c r="BP299" s="130">
        <f t="shared" ref="BP299" si="4654">H299/H312</f>
        <v>6.5195981879062434E-2</v>
      </c>
      <c r="BQ299" s="131">
        <f t="shared" ref="BQ299" si="4655">I299/I312</f>
        <v>6.9406206451174332E-2</v>
      </c>
      <c r="BR299" s="128">
        <f t="shared" ref="BR299" si="4656">J299/J312</f>
        <v>5.9015324421258557E-2</v>
      </c>
      <c r="BS299" s="129">
        <f t="shared" ref="BS299" si="4657">K299/K312</f>
        <v>4.6955958549222798E-2</v>
      </c>
      <c r="BT299" s="130">
        <f t="shared" ref="BT299" si="4658">L299/L312</f>
        <v>4.8800000000000003E-2</v>
      </c>
      <c r="BU299" s="128">
        <f t="shared" ref="BU299" si="4659">M299/M312</f>
        <v>6.8031873875417703E-2</v>
      </c>
      <c r="BV299" s="132">
        <f t="shared" ref="BV299" si="4660">N299/N312</f>
        <v>5.943868061009383E-2</v>
      </c>
      <c r="BW299" s="133">
        <f t="shared" ref="BW299" si="4661">O299/O312</f>
        <v>5.7006128788514819E-2</v>
      </c>
      <c r="BX299" s="128">
        <f t="shared" ref="BX299" si="4662">P299/P312</f>
        <v>7.7623730453006606E-2</v>
      </c>
      <c r="BY299" s="129">
        <f t="shared" ref="BY299" si="4663">Q299/Q312</f>
        <v>5.9156295458218849E-2</v>
      </c>
      <c r="BZ299" s="130">
        <f t="shared" ref="BZ299" si="4664">R299/R312</f>
        <v>6.5554856303754988E-2</v>
      </c>
      <c r="CA299" s="131">
        <f t="shared" ref="CA299" si="4665">S299/S312</f>
        <v>6.0714098463796988E-2</v>
      </c>
      <c r="CB299" s="128">
        <f t="shared" ref="CB299" si="4666">T299/T312</f>
        <v>5.4076890578791718E-2</v>
      </c>
      <c r="CC299" s="129">
        <f t="shared" ref="CC299" si="4667">U299/U312</f>
        <v>4.7105788423153695E-2</v>
      </c>
      <c r="CD299" s="130">
        <f t="shared" ref="CD299" si="4668">V299/V312</f>
        <v>5.5722156356789176E-2</v>
      </c>
      <c r="CE299" s="131">
        <f t="shared" ref="CE299" si="4669">W299/W312</f>
        <v>6.6989554764544559E-2</v>
      </c>
      <c r="CF299" s="128">
        <f t="shared" ref="CF299" si="4670">X299/X312</f>
        <v>5.638872225554889E-2</v>
      </c>
      <c r="CG299" s="129">
        <f t="shared" ref="CG299" si="4671">Y299/Y312</f>
        <v>4.8144624167459564E-2</v>
      </c>
      <c r="CH299" s="130">
        <f t="shared" ref="CH299" si="4672">Z299/Z312</f>
        <v>6.7021245676751828E-2</v>
      </c>
      <c r="CI299" s="128">
        <f t="shared" ref="CI299" si="4673">AA299/AA312</f>
        <v>7.3944420508401554E-2</v>
      </c>
      <c r="CJ299" s="134">
        <f t="shared" ref="CJ299" si="4674">AB299/AB312</f>
        <v>6.2829745446143184E-2</v>
      </c>
      <c r="CK299" s="135">
        <f t="shared" ref="CK299" si="4675">AC299/AC312</f>
        <v>6.5564730296477969E-2</v>
      </c>
    </row>
    <row r="300" spans="1:89" ht="13.5" thickTop="1" x14ac:dyDescent="0.2">
      <c r="A300" s="145" t="s">
        <v>28</v>
      </c>
      <c r="B300" s="189">
        <v>1489</v>
      </c>
      <c r="C300" s="183">
        <v>1768</v>
      </c>
      <c r="D300" s="184">
        <v>456</v>
      </c>
      <c r="E300" s="185">
        <v>534</v>
      </c>
      <c r="F300" s="182">
        <v>1056</v>
      </c>
      <c r="G300" s="186">
        <v>1092</v>
      </c>
      <c r="H300" s="184">
        <v>2192</v>
      </c>
      <c r="I300" s="185">
        <v>1972</v>
      </c>
      <c r="J300" s="182">
        <v>203</v>
      </c>
      <c r="K300" s="183">
        <v>159</v>
      </c>
      <c r="L300" s="184">
        <v>878</v>
      </c>
      <c r="M300" s="182">
        <v>583</v>
      </c>
      <c r="N300" s="187">
        <v>1726</v>
      </c>
      <c r="O300" s="190">
        <v>1431</v>
      </c>
      <c r="P300" s="182">
        <v>1016</v>
      </c>
      <c r="Q300" s="183">
        <v>752</v>
      </c>
      <c r="R300" s="184">
        <v>1218</v>
      </c>
      <c r="S300" s="185">
        <v>1389</v>
      </c>
      <c r="T300" s="182">
        <v>138</v>
      </c>
      <c r="U300" s="186">
        <v>86</v>
      </c>
      <c r="V300" s="184">
        <v>1151</v>
      </c>
      <c r="W300" s="191">
        <v>989</v>
      </c>
      <c r="X300" s="182">
        <v>510</v>
      </c>
      <c r="Y300" s="186">
        <v>274</v>
      </c>
      <c r="Z300" s="184">
        <v>2324</v>
      </c>
      <c r="AA300" s="182">
        <v>2720</v>
      </c>
      <c r="AB300" s="156">
        <f t="shared" si="4373"/>
        <v>14357</v>
      </c>
      <c r="AC300" s="157">
        <f t="shared" si="4374"/>
        <v>13749</v>
      </c>
      <c r="BI300" s="145" t="s">
        <v>28</v>
      </c>
      <c r="BJ300" s="128">
        <f>B300/B312</f>
        <v>6.6136626099315976E-2</v>
      </c>
      <c r="BK300" s="129">
        <f t="shared" ref="BK300" si="4676">C300/C312</f>
        <v>8.1041437477081035E-2</v>
      </c>
      <c r="BL300" s="130">
        <f t="shared" ref="BL300" si="4677">D300/D312</f>
        <v>6.7207074428887251E-2</v>
      </c>
      <c r="BM300" s="131">
        <f t="shared" ref="BM300" si="4678">E300/E312</f>
        <v>7.0207730738890348E-2</v>
      </c>
      <c r="BN300" s="128">
        <f t="shared" ref="BN300" si="4679">F300/F312</f>
        <v>5.6948713800355932E-2</v>
      </c>
      <c r="BO300" s="129">
        <f t="shared" ref="BO300" si="4680">G300/G312</f>
        <v>6.9013461416924729E-2</v>
      </c>
      <c r="BP300" s="130">
        <f t="shared" ref="BP300" si="4681">H300/H312</f>
        <v>7.1958505679206877E-2</v>
      </c>
      <c r="BQ300" s="131">
        <f t="shared" ref="BQ300" si="4682">I300/I312</f>
        <v>6.7026953536589509E-2</v>
      </c>
      <c r="BR300" s="128">
        <f t="shared" ref="BR300" si="4683">J300/J312</f>
        <v>6.618845777632866E-2</v>
      </c>
      <c r="BS300" s="129">
        <f t="shared" ref="BS300" si="4684">K300/K312</f>
        <v>5.1489637305699484E-2</v>
      </c>
      <c r="BT300" s="130">
        <f t="shared" ref="BT300" si="4685">L300/L312</f>
        <v>7.8044444444444444E-2</v>
      </c>
      <c r="BU300" s="128">
        <f t="shared" ref="BU300" si="4686">M300/M312</f>
        <v>4.9952874646559849E-2</v>
      </c>
      <c r="BV300" s="132">
        <f t="shared" ref="BV300" si="4687">N300/N312</f>
        <v>7.1342950440209982E-2</v>
      </c>
      <c r="BW300" s="133">
        <f t="shared" ref="BW300" si="4688">O300/O312</f>
        <v>6.0070523045923939E-2</v>
      </c>
      <c r="BX300" s="128">
        <f t="shared" ref="BX300" si="4689">P300/P312</f>
        <v>8.1895856843462844E-2</v>
      </c>
      <c r="BY300" s="129">
        <f t="shared" ref="BY300" si="4690">Q300/Q312</f>
        <v>6.0772587683853241E-2</v>
      </c>
      <c r="BZ300" s="130">
        <f t="shared" ref="BZ300" si="4691">R300/R312</f>
        <v>6.3876651982378851E-2</v>
      </c>
      <c r="CA300" s="131">
        <f t="shared" ref="CA300" si="4692">S300/S312</f>
        <v>7.2825460074450787E-2</v>
      </c>
      <c r="CB300" s="128">
        <f t="shared" ref="CB300" si="4693">T300/T312</f>
        <v>5.8301647655259824E-2</v>
      </c>
      <c r="CC300" s="129">
        <f t="shared" ref="CC300" si="4694">U300/U312</f>
        <v>3.43313373253493E-2</v>
      </c>
      <c r="CD300" s="130">
        <f t="shared" ref="CD300" si="4695">V300/V312</f>
        <v>8.0270590696701311E-2</v>
      </c>
      <c r="CE300" s="131">
        <f t="shared" ref="CE300" si="4696">W300/W312</f>
        <v>5.7711384723113733E-2</v>
      </c>
      <c r="CF300" s="128">
        <f t="shared" ref="CF300" si="4697">X300/X312</f>
        <v>6.1187762447510501E-2</v>
      </c>
      <c r="CG300" s="129">
        <f t="shared" ref="CG300" si="4698">Y300/Y312</f>
        <v>5.2140818268315889E-2</v>
      </c>
      <c r="CH300" s="130">
        <f t="shared" ref="CH300" si="4699">Z300/Z312</f>
        <v>6.7544395035893864E-2</v>
      </c>
      <c r="CI300" s="128">
        <f t="shared" ref="CI300" si="4700">AA300/AA312</f>
        <v>7.3244291253769925E-2</v>
      </c>
      <c r="CJ300" s="134">
        <f t="shared" ref="CJ300" si="4701">AB300/AB312</f>
        <v>6.9111757230330806E-2</v>
      </c>
      <c r="CK300" s="135">
        <f t="shared" ref="CK300" si="4702">AC300/AC312</f>
        <v>6.6508003308711483E-2</v>
      </c>
    </row>
    <row r="301" spans="1:89" x14ac:dyDescent="0.2">
      <c r="A301" s="136" t="s">
        <v>29</v>
      </c>
      <c r="B301" s="192">
        <v>1744</v>
      </c>
      <c r="C301" s="176">
        <v>1790</v>
      </c>
      <c r="D301" s="177">
        <v>540</v>
      </c>
      <c r="E301" s="178">
        <v>584</v>
      </c>
      <c r="F301" s="175">
        <v>1082</v>
      </c>
      <c r="G301" s="179">
        <v>1277</v>
      </c>
      <c r="H301" s="177">
        <v>2030</v>
      </c>
      <c r="I301" s="178">
        <v>2166</v>
      </c>
      <c r="J301" s="175">
        <v>204</v>
      </c>
      <c r="K301" s="176">
        <v>172</v>
      </c>
      <c r="L301" s="177">
        <v>914</v>
      </c>
      <c r="M301" s="175">
        <v>667</v>
      </c>
      <c r="N301" s="180">
        <v>1885</v>
      </c>
      <c r="O301" s="193">
        <v>1497</v>
      </c>
      <c r="P301" s="175">
        <v>959</v>
      </c>
      <c r="Q301" s="176">
        <v>939</v>
      </c>
      <c r="R301" s="177">
        <v>1265</v>
      </c>
      <c r="S301" s="178">
        <v>1454</v>
      </c>
      <c r="T301" s="175">
        <v>311</v>
      </c>
      <c r="U301" s="179">
        <v>114</v>
      </c>
      <c r="V301" s="177">
        <v>1105</v>
      </c>
      <c r="W301" s="194">
        <v>1053</v>
      </c>
      <c r="X301" s="175">
        <v>530</v>
      </c>
      <c r="Y301" s="179">
        <v>355</v>
      </c>
      <c r="Z301" s="177">
        <v>2578</v>
      </c>
      <c r="AA301" s="175">
        <v>3035</v>
      </c>
      <c r="AB301" s="156">
        <f t="shared" si="4373"/>
        <v>15147</v>
      </c>
      <c r="AC301" s="157">
        <f t="shared" si="4374"/>
        <v>15103</v>
      </c>
      <c r="BI301" s="136" t="s">
        <v>29</v>
      </c>
      <c r="BJ301" s="128">
        <f>B301/B312</f>
        <v>7.7462911965887893E-2</v>
      </c>
      <c r="BK301" s="129">
        <f t="shared" ref="BK301" si="4703">C301/C312</f>
        <v>8.2049871653832054E-2</v>
      </c>
      <c r="BL301" s="130">
        <f t="shared" ref="BL301" si="4704">D301/D312</f>
        <v>7.9587324981577001E-2</v>
      </c>
      <c r="BM301" s="131">
        <f t="shared" ref="BM301" si="4705">E301/E312</f>
        <v>7.678148829871155E-2</v>
      </c>
      <c r="BN301" s="128">
        <f t="shared" ref="BN301" si="4706">F301/F312</f>
        <v>5.8350860162864691E-2</v>
      </c>
      <c r="BO301" s="129">
        <f t="shared" ref="BO301" si="4707">G301/G312</f>
        <v>8.0705302407887258E-2</v>
      </c>
      <c r="BP301" s="130">
        <f t="shared" ref="BP301" si="4708">H301/H312</f>
        <v>6.6640404438316592E-2</v>
      </c>
      <c r="BQ301" s="131">
        <f t="shared" ref="BQ301" si="4709">I301/I312</f>
        <v>7.3620883042724586E-2</v>
      </c>
      <c r="BR301" s="128">
        <f t="shared" ref="BR301" si="4710">J301/J312</f>
        <v>6.6514509292468216E-2</v>
      </c>
      <c r="BS301" s="129">
        <f t="shared" ref="BS301" si="4711">K301/K312</f>
        <v>5.5699481865284971E-2</v>
      </c>
      <c r="BT301" s="130">
        <f t="shared" ref="BT301" si="4712">L301/L312</f>
        <v>8.1244444444444439E-2</v>
      </c>
      <c r="BU301" s="128">
        <f t="shared" ref="BU301" si="4713">M301/M312</f>
        <v>5.7150201353782883E-2</v>
      </c>
      <c r="BV301" s="132">
        <f t="shared" ref="BV301" si="4714">N301/N312</f>
        <v>7.7915099408919941E-2</v>
      </c>
      <c r="BW301" s="133">
        <f t="shared" ref="BW301" si="4715">O301/O312</f>
        <v>6.284107127864999E-2</v>
      </c>
      <c r="BX301" s="128">
        <f t="shared" ref="BX301" si="4716">P301/P312</f>
        <v>7.7301305819764632E-2</v>
      </c>
      <c r="BY301" s="129">
        <f t="shared" ref="BY301" si="4717">Q301/Q312</f>
        <v>7.5884919993534833E-2</v>
      </c>
      <c r="BZ301" s="130">
        <f t="shared" ref="BZ301" si="4718">R301/R312</f>
        <v>6.6341514579400046E-2</v>
      </c>
      <c r="CA301" s="131">
        <f t="shared" ref="CA301" si="4719">S301/S312</f>
        <v>7.6233418969223504E-2</v>
      </c>
      <c r="CB301" s="128">
        <f t="shared" ref="CB301" si="4720">T301/T312</f>
        <v>0.13138994507815802</v>
      </c>
      <c r="CC301" s="129">
        <f t="shared" ref="CC301" si="4721">U301/U312</f>
        <v>4.5508982035928146E-2</v>
      </c>
      <c r="CD301" s="130">
        <f t="shared" ref="CD301" si="4722">V301/V312</f>
        <v>7.7062556663644602E-2</v>
      </c>
      <c r="CE301" s="131">
        <f t="shared" ref="CE301" si="4723">W301/W312</f>
        <v>6.1445994047966392E-2</v>
      </c>
      <c r="CF301" s="128">
        <f t="shared" ref="CF301" si="4724">X301/X312</f>
        <v>6.3587282543491302E-2</v>
      </c>
      <c r="CG301" s="129">
        <f t="shared" ref="CG301" si="4725">Y301/Y312</f>
        <v>6.7554709800190293E-2</v>
      </c>
      <c r="CH301" s="130">
        <f t="shared" ref="CH301" si="4726">Z301/Z312</f>
        <v>7.492661377045369E-2</v>
      </c>
      <c r="CI301" s="128">
        <f t="shared" ref="CI301" si="4727">AA301/AA312</f>
        <v>8.1726626454114604E-2</v>
      </c>
      <c r="CJ301" s="134">
        <f t="shared" ref="CJ301" si="4728">AB301/AB312</f>
        <v>7.2914660915777724E-2</v>
      </c>
      <c r="CK301" s="135">
        <f t="shared" ref="CK301" si="4729">AC301/AC312</f>
        <v>7.3057704121861203E-2</v>
      </c>
    </row>
    <row r="302" spans="1:89" x14ac:dyDescent="0.2">
      <c r="A302" s="145" t="s">
        <v>30</v>
      </c>
      <c r="B302" s="189">
        <v>1731</v>
      </c>
      <c r="C302" s="183">
        <v>1637</v>
      </c>
      <c r="D302" s="184">
        <v>458</v>
      </c>
      <c r="E302" s="185">
        <v>538</v>
      </c>
      <c r="F302" s="182">
        <v>1163</v>
      </c>
      <c r="G302" s="186">
        <v>1152</v>
      </c>
      <c r="H302" s="184">
        <v>2161</v>
      </c>
      <c r="I302" s="185">
        <v>2171</v>
      </c>
      <c r="J302" s="182">
        <v>232</v>
      </c>
      <c r="K302" s="183">
        <v>170</v>
      </c>
      <c r="L302" s="184">
        <v>975</v>
      </c>
      <c r="M302" s="182">
        <v>530</v>
      </c>
      <c r="N302" s="187">
        <v>1711</v>
      </c>
      <c r="O302" s="190">
        <v>1575</v>
      </c>
      <c r="P302" s="182">
        <v>830</v>
      </c>
      <c r="Q302" s="183">
        <v>1006</v>
      </c>
      <c r="R302" s="184">
        <v>1166</v>
      </c>
      <c r="S302" s="185">
        <v>1514</v>
      </c>
      <c r="T302" s="182">
        <v>174</v>
      </c>
      <c r="U302" s="186">
        <v>177</v>
      </c>
      <c r="V302" s="184">
        <v>1134</v>
      </c>
      <c r="W302" s="191">
        <v>1157</v>
      </c>
      <c r="X302" s="182">
        <v>631</v>
      </c>
      <c r="Y302" s="186">
        <v>391</v>
      </c>
      <c r="Z302" s="184">
        <v>2536</v>
      </c>
      <c r="AA302" s="182">
        <v>2633</v>
      </c>
      <c r="AB302" s="156">
        <f t="shared" si="4373"/>
        <v>14902</v>
      </c>
      <c r="AC302" s="157">
        <f t="shared" si="4374"/>
        <v>14651</v>
      </c>
      <c r="BI302" s="145" t="s">
        <v>30</v>
      </c>
      <c r="BJ302" s="128">
        <f>B302/B312</f>
        <v>7.688549347072933E-2</v>
      </c>
      <c r="BK302" s="129">
        <f t="shared" ref="BK302" si="4730">C302/C312</f>
        <v>7.503667033370004E-2</v>
      </c>
      <c r="BL302" s="130">
        <f t="shared" ref="BL302" si="4731">D302/D312</f>
        <v>6.7501842299189388E-2</v>
      </c>
      <c r="BM302" s="131">
        <f t="shared" ref="BM302" si="4732">E302/E312</f>
        <v>7.0733631343676051E-2</v>
      </c>
      <c r="BN302" s="128">
        <f t="shared" ref="BN302" si="4733">F302/F312</f>
        <v>6.2719085369141989E-2</v>
      </c>
      <c r="BO302" s="129">
        <f t="shared" ref="BO302" si="4734">G302/G312</f>
        <v>7.2805409846426083E-2</v>
      </c>
      <c r="BP302" s="130">
        <f t="shared" ref="BP302" si="4735">H302/H312</f>
        <v>7.0940844330641462E-2</v>
      </c>
      <c r="BQ302" s="131">
        <f t="shared" ref="BQ302" si="4736">I302/I312</f>
        <v>7.3790829679480641E-2</v>
      </c>
      <c r="BR302" s="128">
        <f t="shared" ref="BR302" si="4737">J302/J312</f>
        <v>7.5643951744375618E-2</v>
      </c>
      <c r="BS302" s="129">
        <f t="shared" ref="BS302" si="4738">K302/K312</f>
        <v>5.5051813471502592E-2</v>
      </c>
      <c r="BT302" s="130">
        <f t="shared" ref="BT302" si="4739">L302/L312</f>
        <v>8.666666666666667E-2</v>
      </c>
      <c r="BU302" s="128">
        <f t="shared" ref="BU302" si="4740">M302/M312</f>
        <v>4.5411704224145318E-2</v>
      </c>
      <c r="BV302" s="132">
        <f t="shared" ref="BV302" si="4741">N302/N312</f>
        <v>7.0722936386558091E-2</v>
      </c>
      <c r="BW302" s="133">
        <f t="shared" ref="BW302" si="4742">O302/O312</f>
        <v>6.6115355553689872E-2</v>
      </c>
      <c r="BX302" s="128">
        <f t="shared" ref="BX302" si="4743">P302/P312</f>
        <v>6.6903111397710782E-2</v>
      </c>
      <c r="BY302" s="129">
        <f t="shared" ref="BY302" si="4744">Q302/Q312</f>
        <v>8.1299498949410048E-2</v>
      </c>
      <c r="BZ302" s="130">
        <f t="shared" ref="BZ302" si="4745">R302/R312</f>
        <v>6.1149569960142647E-2</v>
      </c>
      <c r="CA302" s="131">
        <f t="shared" ref="CA302" si="4746">S302/S312</f>
        <v>7.9379227179782935E-2</v>
      </c>
      <c r="CB302" s="128">
        <f t="shared" ref="CB302" si="4747">T302/T312</f>
        <v>7.3510773130544993E-2</v>
      </c>
      <c r="CC302" s="129">
        <f t="shared" ref="CC302" si="4748">U302/U312</f>
        <v>7.0658682634730532E-2</v>
      </c>
      <c r="CD302" s="130">
        <f t="shared" ref="CD302" si="4749">V302/V312</f>
        <v>7.9085012901876001E-2</v>
      </c>
      <c r="CE302" s="131">
        <f t="shared" ref="CE302" si="4750">W302/W312</f>
        <v>6.7514734200851953E-2</v>
      </c>
      <c r="CF302" s="128">
        <f t="shared" ref="CF302" si="4751">X302/X312</f>
        <v>7.5704859028194363E-2</v>
      </c>
      <c r="CG302" s="129">
        <f t="shared" ref="CG302" si="4752">Y302/Y312</f>
        <v>7.440532825880114E-2</v>
      </c>
      <c r="CH302" s="130">
        <f t="shared" ref="CH302" si="4753">Z302/Z312</f>
        <v>7.3705931932455601E-2</v>
      </c>
      <c r="CI302" s="128">
        <f t="shared" ref="CI302" si="4754">AA302/AA312</f>
        <v>7.0901551055579493E-2</v>
      </c>
      <c r="CJ302" s="134">
        <f t="shared" ref="CJ302" si="4755">AB302/AB312</f>
        <v>7.1735279393075821E-2</v>
      </c>
      <c r="CK302" s="135">
        <f t="shared" ref="CK302" si="4756">AC302/AC312</f>
        <v>7.0871245652478876E-2</v>
      </c>
    </row>
    <row r="303" spans="1:89" x14ac:dyDescent="0.2">
      <c r="A303" s="136" t="s">
        <v>31</v>
      </c>
      <c r="B303" s="192">
        <v>1648</v>
      </c>
      <c r="C303" s="176">
        <v>1492</v>
      </c>
      <c r="D303" s="177">
        <v>448</v>
      </c>
      <c r="E303" s="178">
        <v>513</v>
      </c>
      <c r="F303" s="175">
        <v>929</v>
      </c>
      <c r="G303" s="179">
        <v>1182</v>
      </c>
      <c r="H303" s="177">
        <v>2018</v>
      </c>
      <c r="I303" s="178">
        <v>2148</v>
      </c>
      <c r="J303" s="175">
        <v>258</v>
      </c>
      <c r="K303" s="176">
        <v>139</v>
      </c>
      <c r="L303" s="177">
        <v>1173</v>
      </c>
      <c r="M303" s="175">
        <v>455</v>
      </c>
      <c r="N303" s="180">
        <v>1727</v>
      </c>
      <c r="O303" s="193">
        <v>1506</v>
      </c>
      <c r="P303" s="175">
        <v>690</v>
      </c>
      <c r="Q303" s="176">
        <v>1036</v>
      </c>
      <c r="R303" s="177">
        <v>1079</v>
      </c>
      <c r="S303" s="178">
        <v>1645</v>
      </c>
      <c r="T303" s="175">
        <v>172</v>
      </c>
      <c r="U303" s="179">
        <v>150</v>
      </c>
      <c r="V303" s="177">
        <v>1217</v>
      </c>
      <c r="W303" s="194">
        <v>1165</v>
      </c>
      <c r="X303" s="175">
        <v>567</v>
      </c>
      <c r="Y303" s="179">
        <v>455</v>
      </c>
      <c r="Z303" s="177">
        <v>2616</v>
      </c>
      <c r="AA303" s="175">
        <v>2626</v>
      </c>
      <c r="AB303" s="156">
        <f t="shared" si="4373"/>
        <v>14542</v>
      </c>
      <c r="AC303" s="157">
        <f t="shared" si="4374"/>
        <v>14512</v>
      </c>
      <c r="BI303" s="136" t="s">
        <v>31</v>
      </c>
      <c r="BJ303" s="128">
        <f>B303/B312</f>
        <v>7.3198898463178466E-2</v>
      </c>
      <c r="BK303" s="129">
        <f t="shared" ref="BK303" si="4757">C303/C312</f>
        <v>6.8390172350568393E-2</v>
      </c>
      <c r="BL303" s="130">
        <f t="shared" ref="BL303" si="4758">D303/D312</f>
        <v>6.6028002947678702E-2</v>
      </c>
      <c r="BM303" s="131">
        <f t="shared" ref="BM303" si="4759">E303/E312</f>
        <v>6.744675256376545E-2</v>
      </c>
      <c r="BN303" s="128">
        <f t="shared" ref="BN303" si="4760">F303/F312</f>
        <v>5.0099768106563122E-2</v>
      </c>
      <c r="BO303" s="129">
        <f t="shared" ref="BO303" si="4761">G303/G312</f>
        <v>7.4701384061176768E-2</v>
      </c>
      <c r="BP303" s="130">
        <f t="shared" ref="BP303" si="4762">H303/H312</f>
        <v>6.6246471013065453E-2</v>
      </c>
      <c r="BQ303" s="131">
        <f t="shared" ref="BQ303" si="4763">I303/I312</f>
        <v>7.300907515040278E-2</v>
      </c>
      <c r="BR303" s="128">
        <f t="shared" ref="BR303" si="4764">J303/J312</f>
        <v>8.4121291164003908E-2</v>
      </c>
      <c r="BS303" s="129">
        <f t="shared" ref="BS303" si="4765">K303/K312</f>
        <v>4.5012953367875648E-2</v>
      </c>
      <c r="BT303" s="130">
        <f t="shared" ref="BT303" si="4766">L303/L312</f>
        <v>0.10426666666666666</v>
      </c>
      <c r="BU303" s="128">
        <f t="shared" ref="BU303" si="4767">M303/M312</f>
        <v>3.8985519664124751E-2</v>
      </c>
      <c r="BV303" s="132">
        <f t="shared" ref="BV303" si="4768">N303/N312</f>
        <v>7.1384284710453438E-2</v>
      </c>
      <c r="BW303" s="133">
        <f t="shared" ref="BW303" si="4769">O303/O312</f>
        <v>6.3218873310385351E-2</v>
      </c>
      <c r="BX303" s="128">
        <f t="shared" ref="BX303" si="4770">P303/P312</f>
        <v>5.5618249234241496E-2</v>
      </c>
      <c r="BY303" s="129">
        <f t="shared" ref="BY303" si="4771">Q303/Q312</f>
        <v>8.3723937287861649E-2</v>
      </c>
      <c r="BZ303" s="130">
        <f t="shared" ref="BZ303" si="4772">R303/R312</f>
        <v>5.6586951961401302E-2</v>
      </c>
      <c r="CA303" s="131">
        <f t="shared" ref="CA303" si="4773">S303/S312</f>
        <v>8.6247575106171023E-2</v>
      </c>
      <c r="CB303" s="128">
        <f t="shared" ref="CB303" si="4774">T303/T312</f>
        <v>7.2665821715251377E-2</v>
      </c>
      <c r="CC303" s="129">
        <f t="shared" ref="CC303" si="4775">U303/U312</f>
        <v>5.9880239520958084E-2</v>
      </c>
      <c r="CD303" s="130">
        <f t="shared" ref="CD303" si="4776">V303/V312</f>
        <v>8.4873422135434834E-2</v>
      </c>
      <c r="CE303" s="131">
        <f t="shared" ref="CE303" si="4777">W303/W312</f>
        <v>6.7981560366458541E-2</v>
      </c>
      <c r="CF303" s="128">
        <f t="shared" ref="CF303" si="4778">X303/X312</f>
        <v>6.8026394721055788E-2</v>
      </c>
      <c r="CG303" s="129">
        <f t="shared" ref="CG303" si="4779">Y303/Y312</f>
        <v>8.6584205518553753E-2</v>
      </c>
      <c r="CH303" s="130">
        <f t="shared" ref="CH303" si="4780">Z303/Z312</f>
        <v>7.6031040195309096E-2</v>
      </c>
      <c r="CI303" s="128">
        <f t="shared" ref="CI303" si="4781">AA303/AA312</f>
        <v>7.0713054717794058E-2</v>
      </c>
      <c r="CJ303" s="134">
        <f t="shared" ref="CJ303" si="4782">AB303/AB312</f>
        <v>7.0002310625024072E-2</v>
      </c>
      <c r="CK303" s="135">
        <f t="shared" ref="CK303" si="4783">AC303/AC312</f>
        <v>7.0198861300168822E-2</v>
      </c>
    </row>
    <row r="304" spans="1:89" x14ac:dyDescent="0.2">
      <c r="A304" s="145" t="s">
        <v>32</v>
      </c>
      <c r="B304" s="189">
        <v>1723</v>
      </c>
      <c r="C304" s="183">
        <v>1483</v>
      </c>
      <c r="D304" s="184">
        <v>384</v>
      </c>
      <c r="E304" s="185">
        <v>649</v>
      </c>
      <c r="F304" s="182">
        <v>910</v>
      </c>
      <c r="G304" s="186">
        <v>1491</v>
      </c>
      <c r="H304" s="184">
        <v>1821</v>
      </c>
      <c r="I304" s="185">
        <v>2145</v>
      </c>
      <c r="J304" s="182">
        <v>292</v>
      </c>
      <c r="K304" s="183">
        <v>144</v>
      </c>
      <c r="L304" s="184">
        <v>1155</v>
      </c>
      <c r="M304" s="182">
        <v>410</v>
      </c>
      <c r="N304" s="187">
        <v>1728</v>
      </c>
      <c r="O304" s="190">
        <v>1777</v>
      </c>
      <c r="P304" s="182">
        <v>615</v>
      </c>
      <c r="Q304" s="183">
        <v>1163</v>
      </c>
      <c r="R304" s="184">
        <v>1026</v>
      </c>
      <c r="S304" s="185">
        <v>1539</v>
      </c>
      <c r="T304" s="182">
        <v>114</v>
      </c>
      <c r="U304" s="186">
        <v>136</v>
      </c>
      <c r="V304" s="184">
        <v>1472</v>
      </c>
      <c r="W304" s="191">
        <v>917</v>
      </c>
      <c r="X304" s="182">
        <v>551</v>
      </c>
      <c r="Y304" s="186">
        <v>418</v>
      </c>
      <c r="Z304" s="184">
        <v>2332</v>
      </c>
      <c r="AA304" s="182">
        <v>2472</v>
      </c>
      <c r="AB304" s="156">
        <f t="shared" si="4373"/>
        <v>14123</v>
      </c>
      <c r="AC304" s="157">
        <f t="shared" si="4374"/>
        <v>14744</v>
      </c>
      <c r="BI304" s="145" t="s">
        <v>32</v>
      </c>
      <c r="BJ304" s="128">
        <f>B304/B312</f>
        <v>7.653015901217021E-2</v>
      </c>
      <c r="BK304" s="129">
        <f t="shared" ref="BK304" si="4784">C304/C312</f>
        <v>6.7977631096442975E-2</v>
      </c>
      <c r="BL304" s="130">
        <f t="shared" ref="BL304" si="4785">D304/D312</f>
        <v>5.6595431098010317E-2</v>
      </c>
      <c r="BM304" s="131">
        <f t="shared" ref="BM304" si="4786">E304/E312</f>
        <v>8.5327373126479089E-2</v>
      </c>
      <c r="BN304" s="128">
        <f t="shared" ref="BN304" si="4787">F304/F312</f>
        <v>4.907512268780672E-2</v>
      </c>
      <c r="BO304" s="129">
        <f t="shared" ref="BO304" si="4788">G304/G312</f>
        <v>9.422991847310877E-2</v>
      </c>
      <c r="BP304" s="130">
        <f t="shared" ref="BP304" si="4789">H304/H312</f>
        <v>5.9779397281859367E-2</v>
      </c>
      <c r="BQ304" s="131">
        <f t="shared" ref="BQ304" si="4790">I304/I312</f>
        <v>7.2907107168349139E-2</v>
      </c>
      <c r="BR304" s="128">
        <f t="shared" ref="BR304" si="4791">J304/J312</f>
        <v>9.5207042712748616E-2</v>
      </c>
      <c r="BS304" s="129">
        <f t="shared" ref="BS304" si="4792">K304/K312</f>
        <v>4.6632124352331605E-2</v>
      </c>
      <c r="BT304" s="130">
        <f t="shared" ref="BT304" si="4793">L304/L312</f>
        <v>0.10266666666666667</v>
      </c>
      <c r="BU304" s="128">
        <f t="shared" ref="BU304" si="4794">M304/M312</f>
        <v>3.5129808928112419E-2</v>
      </c>
      <c r="BV304" s="132">
        <f t="shared" ref="BV304" si="4795">N304/N312</f>
        <v>7.1425618980696895E-2</v>
      </c>
      <c r="BW304" s="133">
        <f t="shared" ref="BW304" si="4796">O304/O312</f>
        <v>7.4594912265972632E-2</v>
      </c>
      <c r="BX304" s="128">
        <f t="shared" ref="BX304" si="4797">P304/P312</f>
        <v>4.9572787360954378E-2</v>
      </c>
      <c r="BY304" s="129">
        <f t="shared" ref="BY304" si="4798">Q304/Q312</f>
        <v>9.3987392920640053E-2</v>
      </c>
      <c r="BZ304" s="130">
        <f t="shared" ref="BZ304" si="4799">R304/R312</f>
        <v>5.3807426054122087E-2</v>
      </c>
      <c r="CA304" s="131">
        <f t="shared" ref="CA304" si="4800">S304/S312</f>
        <v>8.0689980600849365E-2</v>
      </c>
      <c r="CB304" s="128">
        <f t="shared" ref="CB304" si="4801">T304/T312</f>
        <v>4.8162230671736375E-2</v>
      </c>
      <c r="CC304" s="129">
        <f t="shared" ref="CC304" si="4802">U304/U312</f>
        <v>5.4291417165668661E-2</v>
      </c>
      <c r="CD304" s="130">
        <f t="shared" ref="CD304" si="4803">V304/V312</f>
        <v>0.10265708905781436</v>
      </c>
      <c r="CE304" s="131">
        <f t="shared" ref="CE304" si="4804">W304/W312</f>
        <v>5.3509949232654487E-2</v>
      </c>
      <c r="CF304" s="128">
        <f t="shared" ref="CF304" si="4805">X304/X312</f>
        <v>6.6106778644271141E-2</v>
      </c>
      <c r="CG304" s="129">
        <f t="shared" ref="CG304" si="4806">Y304/Y312</f>
        <v>7.9543292102759275E-2</v>
      </c>
      <c r="CH304" s="130">
        <f t="shared" ref="CH304" si="4807">Z304/Z312</f>
        <v>6.7776905862179201E-2</v>
      </c>
      <c r="CI304" s="128">
        <f t="shared" ref="CI304" si="4808">AA304/AA312</f>
        <v>6.6566135286514436E-2</v>
      </c>
      <c r="CJ304" s="134">
        <f t="shared" ref="CJ304" si="4809">AB304/AB312</f>
        <v>6.7985327531097164E-2</v>
      </c>
      <c r="CK304" s="135">
        <f t="shared" ref="CK304" si="4810">AC304/AC312</f>
        <v>7.1321114319851789E-2</v>
      </c>
    </row>
    <row r="305" spans="1:89" x14ac:dyDescent="0.2">
      <c r="A305" s="136" t="s">
        <v>33</v>
      </c>
      <c r="B305" s="192">
        <v>1543</v>
      </c>
      <c r="C305" s="176">
        <v>1346</v>
      </c>
      <c r="D305" s="177">
        <v>349</v>
      </c>
      <c r="E305" s="178">
        <v>564</v>
      </c>
      <c r="F305" s="175">
        <v>819</v>
      </c>
      <c r="G305" s="179">
        <v>1256</v>
      </c>
      <c r="H305" s="177">
        <v>1759</v>
      </c>
      <c r="I305" s="178">
        <v>1878</v>
      </c>
      <c r="J305" s="175">
        <v>253</v>
      </c>
      <c r="K305" s="176">
        <v>124</v>
      </c>
      <c r="L305" s="177">
        <v>867</v>
      </c>
      <c r="M305" s="175">
        <v>399</v>
      </c>
      <c r="N305" s="180">
        <v>1511</v>
      </c>
      <c r="O305" s="193">
        <v>1491</v>
      </c>
      <c r="P305" s="175">
        <v>439</v>
      </c>
      <c r="Q305" s="176">
        <v>1064</v>
      </c>
      <c r="R305" s="177">
        <v>867</v>
      </c>
      <c r="S305" s="178">
        <v>1307</v>
      </c>
      <c r="T305" s="175">
        <v>108</v>
      </c>
      <c r="U305" s="179">
        <v>187</v>
      </c>
      <c r="V305" s="177">
        <v>1294</v>
      </c>
      <c r="W305" s="194">
        <v>784</v>
      </c>
      <c r="X305" s="175">
        <v>372</v>
      </c>
      <c r="Y305" s="179">
        <v>394</v>
      </c>
      <c r="Z305" s="177">
        <v>1933</v>
      </c>
      <c r="AA305" s="175">
        <v>1828</v>
      </c>
      <c r="AB305" s="156">
        <f t="shared" si="4373"/>
        <v>12114</v>
      </c>
      <c r="AC305" s="157">
        <f t="shared" si="4374"/>
        <v>12622</v>
      </c>
      <c r="BI305" s="136" t="s">
        <v>33</v>
      </c>
      <c r="BJ305" s="128">
        <f>B305/B312</f>
        <v>6.8535133694590036E-2</v>
      </c>
      <c r="BK305" s="129">
        <f t="shared" ref="BK305" si="4811">C305/C312</f>
        <v>6.1697836450311697E-2</v>
      </c>
      <c r="BL305" s="130">
        <f t="shared" ref="BL305" si="4812">D305/D312</f>
        <v>5.1436993367722915E-2</v>
      </c>
      <c r="BM305" s="131">
        <f t="shared" ref="BM305" si="4813">E305/E312</f>
        <v>7.4151985274783061E-2</v>
      </c>
      <c r="BN305" s="128">
        <f t="shared" ref="BN305" si="4814">F305/F312</f>
        <v>4.4167610419026046E-2</v>
      </c>
      <c r="BO305" s="129">
        <f t="shared" ref="BO305" si="4815">G305/G312</f>
        <v>7.9378120457561777E-2</v>
      </c>
      <c r="BP305" s="130">
        <f t="shared" ref="BP305" si="4816">H305/H312</f>
        <v>5.7744074584728515E-2</v>
      </c>
      <c r="BQ305" s="131">
        <f t="shared" ref="BQ305" si="4817">I305/I312</f>
        <v>6.3831956765575612E-2</v>
      </c>
      <c r="BR305" s="128">
        <f t="shared" ref="BR305" si="4818">J305/J312</f>
        <v>8.2491033583306159E-2</v>
      </c>
      <c r="BS305" s="129">
        <f t="shared" ref="BS305" si="4819">K305/K312</f>
        <v>4.0155440414507769E-2</v>
      </c>
      <c r="BT305" s="130">
        <f t="shared" ref="BT305" si="4820">L305/L312</f>
        <v>7.7066666666666672E-2</v>
      </c>
      <c r="BU305" s="128">
        <f t="shared" ref="BU305" si="4821">M305/M312</f>
        <v>3.4187301859309398E-2</v>
      </c>
      <c r="BV305" s="132">
        <f t="shared" ref="BV305" si="4822">N305/N312</f>
        <v>6.2456082337866328E-2</v>
      </c>
      <c r="BW305" s="133">
        <f t="shared" ref="BW305" si="4823">O305/O312</f>
        <v>6.2589203257493078E-2</v>
      </c>
      <c r="BX305" s="128">
        <f t="shared" ref="BX305" si="4824">P305/P312</f>
        <v>3.5386103498307273E-2</v>
      </c>
      <c r="BY305" s="129">
        <f t="shared" ref="BY305" si="4825">Q305/Q312</f>
        <v>8.59867464037498E-2</v>
      </c>
      <c r="BZ305" s="130">
        <f t="shared" ref="BZ305" si="4826">R305/R312</f>
        <v>4.5468848332284456E-2</v>
      </c>
      <c r="CA305" s="131">
        <f t="shared" ref="CA305" si="4827">S305/S312</f>
        <v>6.8526188853352904E-2</v>
      </c>
      <c r="CB305" s="128">
        <f t="shared" ref="CB305" si="4828">T305/T312</f>
        <v>4.5627376425855515E-2</v>
      </c>
      <c r="CC305" s="129">
        <f t="shared" ref="CC305" si="4829">U305/U312</f>
        <v>7.4650698602794413E-2</v>
      </c>
      <c r="CD305" s="130">
        <f t="shared" ref="CD305" si="4830">V305/V312</f>
        <v>9.0243392147290602E-2</v>
      </c>
      <c r="CE305" s="131">
        <f t="shared" ref="CE305" si="4831">W305/W312</f>
        <v>4.5748964229445063E-2</v>
      </c>
      <c r="CF305" s="128">
        <f t="shared" ref="CF305" si="4832">X305/X312</f>
        <v>4.4631073785242954E-2</v>
      </c>
      <c r="CG305" s="129">
        <f t="shared" ref="CG305" si="4833">Y305/Y312</f>
        <v>7.4976213130352048E-2</v>
      </c>
      <c r="CH305" s="130">
        <f t="shared" ref="CH305" si="4834">Z305/Z312</f>
        <v>5.6180428401197434E-2</v>
      </c>
      <c r="CI305" s="128">
        <f t="shared" ref="CI305" si="4835">AA305/AA312</f>
        <v>4.9224472210254201E-2</v>
      </c>
      <c r="CJ305" s="134">
        <f t="shared" ref="CJ305" si="4836">AB305/AB312</f>
        <v>5.8314399044941657E-2</v>
      </c>
      <c r="CK305" s="135">
        <f t="shared" ref="CK305" si="4837">AC305/AC312</f>
        <v>6.1056369027751578E-2</v>
      </c>
    </row>
    <row r="306" spans="1:89" x14ac:dyDescent="0.2">
      <c r="A306" s="145" t="s">
        <v>34</v>
      </c>
      <c r="B306" s="189">
        <v>574</v>
      </c>
      <c r="C306" s="183">
        <v>1192</v>
      </c>
      <c r="D306" s="184">
        <v>143</v>
      </c>
      <c r="E306" s="185">
        <v>583</v>
      </c>
      <c r="F306" s="182">
        <v>370</v>
      </c>
      <c r="G306" s="186">
        <v>1205</v>
      </c>
      <c r="H306" s="184">
        <v>1466</v>
      </c>
      <c r="I306" s="185">
        <v>1640</v>
      </c>
      <c r="J306" s="182">
        <v>259</v>
      </c>
      <c r="K306" s="183">
        <v>125</v>
      </c>
      <c r="L306" s="184">
        <v>880</v>
      </c>
      <c r="M306" s="182">
        <v>309</v>
      </c>
      <c r="N306" s="187">
        <v>1456</v>
      </c>
      <c r="O306" s="190">
        <v>1261</v>
      </c>
      <c r="P306" s="182">
        <v>375</v>
      </c>
      <c r="Q306" s="183">
        <v>789</v>
      </c>
      <c r="R306" s="184">
        <v>706</v>
      </c>
      <c r="S306" s="185">
        <v>1357</v>
      </c>
      <c r="T306" s="182">
        <v>87</v>
      </c>
      <c r="U306" s="186">
        <v>113</v>
      </c>
      <c r="V306" s="184">
        <v>1138</v>
      </c>
      <c r="W306" s="191">
        <v>666</v>
      </c>
      <c r="X306" s="182">
        <v>207</v>
      </c>
      <c r="Y306" s="186">
        <v>306</v>
      </c>
      <c r="Z306" s="184">
        <v>1404</v>
      </c>
      <c r="AA306" s="182">
        <v>1910</v>
      </c>
      <c r="AB306" s="156">
        <f t="shared" si="4373"/>
        <v>9065</v>
      </c>
      <c r="AC306" s="157">
        <f t="shared" si="4374"/>
        <v>11456</v>
      </c>
      <c r="BI306" s="145" t="s">
        <v>34</v>
      </c>
      <c r="BJ306" s="128">
        <f>B306/B312</f>
        <v>2.5495247401616773E-2</v>
      </c>
      <c r="BK306" s="129">
        <f t="shared" ref="BK306" si="4838">C306/C312</f>
        <v>5.4638797213054639E-2</v>
      </c>
      <c r="BL306" s="130">
        <f t="shared" ref="BL306" si="4839">D306/D312</f>
        <v>2.1075902726602799E-2</v>
      </c>
      <c r="BM306" s="131">
        <f t="shared" ref="BM306" si="4840">E306/E312</f>
        <v>7.6650013147515114E-2</v>
      </c>
      <c r="BN306" s="128">
        <f t="shared" ref="BN306" si="4841">F306/F312</f>
        <v>1.9953621312624709E-2</v>
      </c>
      <c r="BO306" s="129">
        <f t="shared" ref="BO306" si="4842">G306/G312</f>
        <v>7.6154964292485625E-2</v>
      </c>
      <c r="BP306" s="130">
        <f t="shared" ref="BP306" si="4843">H306/H312</f>
        <v>4.812553345151336E-2</v>
      </c>
      <c r="BQ306" s="131">
        <f t="shared" ref="BQ306" si="4844">I306/I312</f>
        <v>5.5742496855987221E-2</v>
      </c>
      <c r="BR306" s="128">
        <f t="shared" ref="BR306" si="4845">J306/J312</f>
        <v>8.4447342680143464E-2</v>
      </c>
      <c r="BS306" s="129">
        <f t="shared" ref="BS306" si="4846">K306/K312</f>
        <v>4.0479274611398962E-2</v>
      </c>
      <c r="BT306" s="130">
        <f t="shared" ref="BT306" si="4847">L306/L312</f>
        <v>7.8222222222222221E-2</v>
      </c>
      <c r="BU306" s="128">
        <f t="shared" ref="BU306" si="4848">M306/M312</f>
        <v>2.6475880387284722E-2</v>
      </c>
      <c r="BV306" s="132">
        <f t="shared" ref="BV306" si="4849">N306/N312</f>
        <v>6.0182697474476091E-2</v>
      </c>
      <c r="BW306" s="133">
        <f t="shared" ref="BW306" si="4850">O306/O312</f>
        <v>5.2934262446478045E-2</v>
      </c>
      <c r="BX306" s="128">
        <f t="shared" ref="BX306" si="4851">P306/P312</f>
        <v>3.0227309366435594E-2</v>
      </c>
      <c r="BY306" s="129">
        <f t="shared" ref="BY306" si="4852">Q306/Q312</f>
        <v>6.3762728301276869E-2</v>
      </c>
      <c r="BZ306" s="130">
        <f t="shared" ref="BZ306" si="4853">R306/R312</f>
        <v>3.7025382840360811E-2</v>
      </c>
      <c r="CA306" s="131">
        <f t="shared" ref="CA306" si="4854">S306/S312</f>
        <v>7.1147695695485763E-2</v>
      </c>
      <c r="CB306" s="128">
        <f t="shared" ref="CB306" si="4855">T306/T312</f>
        <v>3.6755386565272496E-2</v>
      </c>
      <c r="CC306" s="129">
        <f t="shared" ref="CC306" si="4856">U306/U312</f>
        <v>4.5109780439121755E-2</v>
      </c>
      <c r="CD306" s="130">
        <f t="shared" ref="CD306" si="4857">V306/V312</f>
        <v>7.9363972383011364E-2</v>
      </c>
      <c r="CE306" s="131">
        <f t="shared" ref="CE306" si="4858">W306/W312</f>
        <v>3.8863278286747974E-2</v>
      </c>
      <c r="CF306" s="128">
        <f t="shared" ref="CF306" si="4859">X306/X312</f>
        <v>2.4835032993401319E-2</v>
      </c>
      <c r="CG306" s="129">
        <f t="shared" ref="CG306" si="4860">Y306/Y312</f>
        <v>5.8230256898192195E-2</v>
      </c>
      <c r="CH306" s="130">
        <f t="shared" ref="CH306" si="4861">Z306/Z312</f>
        <v>4.0805650013078731E-2</v>
      </c>
      <c r="CI306" s="128">
        <f t="shared" ref="CI306" si="4862">AA306/AA312</f>
        <v>5.1432572167169323E-2</v>
      </c>
      <c r="CJ306" s="134">
        <f t="shared" ref="CJ306" si="4863">AB306/AB312</f>
        <v>4.3637116339969959E-2</v>
      </c>
      <c r="CK306" s="135">
        <f t="shared" ref="CK306" si="4864">AC306/AC312</f>
        <v>5.5416080144344959E-2</v>
      </c>
    </row>
    <row r="307" spans="1:89" x14ac:dyDescent="0.2">
      <c r="A307" s="136" t="s">
        <v>35</v>
      </c>
      <c r="B307" s="192">
        <v>0</v>
      </c>
      <c r="C307" s="176">
        <v>711</v>
      </c>
      <c r="D307" s="177">
        <v>2</v>
      </c>
      <c r="E307" s="178">
        <v>312</v>
      </c>
      <c r="F307" s="175">
        <v>21</v>
      </c>
      <c r="G307" s="179">
        <v>785</v>
      </c>
      <c r="H307" s="177">
        <v>91</v>
      </c>
      <c r="I307" s="178">
        <v>724</v>
      </c>
      <c r="J307" s="175">
        <v>54</v>
      </c>
      <c r="K307" s="176">
        <v>34</v>
      </c>
      <c r="L307" s="177">
        <v>596</v>
      </c>
      <c r="M307" s="175">
        <v>87</v>
      </c>
      <c r="N307" s="180">
        <v>414</v>
      </c>
      <c r="O307" s="193">
        <v>313</v>
      </c>
      <c r="P307" s="175">
        <v>92</v>
      </c>
      <c r="Q307" s="176">
        <v>206</v>
      </c>
      <c r="R307" s="177">
        <v>219</v>
      </c>
      <c r="S307" s="178">
        <v>148</v>
      </c>
      <c r="T307" s="175">
        <v>30</v>
      </c>
      <c r="U307" s="179">
        <v>6</v>
      </c>
      <c r="V307" s="177">
        <v>405</v>
      </c>
      <c r="W307" s="194">
        <v>14</v>
      </c>
      <c r="X307" s="175">
        <v>52</v>
      </c>
      <c r="Y307" s="179">
        <v>32</v>
      </c>
      <c r="Z307" s="177">
        <v>106</v>
      </c>
      <c r="AA307" s="175">
        <v>248</v>
      </c>
      <c r="AB307" s="156">
        <f t="shared" si="4373"/>
        <v>2082</v>
      </c>
      <c r="AC307" s="157">
        <f t="shared" si="4374"/>
        <v>3620</v>
      </c>
      <c r="BI307" s="136" t="s">
        <v>35</v>
      </c>
      <c r="BJ307" s="128">
        <f>B307/B312</f>
        <v>0</v>
      </c>
      <c r="BK307" s="129">
        <f t="shared" ref="BK307" si="4865">C307/C312</f>
        <v>3.259075907590759E-2</v>
      </c>
      <c r="BL307" s="130">
        <f t="shared" ref="BL307" si="4866">D307/D312</f>
        <v>2.9476787030213708E-4</v>
      </c>
      <c r="BM307" s="131">
        <f t="shared" ref="BM307" si="4867">E307/E312</f>
        <v>4.1020247173284251E-2</v>
      </c>
      <c r="BN307" s="128">
        <f t="shared" ref="BN307" si="4868">F307/F312</f>
        <v>1.1325028312570782E-3</v>
      </c>
      <c r="BO307" s="129">
        <f t="shared" ref="BO307" si="4869">G307/G312</f>
        <v>4.9611325285976109E-2</v>
      </c>
      <c r="BP307" s="130">
        <f t="shared" ref="BP307" si="4870">H307/H312</f>
        <v>2.9873284748210887E-3</v>
      </c>
      <c r="BQ307" s="131">
        <f t="shared" ref="BQ307" si="4871">I307/I312</f>
        <v>2.4608273002277286E-2</v>
      </c>
      <c r="BR307" s="128">
        <f t="shared" ref="BR307" si="4872">J307/J312</f>
        <v>1.7606781871535703E-2</v>
      </c>
      <c r="BS307" s="129">
        <f t="shared" ref="BS307" si="4873">K307/K312</f>
        <v>1.1010362694300517E-2</v>
      </c>
      <c r="BT307" s="130">
        <f t="shared" ref="BT307" si="4874">L307/L312</f>
        <v>5.2977777777777776E-2</v>
      </c>
      <c r="BU307" s="128">
        <f t="shared" ref="BU307" si="4875">M307/M312</f>
        <v>7.4543740896238541E-3</v>
      </c>
      <c r="BV307" s="132">
        <f t="shared" ref="BV307" si="4876">N307/N312</f>
        <v>1.7112387880791963E-2</v>
      </c>
      <c r="BW307" s="133">
        <f t="shared" ref="BW307" si="4877">O307/O312</f>
        <v>1.3139115103685669E-2</v>
      </c>
      <c r="BX307" s="128">
        <f t="shared" ref="BX307" si="4878">P307/P312</f>
        <v>7.4157665645655331E-3</v>
      </c>
      <c r="BY307" s="129">
        <f t="shared" ref="BY307" si="4879">Q307/Q312</f>
        <v>1.6647809924034265E-2</v>
      </c>
      <c r="BZ307" s="130">
        <f t="shared" ref="BZ307" si="4880">R307/R312</f>
        <v>1.1485210824417873E-2</v>
      </c>
      <c r="CA307" s="131">
        <f t="shared" ref="CA307" si="4881">S307/S312</f>
        <v>7.7596602527132599E-3</v>
      </c>
      <c r="CB307" s="128">
        <f t="shared" ref="CB307" si="4882">T307/T312</f>
        <v>1.2674271229404309E-2</v>
      </c>
      <c r="CC307" s="129">
        <f t="shared" ref="CC307" si="4883">U307/U312</f>
        <v>2.3952095808383233E-3</v>
      </c>
      <c r="CD307" s="130">
        <f t="shared" ref="CD307" si="4884">V307/V312</f>
        <v>2.8244647464955714E-2</v>
      </c>
      <c r="CE307" s="131">
        <f t="shared" ref="CE307" si="4885">W307/W312</f>
        <v>8.1694578981151894E-4</v>
      </c>
      <c r="CF307" s="128">
        <f t="shared" ref="CF307" si="4886">X307/X312</f>
        <v>6.23875224955009E-3</v>
      </c>
      <c r="CG307" s="129">
        <f t="shared" ref="CG307" si="4887">Y307/Y312</f>
        <v>6.0894386298763082E-3</v>
      </c>
      <c r="CH307" s="130">
        <f t="shared" ref="CH307" si="4888">Z307/Z312</f>
        <v>3.0807684482808731E-3</v>
      </c>
      <c r="CI307" s="128">
        <f t="shared" ref="CI307" si="4889">AA307/AA312</f>
        <v>6.6781559672554934E-3</v>
      </c>
      <c r="CJ307" s="134">
        <f t="shared" ref="CJ307" si="4890">AB307/AB312</f>
        <v>1.0022336041899334E-2</v>
      </c>
      <c r="CK307" s="135">
        <f t="shared" ref="CK307" si="4891">AC307/AC312</f>
        <v>1.7511016945053137E-2</v>
      </c>
    </row>
    <row r="308" spans="1:89" x14ac:dyDescent="0.2">
      <c r="A308" s="145" t="s">
        <v>36</v>
      </c>
      <c r="B308" s="189">
        <v>0</v>
      </c>
      <c r="C308" s="183">
        <v>0</v>
      </c>
      <c r="D308" s="184">
        <v>0</v>
      </c>
      <c r="E308" s="185">
        <v>0</v>
      </c>
      <c r="F308" s="182">
        <v>0</v>
      </c>
      <c r="G308" s="186">
        <v>0</v>
      </c>
      <c r="H308" s="184">
        <v>0</v>
      </c>
      <c r="I308" s="185">
        <v>0</v>
      </c>
      <c r="J308" s="182">
        <v>0</v>
      </c>
      <c r="K308" s="186">
        <v>0</v>
      </c>
      <c r="L308" s="184">
        <v>0</v>
      </c>
      <c r="M308" s="182">
        <v>0</v>
      </c>
      <c r="N308" s="187">
        <v>0</v>
      </c>
      <c r="O308" s="190">
        <v>0</v>
      </c>
      <c r="P308" s="182">
        <v>0</v>
      </c>
      <c r="Q308" s="186">
        <v>0</v>
      </c>
      <c r="R308" s="184">
        <v>0</v>
      </c>
      <c r="S308" s="185">
        <v>0</v>
      </c>
      <c r="T308" s="182">
        <v>0</v>
      </c>
      <c r="U308" s="186">
        <v>0</v>
      </c>
      <c r="V308" s="184">
        <v>0</v>
      </c>
      <c r="W308" s="185">
        <v>0</v>
      </c>
      <c r="X308" s="182">
        <v>0</v>
      </c>
      <c r="Y308" s="186">
        <v>0</v>
      </c>
      <c r="Z308" s="184">
        <v>0</v>
      </c>
      <c r="AA308" s="182">
        <v>0</v>
      </c>
      <c r="AB308" s="156">
        <f t="shared" si="4373"/>
        <v>0</v>
      </c>
      <c r="AC308" s="157">
        <f t="shared" si="4374"/>
        <v>0</v>
      </c>
      <c r="BI308" s="145" t="s">
        <v>36</v>
      </c>
      <c r="BJ308" s="128">
        <f>B308/B312</f>
        <v>0</v>
      </c>
      <c r="BK308" s="129">
        <f t="shared" ref="BK308" si="4892">C308/C312</f>
        <v>0</v>
      </c>
      <c r="BL308" s="130">
        <f t="shared" ref="BL308" si="4893">D308/D312</f>
        <v>0</v>
      </c>
      <c r="BM308" s="131">
        <f t="shared" ref="BM308" si="4894">E308/E312</f>
        <v>0</v>
      </c>
      <c r="BN308" s="128">
        <f t="shared" ref="BN308" si="4895">F308/F312</f>
        <v>0</v>
      </c>
      <c r="BO308" s="129">
        <f t="shared" ref="BO308" si="4896">G308/G312</f>
        <v>0</v>
      </c>
      <c r="BP308" s="130">
        <f t="shared" ref="BP308" si="4897">H308/H312</f>
        <v>0</v>
      </c>
      <c r="BQ308" s="131">
        <f t="shared" ref="BQ308" si="4898">I308/I312</f>
        <v>0</v>
      </c>
      <c r="BR308" s="128">
        <f t="shared" ref="BR308" si="4899">J308/J312</f>
        <v>0</v>
      </c>
      <c r="BS308" s="129">
        <f t="shared" ref="BS308" si="4900">K308/K312</f>
        <v>0</v>
      </c>
      <c r="BT308" s="130">
        <f t="shared" ref="BT308" si="4901">L308/L312</f>
        <v>0</v>
      </c>
      <c r="BU308" s="128">
        <f t="shared" ref="BU308" si="4902">M308/M312</f>
        <v>0</v>
      </c>
      <c r="BV308" s="132">
        <f t="shared" ref="BV308" si="4903">N308/N312</f>
        <v>0</v>
      </c>
      <c r="BW308" s="133">
        <f t="shared" ref="BW308" si="4904">O308/O312</f>
        <v>0</v>
      </c>
      <c r="BX308" s="128">
        <f t="shared" ref="BX308" si="4905">P308/P312</f>
        <v>0</v>
      </c>
      <c r="BY308" s="129">
        <f t="shared" ref="BY308" si="4906">Q308/Q312</f>
        <v>0</v>
      </c>
      <c r="BZ308" s="130">
        <f t="shared" ref="BZ308" si="4907">R308/R312</f>
        <v>0</v>
      </c>
      <c r="CA308" s="131">
        <f t="shared" ref="CA308" si="4908">S308/S312</f>
        <v>0</v>
      </c>
      <c r="CB308" s="128">
        <f t="shared" ref="CB308" si="4909">T308/T312</f>
        <v>0</v>
      </c>
      <c r="CC308" s="129">
        <f t="shared" ref="CC308" si="4910">U308/U312</f>
        <v>0</v>
      </c>
      <c r="CD308" s="130">
        <f t="shared" ref="CD308" si="4911">V308/V312</f>
        <v>0</v>
      </c>
      <c r="CE308" s="131">
        <f t="shared" ref="CE308" si="4912">W308/W312</f>
        <v>0</v>
      </c>
      <c r="CF308" s="128">
        <f t="shared" ref="CF308" si="4913">X308/X312</f>
        <v>0</v>
      </c>
      <c r="CG308" s="129">
        <f t="shared" ref="CG308" si="4914">Y308/Y312</f>
        <v>0</v>
      </c>
      <c r="CH308" s="130">
        <f t="shared" ref="CH308" si="4915">Z308/Z312</f>
        <v>0</v>
      </c>
      <c r="CI308" s="128">
        <f t="shared" ref="CI308" si="4916">AA308/AA312</f>
        <v>0</v>
      </c>
      <c r="CJ308" s="134">
        <f t="shared" ref="CJ308" si="4917">AB308/AB312</f>
        <v>0</v>
      </c>
      <c r="CK308" s="135">
        <f t="shared" ref="CK308" si="4918">AC308/AC312</f>
        <v>0</v>
      </c>
    </row>
    <row r="309" spans="1:89" x14ac:dyDescent="0.2">
      <c r="A309" s="136" t="s">
        <v>37</v>
      </c>
      <c r="B309" s="58"/>
      <c r="C309" s="59"/>
      <c r="D309" s="138"/>
      <c r="E309" s="139"/>
      <c r="F309" s="137"/>
      <c r="G309" s="140"/>
      <c r="H309" s="138"/>
      <c r="I309" s="139"/>
      <c r="J309" s="137"/>
      <c r="K309" s="140"/>
      <c r="L309" s="138"/>
      <c r="M309" s="137"/>
      <c r="N309" s="141"/>
      <c r="O309" s="142"/>
      <c r="P309" s="137"/>
      <c r="Q309" s="140"/>
      <c r="R309" s="138"/>
      <c r="S309" s="139"/>
      <c r="T309" s="137"/>
      <c r="U309" s="140"/>
      <c r="V309" s="138"/>
      <c r="W309" s="139"/>
      <c r="X309" s="137"/>
      <c r="Y309" s="140"/>
      <c r="Z309" s="143"/>
      <c r="AA309" s="144"/>
      <c r="AB309" s="158">
        <f t="shared" ref="AB309:AB311" si="4919">SUM(B309,D309,F309,H309,J309,L309,N309,P309,R309,T309,V309,X309,Z309)</f>
        <v>0</v>
      </c>
      <c r="AC309" s="159">
        <f t="shared" ref="AC309:AC311" si="4920">SUM(C309,E309,G309,I309,K309,M309,O309,Q309,S309,U309,W309,Y309,AA309)</f>
        <v>0</v>
      </c>
      <c r="BI309" s="136" t="s">
        <v>37</v>
      </c>
      <c r="BJ309" s="128">
        <f>B309/B312</f>
        <v>0</v>
      </c>
      <c r="BK309" s="129">
        <f t="shared" ref="BK309" si="4921">C309/C312</f>
        <v>0</v>
      </c>
      <c r="BL309" s="130">
        <f t="shared" ref="BL309" si="4922">D309/D312</f>
        <v>0</v>
      </c>
      <c r="BM309" s="131">
        <f t="shared" ref="BM309" si="4923">E309/E312</f>
        <v>0</v>
      </c>
      <c r="BN309" s="128">
        <f t="shared" ref="BN309" si="4924">F309/F312</f>
        <v>0</v>
      </c>
      <c r="BO309" s="129">
        <f t="shared" ref="BO309" si="4925">G309/G312</f>
        <v>0</v>
      </c>
      <c r="BP309" s="130">
        <f t="shared" ref="BP309" si="4926">H309/H312</f>
        <v>0</v>
      </c>
      <c r="BQ309" s="131">
        <f t="shared" ref="BQ309" si="4927">I309/I312</f>
        <v>0</v>
      </c>
      <c r="BR309" s="128">
        <f t="shared" ref="BR309" si="4928">J309/J312</f>
        <v>0</v>
      </c>
      <c r="BS309" s="129">
        <f t="shared" ref="BS309" si="4929">K309/K312</f>
        <v>0</v>
      </c>
      <c r="BT309" s="130">
        <f t="shared" ref="BT309" si="4930">L309/L312</f>
        <v>0</v>
      </c>
      <c r="BU309" s="128">
        <f t="shared" ref="BU309" si="4931">M309/M312</f>
        <v>0</v>
      </c>
      <c r="BV309" s="132">
        <f t="shared" ref="BV309" si="4932">N309/N312</f>
        <v>0</v>
      </c>
      <c r="BW309" s="133">
        <f t="shared" ref="BW309" si="4933">O309/O312</f>
        <v>0</v>
      </c>
      <c r="BX309" s="128">
        <f t="shared" ref="BX309" si="4934">P309/P312</f>
        <v>0</v>
      </c>
      <c r="BY309" s="129">
        <f t="shared" ref="BY309" si="4935">Q309/Q312</f>
        <v>0</v>
      </c>
      <c r="BZ309" s="130">
        <f t="shared" ref="BZ309" si="4936">R309/R312</f>
        <v>0</v>
      </c>
      <c r="CA309" s="131">
        <f t="shared" ref="CA309" si="4937">S309/S312</f>
        <v>0</v>
      </c>
      <c r="CB309" s="128">
        <f t="shared" ref="CB309" si="4938">T309/T312</f>
        <v>0</v>
      </c>
      <c r="CC309" s="129">
        <f t="shared" ref="CC309" si="4939">U309/U312</f>
        <v>0</v>
      </c>
      <c r="CD309" s="130">
        <f t="shared" ref="CD309" si="4940">V309/V312</f>
        <v>0</v>
      </c>
      <c r="CE309" s="131">
        <f t="shared" ref="CE309" si="4941">W309/W312</f>
        <v>0</v>
      </c>
      <c r="CF309" s="128">
        <f t="shared" ref="CF309" si="4942">X309/X312</f>
        <v>0</v>
      </c>
      <c r="CG309" s="129">
        <f t="shared" ref="CG309" si="4943">Y309/Y312</f>
        <v>0</v>
      </c>
      <c r="CH309" s="130">
        <f t="shared" ref="CH309" si="4944">Z309/Z312</f>
        <v>0</v>
      </c>
      <c r="CI309" s="128">
        <f t="shared" ref="CI309" si="4945">AA309/AA312</f>
        <v>0</v>
      </c>
      <c r="CJ309" s="134">
        <f t="shared" ref="CJ309" si="4946">AB309/AB312</f>
        <v>0</v>
      </c>
      <c r="CK309" s="135">
        <f t="shared" ref="CK309" si="4947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58">
        <f t="shared" si="4919"/>
        <v>0</v>
      </c>
      <c r="AC310" s="159">
        <f t="shared" si="4920"/>
        <v>0</v>
      </c>
      <c r="BI310" s="145" t="s">
        <v>38</v>
      </c>
      <c r="BJ310" s="128">
        <f>B310/B312</f>
        <v>0</v>
      </c>
      <c r="BK310" s="129">
        <f t="shared" ref="BK310" si="4948">C310/C312</f>
        <v>0</v>
      </c>
      <c r="BL310" s="130">
        <f t="shared" ref="BL310" si="4949">D310/D312</f>
        <v>0</v>
      </c>
      <c r="BM310" s="131">
        <f t="shared" ref="BM310" si="4950">E310/E312</f>
        <v>0</v>
      </c>
      <c r="BN310" s="128">
        <f t="shared" ref="BN310" si="4951">F310/F312</f>
        <v>0</v>
      </c>
      <c r="BO310" s="129">
        <f t="shared" ref="BO310" si="4952">G310/G312</f>
        <v>0</v>
      </c>
      <c r="BP310" s="130">
        <f t="shared" ref="BP310" si="4953">H310/H312</f>
        <v>0</v>
      </c>
      <c r="BQ310" s="131">
        <f t="shared" ref="BQ310" si="4954">I310/I312</f>
        <v>0</v>
      </c>
      <c r="BR310" s="128">
        <f t="shared" ref="BR310" si="4955">J310/J312</f>
        <v>0</v>
      </c>
      <c r="BS310" s="129">
        <f t="shared" ref="BS310" si="4956">K310/K312</f>
        <v>0</v>
      </c>
      <c r="BT310" s="130">
        <f t="shared" ref="BT310" si="4957">L310/L312</f>
        <v>0</v>
      </c>
      <c r="BU310" s="128">
        <f t="shared" ref="BU310" si="4958">M310/M312</f>
        <v>0</v>
      </c>
      <c r="BV310" s="132">
        <f t="shared" ref="BV310" si="4959">N310/N312</f>
        <v>0</v>
      </c>
      <c r="BW310" s="133">
        <f t="shared" ref="BW310" si="4960">O310/O312</f>
        <v>0</v>
      </c>
      <c r="BX310" s="128">
        <f t="shared" ref="BX310" si="4961">P310/P312</f>
        <v>0</v>
      </c>
      <c r="BY310" s="129">
        <f t="shared" ref="BY310" si="4962">Q310/Q312</f>
        <v>0</v>
      </c>
      <c r="BZ310" s="130">
        <f t="shared" ref="BZ310" si="4963">R310/R312</f>
        <v>0</v>
      </c>
      <c r="CA310" s="131">
        <f t="shared" ref="CA310" si="4964">S310/S312</f>
        <v>0</v>
      </c>
      <c r="CB310" s="128">
        <f t="shared" ref="CB310" si="4965">T310/T312</f>
        <v>0</v>
      </c>
      <c r="CC310" s="129">
        <f t="shared" ref="CC310" si="4966">U310/U312</f>
        <v>0</v>
      </c>
      <c r="CD310" s="130">
        <f t="shared" ref="CD310" si="4967">V310/V312</f>
        <v>0</v>
      </c>
      <c r="CE310" s="131">
        <f t="shared" ref="CE310" si="4968">W310/W312</f>
        <v>0</v>
      </c>
      <c r="CF310" s="128">
        <f t="shared" ref="CF310" si="4969">X310/X312</f>
        <v>0</v>
      </c>
      <c r="CG310" s="129">
        <f t="shared" ref="CG310" si="4970">Y310/Y312</f>
        <v>0</v>
      </c>
      <c r="CH310" s="130">
        <f t="shared" ref="CH310" si="4971">Z310/Z312</f>
        <v>0</v>
      </c>
      <c r="CI310" s="128">
        <f t="shared" ref="CI310" si="4972">AA310/AA312</f>
        <v>0</v>
      </c>
      <c r="CJ310" s="134">
        <f t="shared" ref="CJ310" si="4973">AB310/AB312</f>
        <v>0</v>
      </c>
      <c r="CK310" s="135">
        <f t="shared" ref="CK310" si="4974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58">
        <f t="shared" si="4919"/>
        <v>0</v>
      </c>
      <c r="AC311" s="159">
        <f t="shared" si="4920"/>
        <v>0</v>
      </c>
      <c r="BI311" s="136" t="s">
        <v>39</v>
      </c>
      <c r="BJ311" s="128">
        <f>B311/B312</f>
        <v>0</v>
      </c>
      <c r="BK311" s="129">
        <f t="shared" ref="BK311" si="4975">C311/C312</f>
        <v>0</v>
      </c>
      <c r="BL311" s="130">
        <f t="shared" ref="BL311" si="4976">D311/D312</f>
        <v>0</v>
      </c>
      <c r="BM311" s="131">
        <f t="shared" ref="BM311" si="4977">E311/E312</f>
        <v>0</v>
      </c>
      <c r="BN311" s="128">
        <f t="shared" ref="BN311" si="4978">F311/F312</f>
        <v>0</v>
      </c>
      <c r="BO311" s="129">
        <f t="shared" ref="BO311" si="4979">G311/G312</f>
        <v>0</v>
      </c>
      <c r="BP311" s="130">
        <f t="shared" ref="BP311" si="4980">H311/H312</f>
        <v>0</v>
      </c>
      <c r="BQ311" s="131">
        <f t="shared" ref="BQ311" si="4981">I311/I312</f>
        <v>0</v>
      </c>
      <c r="BR311" s="128">
        <f t="shared" ref="BR311" si="4982">J311/J312</f>
        <v>0</v>
      </c>
      <c r="BS311" s="129">
        <f t="shared" ref="BS311" si="4983">K311/K312</f>
        <v>0</v>
      </c>
      <c r="BT311" s="130">
        <f t="shared" ref="BT311" si="4984">L311/L312</f>
        <v>0</v>
      </c>
      <c r="BU311" s="128">
        <f t="shared" ref="BU311" si="4985">M311/M312</f>
        <v>0</v>
      </c>
      <c r="BV311" s="132">
        <f t="shared" ref="BV311" si="4986">N311/N312</f>
        <v>0</v>
      </c>
      <c r="BW311" s="133">
        <f t="shared" ref="BW311" si="4987">O311/O312</f>
        <v>0</v>
      </c>
      <c r="BX311" s="128">
        <f t="shared" ref="BX311" si="4988">P311/P312</f>
        <v>0</v>
      </c>
      <c r="BY311" s="129">
        <f t="shared" ref="BY311" si="4989">Q311/Q312</f>
        <v>0</v>
      </c>
      <c r="BZ311" s="130">
        <f t="shared" ref="BZ311" si="4990">R311/R312</f>
        <v>0</v>
      </c>
      <c r="CA311" s="131">
        <f t="shared" ref="CA311" si="4991">S311/S312</f>
        <v>0</v>
      </c>
      <c r="CB311" s="128">
        <f t="shared" ref="CB311" si="4992">T311/T312</f>
        <v>0</v>
      </c>
      <c r="CC311" s="129">
        <f t="shared" ref="CC311" si="4993">U311/U312</f>
        <v>0</v>
      </c>
      <c r="CD311" s="130">
        <f t="shared" ref="CD311" si="4994">V311/V312</f>
        <v>0</v>
      </c>
      <c r="CE311" s="131">
        <f t="shared" ref="CE311" si="4995">W311/W312</f>
        <v>0</v>
      </c>
      <c r="CF311" s="128">
        <f t="shared" ref="CF311" si="4996">X311/X312</f>
        <v>0</v>
      </c>
      <c r="CG311" s="129">
        <f t="shared" ref="CG311" si="4997">Y311/Y312</f>
        <v>0</v>
      </c>
      <c r="CH311" s="130">
        <f t="shared" ref="CH311" si="4998">Z311/Z312</f>
        <v>0</v>
      </c>
      <c r="CI311" s="128">
        <f t="shared" ref="CI311" si="4999">AA311/AA312</f>
        <v>0</v>
      </c>
      <c r="CJ311" s="134">
        <f t="shared" ref="CJ311" si="5000">AB311/AB312</f>
        <v>0</v>
      </c>
      <c r="CK311" s="135">
        <f t="shared" ref="CK311" si="5001">AC311/AC312</f>
        <v>0</v>
      </c>
    </row>
    <row r="312" spans="1:89" ht="14.25" thickTop="1" thickBot="1" x14ac:dyDescent="0.25">
      <c r="A312" s="229" t="s">
        <v>13</v>
      </c>
      <c r="B312" s="20">
        <f>SUM(B289:B311)</f>
        <v>22514</v>
      </c>
      <c r="C312" s="21">
        <f t="shared" ref="C312:AA312" si="5002">SUM(C289:C311)</f>
        <v>21816</v>
      </c>
      <c r="D312" s="20">
        <f t="shared" si="5002"/>
        <v>6785</v>
      </c>
      <c r="E312" s="21">
        <f t="shared" si="5002"/>
        <v>7606</v>
      </c>
      <c r="F312" s="20">
        <f t="shared" si="5002"/>
        <v>18543</v>
      </c>
      <c r="G312" s="21">
        <f t="shared" si="5002"/>
        <v>15823</v>
      </c>
      <c r="H312" s="20">
        <f t="shared" si="5002"/>
        <v>30462</v>
      </c>
      <c r="I312" s="21">
        <f t="shared" si="5002"/>
        <v>29421</v>
      </c>
      <c r="J312" s="20">
        <f t="shared" si="5002"/>
        <v>3067</v>
      </c>
      <c r="K312" s="21">
        <f t="shared" si="5002"/>
        <v>3088</v>
      </c>
      <c r="L312" s="20">
        <f t="shared" si="5002"/>
        <v>11250</v>
      </c>
      <c r="M312" s="21">
        <f t="shared" si="5002"/>
        <v>11671</v>
      </c>
      <c r="N312" s="20">
        <f t="shared" si="5002"/>
        <v>24193</v>
      </c>
      <c r="O312" s="21">
        <f t="shared" si="5002"/>
        <v>23822</v>
      </c>
      <c r="P312" s="20">
        <f t="shared" si="5002"/>
        <v>12406</v>
      </c>
      <c r="Q312" s="21">
        <f t="shared" si="5002"/>
        <v>12374</v>
      </c>
      <c r="R312" s="20">
        <f t="shared" si="5002"/>
        <v>19068</v>
      </c>
      <c r="S312" s="21">
        <f t="shared" si="5002"/>
        <v>19073</v>
      </c>
      <c r="T312" s="20">
        <f t="shared" si="5002"/>
        <v>2367</v>
      </c>
      <c r="U312" s="21">
        <f t="shared" si="5002"/>
        <v>2505</v>
      </c>
      <c r="V312" s="20">
        <f t="shared" si="5002"/>
        <v>14339</v>
      </c>
      <c r="W312" s="21">
        <f t="shared" si="5002"/>
        <v>17137</v>
      </c>
      <c r="X312" s="20">
        <f t="shared" si="5002"/>
        <v>8335</v>
      </c>
      <c r="Y312" s="21">
        <f t="shared" si="5002"/>
        <v>5255</v>
      </c>
      <c r="Z312" s="20">
        <f t="shared" si="5002"/>
        <v>34407</v>
      </c>
      <c r="AA312" s="21">
        <f t="shared" si="5002"/>
        <v>37136</v>
      </c>
      <c r="AB312" s="160">
        <f t="shared" ref="AB312:AC312" si="5003">SUM(AB288:AB311)</f>
        <v>207736</v>
      </c>
      <c r="AC312" s="161">
        <f t="shared" si="5003"/>
        <v>206727</v>
      </c>
      <c r="BI312" s="229" t="s">
        <v>13</v>
      </c>
      <c r="BJ312" s="154">
        <f>SUM(BJ288:BJ311)</f>
        <v>1</v>
      </c>
      <c r="BK312" s="155">
        <f t="shared" ref="BK312:CK312" si="5004">SUM(BK288:BK311)</f>
        <v>0.99999999999999978</v>
      </c>
      <c r="BL312" s="154">
        <f t="shared" si="5004"/>
        <v>1</v>
      </c>
      <c r="BM312" s="155">
        <f t="shared" si="5004"/>
        <v>0.99999999999999989</v>
      </c>
      <c r="BN312" s="154">
        <f t="shared" si="5004"/>
        <v>0.99999999999999989</v>
      </c>
      <c r="BO312" s="155">
        <f t="shared" si="5004"/>
        <v>0.99999999999999989</v>
      </c>
      <c r="BP312" s="154">
        <f t="shared" si="5004"/>
        <v>0.99999999999999989</v>
      </c>
      <c r="BQ312" s="155">
        <f t="shared" si="5004"/>
        <v>1</v>
      </c>
      <c r="BR312" s="154">
        <f t="shared" si="5004"/>
        <v>1</v>
      </c>
      <c r="BS312" s="155">
        <f t="shared" si="5004"/>
        <v>1</v>
      </c>
      <c r="BT312" s="154">
        <f t="shared" si="5004"/>
        <v>1</v>
      </c>
      <c r="BU312" s="155">
        <f t="shared" si="5004"/>
        <v>1</v>
      </c>
      <c r="BV312" s="154">
        <f t="shared" si="5004"/>
        <v>1.0000000000000002</v>
      </c>
      <c r="BW312" s="155">
        <f t="shared" si="5004"/>
        <v>1</v>
      </c>
      <c r="BX312" s="154">
        <f t="shared" si="5004"/>
        <v>1.0000000000000002</v>
      </c>
      <c r="BY312" s="155">
        <f t="shared" si="5004"/>
        <v>0.99999999999999989</v>
      </c>
      <c r="BZ312" s="154">
        <f t="shared" si="5004"/>
        <v>1.0000000000000002</v>
      </c>
      <c r="CA312" s="155">
        <f t="shared" si="5004"/>
        <v>0.99999999999999989</v>
      </c>
      <c r="CB312" s="154">
        <f t="shared" si="5004"/>
        <v>1</v>
      </c>
      <c r="CC312" s="155">
        <f t="shared" si="5004"/>
        <v>0.99999999999999989</v>
      </c>
      <c r="CD312" s="154">
        <f t="shared" si="5004"/>
        <v>1</v>
      </c>
      <c r="CE312" s="155">
        <f t="shared" si="5004"/>
        <v>1.0000000000000002</v>
      </c>
      <c r="CF312" s="154">
        <f t="shared" si="5004"/>
        <v>1</v>
      </c>
      <c r="CG312" s="155">
        <f t="shared" si="5004"/>
        <v>0.99999999999999989</v>
      </c>
      <c r="CH312" s="154">
        <f t="shared" si="5004"/>
        <v>0.99999999999999989</v>
      </c>
      <c r="CI312" s="155">
        <f t="shared" si="5004"/>
        <v>1</v>
      </c>
      <c r="CJ312" s="154">
        <f t="shared" si="5004"/>
        <v>0.99999999999999978</v>
      </c>
      <c r="CK312" s="155">
        <f t="shared" si="5004"/>
        <v>1</v>
      </c>
    </row>
    <row r="313" spans="1:89" ht="13.5" thickTop="1" x14ac:dyDescent="0.2">
      <c r="A313" s="173"/>
    </row>
    <row r="315" spans="1:89" x14ac:dyDescent="0.2">
      <c r="A315" s="304">
        <f>+A284+1</f>
        <v>44662</v>
      </c>
      <c r="B315" s="304"/>
      <c r="C315" s="304"/>
      <c r="D315" s="304"/>
      <c r="BI315" s="309">
        <f>+BI284+1</f>
        <v>44662</v>
      </c>
      <c r="BJ315" s="309"/>
      <c r="BK315" s="309"/>
      <c r="BL315" s="309"/>
    </row>
    <row r="316" spans="1:89" ht="13.5" thickBot="1" x14ac:dyDescent="0.25">
      <c r="AE316" s="232" t="s">
        <v>84</v>
      </c>
    </row>
    <row r="317" spans="1:89" ht="14.25" thickTop="1" thickBot="1" x14ac:dyDescent="0.25">
      <c r="A317" s="300" t="s">
        <v>0</v>
      </c>
      <c r="B317" s="302" t="s">
        <v>1</v>
      </c>
      <c r="C317" s="303"/>
      <c r="D317" s="302" t="s">
        <v>2</v>
      </c>
      <c r="E317" s="303"/>
      <c r="F317" s="302" t="s">
        <v>3</v>
      </c>
      <c r="G317" s="303"/>
      <c r="H317" s="302" t="s">
        <v>4</v>
      </c>
      <c r="I317" s="303"/>
      <c r="J317" s="302" t="s">
        <v>5</v>
      </c>
      <c r="K317" s="303"/>
      <c r="L317" s="302" t="s">
        <v>6</v>
      </c>
      <c r="M317" s="303"/>
      <c r="N317" s="302" t="s">
        <v>7</v>
      </c>
      <c r="O317" s="303"/>
      <c r="P317" s="302" t="s">
        <v>8</v>
      </c>
      <c r="Q317" s="303"/>
      <c r="R317" s="302" t="s">
        <v>9</v>
      </c>
      <c r="S317" s="303"/>
      <c r="T317" s="302" t="s">
        <v>10</v>
      </c>
      <c r="U317" s="303"/>
      <c r="V317" s="302" t="s">
        <v>11</v>
      </c>
      <c r="W317" s="303"/>
      <c r="X317" s="302" t="s">
        <v>12</v>
      </c>
      <c r="Y317" s="303"/>
      <c r="Z317" s="305" t="s">
        <v>40</v>
      </c>
      <c r="AA317" s="306"/>
      <c r="AB317" s="307" t="s">
        <v>41</v>
      </c>
      <c r="AC317" s="308"/>
      <c r="AE317" s="300" t="s">
        <v>0</v>
      </c>
      <c r="AF317" s="302" t="s">
        <v>1</v>
      </c>
      <c r="AG317" s="303"/>
      <c r="AH317" s="302" t="s">
        <v>2</v>
      </c>
      <c r="AI317" s="303"/>
      <c r="AJ317" s="302" t="s">
        <v>3</v>
      </c>
      <c r="AK317" s="303"/>
      <c r="AL317" s="302" t="s">
        <v>4</v>
      </c>
      <c r="AM317" s="303"/>
      <c r="AN317" s="302" t="s">
        <v>5</v>
      </c>
      <c r="AO317" s="303"/>
      <c r="AP317" s="302" t="s">
        <v>6</v>
      </c>
      <c r="AQ317" s="303"/>
      <c r="AR317" s="302" t="s">
        <v>7</v>
      </c>
      <c r="AS317" s="303"/>
      <c r="AT317" s="302" t="s">
        <v>8</v>
      </c>
      <c r="AU317" s="303"/>
      <c r="AV317" s="302" t="s">
        <v>9</v>
      </c>
      <c r="AW317" s="303"/>
      <c r="AX317" s="302" t="s">
        <v>10</v>
      </c>
      <c r="AY317" s="303"/>
      <c r="AZ317" s="302" t="s">
        <v>11</v>
      </c>
      <c r="BA317" s="303"/>
      <c r="BB317" s="302" t="s">
        <v>12</v>
      </c>
      <c r="BC317" s="303"/>
      <c r="BD317" s="305" t="s">
        <v>40</v>
      </c>
      <c r="BE317" s="306"/>
      <c r="BF317" s="307" t="s">
        <v>41</v>
      </c>
      <c r="BG317" s="308"/>
      <c r="BI317" s="300" t="s">
        <v>0</v>
      </c>
      <c r="BJ317" s="302" t="s">
        <v>1</v>
      </c>
      <c r="BK317" s="303"/>
      <c r="BL317" s="302" t="s">
        <v>2</v>
      </c>
      <c r="BM317" s="303"/>
      <c r="BN317" s="302" t="s">
        <v>3</v>
      </c>
      <c r="BO317" s="303"/>
      <c r="BP317" s="302" t="s">
        <v>4</v>
      </c>
      <c r="BQ317" s="303"/>
      <c r="BR317" s="302" t="s">
        <v>5</v>
      </c>
      <c r="BS317" s="303"/>
      <c r="BT317" s="302" t="s">
        <v>6</v>
      </c>
      <c r="BU317" s="303"/>
      <c r="BV317" s="302" t="s">
        <v>7</v>
      </c>
      <c r="BW317" s="303"/>
      <c r="BX317" s="302" t="s">
        <v>8</v>
      </c>
      <c r="BY317" s="303"/>
      <c r="BZ317" s="302" t="s">
        <v>9</v>
      </c>
      <c r="CA317" s="303"/>
      <c r="CB317" s="302" t="s">
        <v>10</v>
      </c>
      <c r="CC317" s="303"/>
      <c r="CD317" s="302" t="s">
        <v>11</v>
      </c>
      <c r="CE317" s="303"/>
      <c r="CF317" s="302" t="s">
        <v>12</v>
      </c>
      <c r="CG317" s="303"/>
      <c r="CH317" s="305" t="s">
        <v>40</v>
      </c>
      <c r="CI317" s="306"/>
      <c r="CJ317" s="302" t="s">
        <v>41</v>
      </c>
      <c r="CK317" s="303"/>
    </row>
    <row r="318" spans="1:89" ht="15" thickTop="1" thickBot="1" x14ac:dyDescent="0.3">
      <c r="A318" s="301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62" t="s">
        <v>14</v>
      </c>
      <c r="AC318" s="163" t="s">
        <v>15</v>
      </c>
      <c r="AE318" s="301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62" t="s">
        <v>14</v>
      </c>
      <c r="BG318" s="163" t="s">
        <v>15</v>
      </c>
      <c r="BI318" s="301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72"/>
      <c r="D319" s="126"/>
      <c r="E319" s="166"/>
      <c r="F319" s="125"/>
      <c r="G319" s="127"/>
      <c r="H319" s="126"/>
      <c r="I319" s="166"/>
      <c r="J319" s="125"/>
      <c r="K319" s="127"/>
      <c r="L319" s="126"/>
      <c r="M319" s="125"/>
      <c r="N319" s="165"/>
      <c r="O319" s="167"/>
      <c r="P319" s="125"/>
      <c r="Q319" s="127"/>
      <c r="R319" s="126"/>
      <c r="S319" s="166"/>
      <c r="T319" s="125"/>
      <c r="U319" s="127"/>
      <c r="V319" s="126"/>
      <c r="W319" s="166"/>
      <c r="X319" s="125"/>
      <c r="Y319" s="127"/>
      <c r="Z319" s="170"/>
      <c r="AA319" s="171"/>
      <c r="AB319" s="156">
        <f>B319+D319+F319+H319+J319+L319+N319+P319+R319+T319+V319+X319+Z319</f>
        <v>0</v>
      </c>
      <c r="AC319" s="157">
        <f>C319+E319+G319+I319+K319+M319+O319+Q319+S319+U319+W319+Y319+AA319</f>
        <v>0</v>
      </c>
      <c r="AE319" s="235" t="str">
        <f>$AE$9</f>
        <v>07:00 - 07:59</v>
      </c>
      <c r="AF319" s="125">
        <f>SUMIF($A$9:$A$32,$AE319,B$319:B$342)</f>
        <v>2753</v>
      </c>
      <c r="AG319" s="172">
        <f t="shared" ref="AG319:AV320" si="5005">SUMIF($A$9:$A$32,$AE319,C$319:C$342)</f>
        <v>1480</v>
      </c>
      <c r="AH319" s="126">
        <f t="shared" si="5005"/>
        <v>1133</v>
      </c>
      <c r="AI319" s="166">
        <f t="shared" si="5005"/>
        <v>1130</v>
      </c>
      <c r="AJ319" s="125">
        <f t="shared" si="5005"/>
        <v>2817</v>
      </c>
      <c r="AK319" s="127">
        <f t="shared" si="5005"/>
        <v>1400</v>
      </c>
      <c r="AL319" s="126">
        <f t="shared" si="5005"/>
        <v>3605</v>
      </c>
      <c r="AM319" s="166">
        <f t="shared" si="5005"/>
        <v>2031</v>
      </c>
      <c r="AN319" s="125">
        <f t="shared" si="5005"/>
        <v>291</v>
      </c>
      <c r="AO319" s="127">
        <f t="shared" si="5005"/>
        <v>886</v>
      </c>
      <c r="AP319" s="126">
        <f t="shared" si="5005"/>
        <v>965</v>
      </c>
      <c r="AQ319" s="125">
        <f t="shared" si="5005"/>
        <v>2966</v>
      </c>
      <c r="AR319" s="165">
        <f t="shared" si="5005"/>
        <v>2513</v>
      </c>
      <c r="AS319" s="167">
        <f t="shared" si="5005"/>
        <v>4025</v>
      </c>
      <c r="AT319" s="125">
        <f t="shared" si="5005"/>
        <v>1684</v>
      </c>
      <c r="AU319" s="127">
        <f t="shared" si="5005"/>
        <v>1833</v>
      </c>
      <c r="AV319" s="126">
        <f t="shared" si="5005"/>
        <v>2367</v>
      </c>
      <c r="AW319" s="166">
        <f t="shared" ref="AW319:BE320" si="5006">SUMIF($A$9:$A$32,$AE319,S$319:S$342)</f>
        <v>1908</v>
      </c>
      <c r="AX319" s="125">
        <f t="shared" si="5006"/>
        <v>283</v>
      </c>
      <c r="AY319" s="127">
        <f t="shared" si="5006"/>
        <v>1520</v>
      </c>
      <c r="AZ319" s="126">
        <f t="shared" si="5006"/>
        <v>825</v>
      </c>
      <c r="BA319" s="166">
        <f t="shared" si="5006"/>
        <v>2884</v>
      </c>
      <c r="BB319" s="125">
        <f t="shared" si="5006"/>
        <v>1646</v>
      </c>
      <c r="BC319" s="127">
        <f t="shared" si="5006"/>
        <v>1710</v>
      </c>
      <c r="BD319" s="170">
        <f t="shared" si="5006"/>
        <v>3396</v>
      </c>
      <c r="BE319" s="171">
        <f t="shared" si="5006"/>
        <v>3225</v>
      </c>
      <c r="BF319" s="156">
        <f>AF319+AH319+AJ319+AL319+AN319+AP319+AR319+AT319+AV319+AX319+AZ319+BB319+BD319</f>
        <v>24278</v>
      </c>
      <c r="BG319" s="157">
        <f>AG319+AI319+AK319+AM319+AO319+AQ319+AS319+AU319+AW319+AY319+BA319+BC319+BE319</f>
        <v>26998</v>
      </c>
      <c r="BI319" s="124" t="s">
        <v>16</v>
      </c>
      <c r="BJ319" s="128">
        <f>B319/B343</f>
        <v>0</v>
      </c>
      <c r="BK319" s="129">
        <f t="shared" ref="BK319" si="5007">C319/C343</f>
        <v>0</v>
      </c>
      <c r="BL319" s="130">
        <f t="shared" ref="BL319" si="5008">D319/D343</f>
        <v>0</v>
      </c>
      <c r="BM319" s="131">
        <f t="shared" ref="BM319" si="5009">E319/E343</f>
        <v>0</v>
      </c>
      <c r="BN319" s="128">
        <f t="shared" ref="BN319" si="5010">F319/F343</f>
        <v>0</v>
      </c>
      <c r="BO319" s="129">
        <f t="shared" ref="BO319" si="5011">G319/G343</f>
        <v>0</v>
      </c>
      <c r="BP319" s="130">
        <f t="shared" ref="BP319" si="5012">H319/H343</f>
        <v>0</v>
      </c>
      <c r="BQ319" s="131">
        <f t="shared" ref="BQ319" si="5013">I319/I343</f>
        <v>0</v>
      </c>
      <c r="BR319" s="128">
        <f t="shared" ref="BR319" si="5014">J319/J343</f>
        <v>0</v>
      </c>
      <c r="BS319" s="129">
        <f t="shared" ref="BS319" si="5015">K319/K343</f>
        <v>0</v>
      </c>
      <c r="BT319" s="130">
        <f t="shared" ref="BT319" si="5016">L319/L343</f>
        <v>0</v>
      </c>
      <c r="BU319" s="128">
        <f t="shared" ref="BU319" si="5017">M319/M343</f>
        <v>0</v>
      </c>
      <c r="BV319" s="132">
        <f t="shared" ref="BV319" si="5018">N319/N343</f>
        <v>0</v>
      </c>
      <c r="BW319" s="133">
        <f t="shared" ref="BW319" si="5019">O319/O343</f>
        <v>0</v>
      </c>
      <c r="BX319" s="128">
        <f t="shared" ref="BX319" si="5020">P319/P343</f>
        <v>0</v>
      </c>
      <c r="BY319" s="129">
        <f t="shared" ref="BY319" si="5021">Q319/Q343</f>
        <v>0</v>
      </c>
      <c r="BZ319" s="130">
        <f t="shared" ref="BZ319" si="5022">R319/R343</f>
        <v>0</v>
      </c>
      <c r="CA319" s="131">
        <f t="shared" ref="CA319" si="5023">S319/S343</f>
        <v>0</v>
      </c>
      <c r="CB319" s="128">
        <f t="shared" ref="CB319" si="5024">T319/T343</f>
        <v>0</v>
      </c>
      <c r="CC319" s="129">
        <f t="shared" ref="CC319" si="5025">U319/U343</f>
        <v>0</v>
      </c>
      <c r="CD319" s="130">
        <f t="shared" ref="CD319" si="5026">V319/V343</f>
        <v>0</v>
      </c>
      <c r="CE319" s="131">
        <f t="shared" ref="CE319" si="5027">W319/W343</f>
        <v>0</v>
      </c>
      <c r="CF319" s="128">
        <f t="shared" ref="CF319" si="5028">X319/X343</f>
        <v>0</v>
      </c>
      <c r="CG319" s="129">
        <f t="shared" ref="CG319" si="5029">Y319/Y343</f>
        <v>0</v>
      </c>
      <c r="CH319" s="130">
        <f t="shared" ref="CH319" si="5030">Z319/Z343</f>
        <v>0</v>
      </c>
      <c r="CI319" s="128">
        <f t="shared" ref="CI319" si="5031">AA319/AA343</f>
        <v>0</v>
      </c>
      <c r="CJ319" s="134">
        <f t="shared" ref="CJ319" si="5032">AB319/AB343</f>
        <v>0</v>
      </c>
      <c r="CK319" s="135">
        <f t="shared" ref="CK319" si="5033">AC319/AC343</f>
        <v>0</v>
      </c>
    </row>
    <row r="320" spans="1:89" x14ac:dyDescent="0.2">
      <c r="A320" s="136" t="s">
        <v>17</v>
      </c>
      <c r="B320" s="175">
        <v>696</v>
      </c>
      <c r="C320" s="176">
        <v>0</v>
      </c>
      <c r="D320" s="177">
        <v>498</v>
      </c>
      <c r="E320" s="178">
        <v>2</v>
      </c>
      <c r="F320" s="175">
        <v>894</v>
      </c>
      <c r="G320" s="179">
        <v>8</v>
      </c>
      <c r="H320" s="177">
        <v>771</v>
      </c>
      <c r="I320" s="178">
        <v>57</v>
      </c>
      <c r="J320" s="175">
        <v>16</v>
      </c>
      <c r="K320" s="179">
        <v>20</v>
      </c>
      <c r="L320" s="177">
        <v>113</v>
      </c>
      <c r="M320" s="175">
        <v>112</v>
      </c>
      <c r="N320" s="180">
        <v>286</v>
      </c>
      <c r="O320" s="181">
        <v>133</v>
      </c>
      <c r="P320" s="175">
        <v>54</v>
      </c>
      <c r="Q320" s="179">
        <v>56</v>
      </c>
      <c r="R320" s="177">
        <v>46</v>
      </c>
      <c r="S320" s="178">
        <v>5</v>
      </c>
      <c r="T320" s="175">
        <v>2</v>
      </c>
      <c r="U320" s="179">
        <v>0</v>
      </c>
      <c r="V320" s="177">
        <v>7</v>
      </c>
      <c r="W320" s="178">
        <v>0</v>
      </c>
      <c r="X320" s="175">
        <v>3</v>
      </c>
      <c r="Y320" s="179">
        <v>0</v>
      </c>
      <c r="Z320" s="177">
        <v>0</v>
      </c>
      <c r="AA320" s="175">
        <v>0</v>
      </c>
      <c r="AB320" s="156">
        <f t="shared" ref="AB320:AB339" si="5034">B320+D320+F320+H320+J320+L320+N320+P320+R320+T320+V320+X320+Z320</f>
        <v>3386</v>
      </c>
      <c r="AC320" s="157">
        <f t="shared" ref="AC320:AC339" si="5035">C320+E320+G320+I320+K320+M320+O320+Q320+S320+U320+W320+Y320+AA320</f>
        <v>393</v>
      </c>
      <c r="AE320" s="237" t="str">
        <f>$AE$10</f>
        <v>08:00 - 08:59</v>
      </c>
      <c r="AF320" s="125">
        <f>SUMIF($A$9:$A$32,$AE320,B$319:B$342)</f>
        <v>2777</v>
      </c>
      <c r="AG320" s="176">
        <f t="shared" si="5005"/>
        <v>1030</v>
      </c>
      <c r="AH320" s="177">
        <f t="shared" si="5005"/>
        <v>843</v>
      </c>
      <c r="AI320" s="178">
        <f t="shared" si="5005"/>
        <v>810</v>
      </c>
      <c r="AJ320" s="238">
        <f t="shared" si="5005"/>
        <v>2754</v>
      </c>
      <c r="AK320" s="179">
        <f t="shared" si="5005"/>
        <v>968</v>
      </c>
      <c r="AL320" s="177">
        <f t="shared" si="5005"/>
        <v>2898</v>
      </c>
      <c r="AM320" s="178">
        <f t="shared" si="5005"/>
        <v>1786</v>
      </c>
      <c r="AN320" s="238">
        <f t="shared" si="5005"/>
        <v>246</v>
      </c>
      <c r="AO320" s="179">
        <f t="shared" si="5005"/>
        <v>777</v>
      </c>
      <c r="AP320" s="177">
        <f t="shared" si="5005"/>
        <v>785</v>
      </c>
      <c r="AQ320" s="238">
        <f t="shared" si="5005"/>
        <v>2437</v>
      </c>
      <c r="AR320" s="180">
        <f t="shared" si="5005"/>
        <v>1941</v>
      </c>
      <c r="AS320" s="181">
        <f t="shared" si="5005"/>
        <v>3358</v>
      </c>
      <c r="AT320" s="238">
        <f t="shared" si="5005"/>
        <v>1329</v>
      </c>
      <c r="AU320" s="179">
        <f t="shared" si="5005"/>
        <v>1397</v>
      </c>
      <c r="AV320" s="177">
        <f t="shared" si="5005"/>
        <v>2074</v>
      </c>
      <c r="AW320" s="178">
        <f t="shared" si="5006"/>
        <v>1511</v>
      </c>
      <c r="AX320" s="238">
        <f t="shared" si="5006"/>
        <v>206</v>
      </c>
      <c r="AY320" s="179">
        <f t="shared" si="5006"/>
        <v>887</v>
      </c>
      <c r="AZ320" s="177">
        <f t="shared" si="5006"/>
        <v>736</v>
      </c>
      <c r="BA320" s="178">
        <f t="shared" si="5006"/>
        <v>2082</v>
      </c>
      <c r="BB320" s="238">
        <f t="shared" si="5006"/>
        <v>1224</v>
      </c>
      <c r="BC320" s="179">
        <f t="shared" si="5006"/>
        <v>1262</v>
      </c>
      <c r="BD320" s="177">
        <f t="shared" si="5006"/>
        <v>3007</v>
      </c>
      <c r="BE320" s="238">
        <f t="shared" si="5006"/>
        <v>2436</v>
      </c>
      <c r="BF320" s="158">
        <f>SUM(AF320,AH320,AJ320,AL320,AN320,AP320,AR320,AT320,AV320,AX320,AZ320,BB320,BD320)</f>
        <v>20820</v>
      </c>
      <c r="BG320" s="159">
        <f>SUM(AG320,AI320,AK320,AM320,AO320,AQ320,AS320,AU320,AW320,AY320,BA320,BC320,BE320)</f>
        <v>20741</v>
      </c>
      <c r="BI320" s="136" t="s">
        <v>17</v>
      </c>
      <c r="BJ320" s="128" t="e">
        <f>#REF!/B343</f>
        <v>#REF!</v>
      </c>
      <c r="BK320" s="129">
        <f t="shared" ref="BK320" si="5036">C320/C343</f>
        <v>0</v>
      </c>
      <c r="BL320" s="130">
        <f t="shared" ref="BL320" si="5037">D320/D343</f>
        <v>3.6464816577579266E-2</v>
      </c>
      <c r="BM320" s="131">
        <f t="shared" ref="BM320" si="5038">E320/E343</f>
        <v>1.5301048121796343E-4</v>
      </c>
      <c r="BN320" s="128">
        <f t="shared" ref="BN320" si="5039">F320/F343</f>
        <v>2.80681925214279E-2</v>
      </c>
      <c r="BO320" s="129">
        <f t="shared" ref="BO320" si="5040">G320/G343</f>
        <v>3.178639542275906E-4</v>
      </c>
      <c r="BP320" s="130">
        <f t="shared" ref="BP320" si="5041">H320/H343</f>
        <v>1.8712229692012718E-2</v>
      </c>
      <c r="BQ320" s="131">
        <f t="shared" ref="BQ320" si="5042">I320/I343</f>
        <v>1.4182632495645683E-3</v>
      </c>
      <c r="BR320" s="128">
        <f t="shared" ref="BR320" si="5043">J320/J343</f>
        <v>2.4427480916030535E-3</v>
      </c>
      <c r="BS320" s="129">
        <f t="shared" ref="BS320" si="5044">K320/K343</f>
        <v>3.0161363293620871E-3</v>
      </c>
      <c r="BT320" s="130">
        <f t="shared" ref="BT320" si="5045">L320/L343</f>
        <v>4.9830224456497776E-3</v>
      </c>
      <c r="BU320" s="128">
        <f t="shared" ref="BU320" si="5046">M320/M343</f>
        <v>4.9729153716366221E-3</v>
      </c>
      <c r="BV320" s="132">
        <f t="shared" ref="BV320" si="5047">N320/N343</f>
        <v>7.6362374175633465E-3</v>
      </c>
      <c r="BW320" s="133">
        <f t="shared" ref="BW320" si="5048">O320/O343</f>
        <v>3.3846545362005345E-3</v>
      </c>
      <c r="BX320" s="128">
        <f t="shared" ref="BX320" si="5049">P320/P343</f>
        <v>2.7645522961142681E-3</v>
      </c>
      <c r="BY320" s="129">
        <f t="shared" ref="BY320" si="5050">Q320/Q343</f>
        <v>2.7112079399661099E-3</v>
      </c>
      <c r="BZ320" s="130">
        <f t="shared" ref="BZ320" si="5051">R320/R343</f>
        <v>1.7497147204260175E-3</v>
      </c>
      <c r="CA320" s="131">
        <f t="shared" ref="CA320" si="5052">S320/S343</f>
        <v>1.8187108977156991E-4</v>
      </c>
      <c r="CB320" s="128">
        <f t="shared" ref="CB320" si="5053">T320/T343</f>
        <v>2.8224668360146769E-4</v>
      </c>
      <c r="CC320" s="129">
        <f t="shared" ref="CC320" si="5054">U320/U343</f>
        <v>0</v>
      </c>
      <c r="CD320" s="130">
        <f t="shared" ref="CD320" si="5055">V320/V343</f>
        <v>3.1751791708246391E-4</v>
      </c>
      <c r="CE320" s="131">
        <f t="shared" ref="CE320" si="5056">W320/W343</f>
        <v>0</v>
      </c>
      <c r="CF320" s="128">
        <f t="shared" ref="CF320" si="5057">X320/X343</f>
        <v>1.6337199803953602E-4</v>
      </c>
      <c r="CG320" s="129">
        <f t="shared" ref="CG320" si="5058">Y320/Y343</f>
        <v>0</v>
      </c>
      <c r="CH320" s="130">
        <f t="shared" ref="CH320" si="5059">Z320/Z343</f>
        <v>0</v>
      </c>
      <c r="CI320" s="128">
        <f t="shared" ref="CI320" si="5060">AA320/AA343</f>
        <v>0</v>
      </c>
      <c r="CJ320" s="134">
        <f t="shared" ref="CJ320" si="5061">AB320/AB343</f>
        <v>1.0610428678866884E-2</v>
      </c>
      <c r="CK320" s="135">
        <f t="shared" ref="CK320" si="5062">AC320/AC343</f>
        <v>1.2372614021666241E-3</v>
      </c>
    </row>
    <row r="321" spans="1:89" ht="13.5" thickBot="1" x14ac:dyDescent="0.25">
      <c r="A321" s="145" t="s">
        <v>18</v>
      </c>
      <c r="B321" s="182">
        <v>2541</v>
      </c>
      <c r="C321" s="183">
        <v>69</v>
      </c>
      <c r="D321" s="184">
        <v>1240</v>
      </c>
      <c r="E321" s="185">
        <v>162</v>
      </c>
      <c r="F321" s="182">
        <v>3163</v>
      </c>
      <c r="G321" s="186">
        <v>366</v>
      </c>
      <c r="H321" s="184">
        <v>2656</v>
      </c>
      <c r="I321" s="185">
        <v>601</v>
      </c>
      <c r="J321" s="182">
        <v>123</v>
      </c>
      <c r="K321" s="186">
        <v>308</v>
      </c>
      <c r="L321" s="184">
        <v>460</v>
      </c>
      <c r="M321" s="182">
        <v>963</v>
      </c>
      <c r="N321" s="187">
        <v>1505</v>
      </c>
      <c r="O321" s="188">
        <v>1934</v>
      </c>
      <c r="P321" s="182">
        <v>683</v>
      </c>
      <c r="Q321" s="186">
        <v>1028</v>
      </c>
      <c r="R321" s="184">
        <v>930</v>
      </c>
      <c r="S321" s="185">
        <v>1409</v>
      </c>
      <c r="T321" s="182">
        <v>79</v>
      </c>
      <c r="U321" s="186">
        <v>736</v>
      </c>
      <c r="V321" s="184">
        <v>553</v>
      </c>
      <c r="W321" s="185">
        <v>1803</v>
      </c>
      <c r="X321" s="182">
        <v>915</v>
      </c>
      <c r="Y321" s="186">
        <v>724</v>
      </c>
      <c r="Z321" s="184">
        <v>2094</v>
      </c>
      <c r="AA321" s="182">
        <v>1708</v>
      </c>
      <c r="AB321" s="156">
        <f t="shared" si="5034"/>
        <v>16942</v>
      </c>
      <c r="AC321" s="157">
        <f t="shared" si="5035"/>
        <v>11811</v>
      </c>
      <c r="AE321" s="235"/>
      <c r="AF321" s="125"/>
      <c r="AG321" s="183"/>
      <c r="AH321" s="184"/>
      <c r="AI321" s="185"/>
      <c r="AJ321" s="182"/>
      <c r="AK321" s="186"/>
      <c r="AL321" s="184"/>
      <c r="AM321" s="185"/>
      <c r="AN321" s="182"/>
      <c r="AO321" s="186"/>
      <c r="AP321" s="184"/>
      <c r="AQ321" s="182"/>
      <c r="AR321" s="187"/>
      <c r="AS321" s="188"/>
      <c r="AT321" s="182"/>
      <c r="AU321" s="186"/>
      <c r="AV321" s="184"/>
      <c r="AW321" s="185"/>
      <c r="AX321" s="182"/>
      <c r="AY321" s="186"/>
      <c r="AZ321" s="184"/>
      <c r="BA321" s="185"/>
      <c r="BB321" s="182"/>
      <c r="BC321" s="186"/>
      <c r="BD321" s="184"/>
      <c r="BE321" s="182"/>
      <c r="BF321" s="158"/>
      <c r="BG321" s="159"/>
      <c r="BI321" s="145" t="s">
        <v>18</v>
      </c>
      <c r="BJ321" s="128">
        <f>B320/B343</f>
        <v>2.3116011823707198E-2</v>
      </c>
      <c r="BK321" s="129">
        <f t="shared" ref="BK321" si="5063">C321/C343</f>
        <v>2.4540313689227159E-3</v>
      </c>
      <c r="BL321" s="130">
        <f t="shared" ref="BL321" si="5064">D321/D343</f>
        <v>9.0795928827707401E-2</v>
      </c>
      <c r="BM321" s="131">
        <f t="shared" ref="BM321" si="5065">E321/E343</f>
        <v>1.2393848978655038E-2</v>
      </c>
      <c r="BN321" s="128">
        <f t="shared" ref="BN321" si="5066">F321/F343</f>
        <v>9.9306144234089982E-2</v>
      </c>
      <c r="BO321" s="129">
        <f t="shared" ref="BO321" si="5067">G321/G343</f>
        <v>1.4542275905912269E-2</v>
      </c>
      <c r="BP321" s="130">
        <f t="shared" ref="BP321" si="5068">H321/H343</f>
        <v>6.4461325631628763E-2</v>
      </c>
      <c r="BQ321" s="131">
        <f t="shared" ref="BQ321" si="5069">I321/I343</f>
        <v>1.4953968648917642E-2</v>
      </c>
      <c r="BR321" s="128">
        <f t="shared" ref="BR321" si="5070">J321/J343</f>
        <v>1.8778625954198474E-2</v>
      </c>
      <c r="BS321" s="129">
        <f t="shared" ref="BS321" si="5071">K321/K343</f>
        <v>4.6448499472176143E-2</v>
      </c>
      <c r="BT321" s="130">
        <f t="shared" ref="BT321" si="5072">L321/L343</f>
        <v>2.0284870132733605E-2</v>
      </c>
      <c r="BU321" s="128">
        <f t="shared" ref="BU321" si="5073">M321/M343</f>
        <v>4.2758191990054172E-2</v>
      </c>
      <c r="BV321" s="132">
        <f t="shared" ref="BV321" si="5074">N321/N343</f>
        <v>4.0183696900114814E-2</v>
      </c>
      <c r="BW321" s="133">
        <f t="shared" ref="BW321" si="5075">O321/O343</f>
        <v>4.9217457691818296E-2</v>
      </c>
      <c r="BX321" s="128">
        <f t="shared" ref="BX321" si="5076">P321/P343</f>
        <v>3.4966467004556391E-2</v>
      </c>
      <c r="BY321" s="129">
        <f t="shared" ref="BY321" si="5077">Q321/Q343</f>
        <v>4.9770031469377876E-2</v>
      </c>
      <c r="BZ321" s="130">
        <f t="shared" ref="BZ321" si="5078">R321/R343</f>
        <v>3.5374667173830351E-2</v>
      </c>
      <c r="CA321" s="131">
        <f t="shared" ref="CA321" si="5079">S321/S343</f>
        <v>5.1251273097628398E-2</v>
      </c>
      <c r="CB321" s="128">
        <f t="shared" ref="CB321" si="5080">T321/T343</f>
        <v>1.1148744002257974E-2</v>
      </c>
      <c r="CC321" s="129">
        <f t="shared" ref="CC321" si="5081">U321/U343</f>
        <v>8.7859615614181694E-2</v>
      </c>
      <c r="CD321" s="130">
        <f t="shared" ref="CD321" si="5082">V321/V343</f>
        <v>2.5083915449514649E-2</v>
      </c>
      <c r="CE321" s="131">
        <f t="shared" ref="CE321" si="5083">W321/W343</f>
        <v>6.5781312707504841E-2</v>
      </c>
      <c r="CF321" s="128">
        <f t="shared" ref="CF321" si="5084">X321/X343</f>
        <v>4.9828459402058489E-2</v>
      </c>
      <c r="CG321" s="129">
        <f t="shared" ref="CG321" si="5085">Y321/Y343</f>
        <v>5.8542896417886313E-2</v>
      </c>
      <c r="CH321" s="130">
        <f t="shared" ref="CH321" si="5086">Z321/Z343</f>
        <v>4.9501205616755709E-2</v>
      </c>
      <c r="CI321" s="128">
        <f t="shared" ref="CI321" si="5087">AA321/AA343</f>
        <v>3.685562005049306E-2</v>
      </c>
      <c r="CJ321" s="134">
        <f t="shared" ref="CJ321" si="5088">AB321/AB343</f>
        <v>5.3089746803710203E-2</v>
      </c>
      <c r="CK321" s="135">
        <f t="shared" ref="CK321" si="5089">AC321/AC343</f>
        <v>3.7183955269694653E-2</v>
      </c>
    </row>
    <row r="322" spans="1:89" ht="14.25" thickTop="1" thickBot="1" x14ac:dyDescent="0.25">
      <c r="A322" s="136" t="s">
        <v>19</v>
      </c>
      <c r="B322" s="175">
        <v>2417</v>
      </c>
      <c r="C322" s="176">
        <v>945</v>
      </c>
      <c r="D322" s="177">
        <v>1261</v>
      </c>
      <c r="E322" s="178">
        <v>779</v>
      </c>
      <c r="F322" s="175">
        <v>4086</v>
      </c>
      <c r="G322" s="179">
        <v>940</v>
      </c>
      <c r="H322" s="177">
        <v>3584</v>
      </c>
      <c r="I322" s="178">
        <v>1445</v>
      </c>
      <c r="J322" s="175">
        <v>225</v>
      </c>
      <c r="K322" s="179">
        <v>614</v>
      </c>
      <c r="L322" s="177">
        <v>762</v>
      </c>
      <c r="M322" s="175">
        <v>2058</v>
      </c>
      <c r="N322" s="180">
        <v>2389</v>
      </c>
      <c r="O322" s="181">
        <v>3391</v>
      </c>
      <c r="P322" s="175">
        <v>1363</v>
      </c>
      <c r="Q322" s="179">
        <v>1748</v>
      </c>
      <c r="R322" s="177">
        <v>2011</v>
      </c>
      <c r="S322" s="178">
        <v>1949</v>
      </c>
      <c r="T322" s="175">
        <v>239</v>
      </c>
      <c r="U322" s="179">
        <v>1231</v>
      </c>
      <c r="V322" s="177">
        <v>869</v>
      </c>
      <c r="W322" s="178">
        <v>2887</v>
      </c>
      <c r="X322" s="175">
        <v>1534</v>
      </c>
      <c r="Y322" s="179">
        <v>1245</v>
      </c>
      <c r="Z322" s="177">
        <v>2990</v>
      </c>
      <c r="AA322" s="175">
        <v>2492</v>
      </c>
      <c r="AB322" s="156">
        <f t="shared" si="5034"/>
        <v>23730</v>
      </c>
      <c r="AC322" s="157">
        <f t="shared" si="5035"/>
        <v>21724</v>
      </c>
      <c r="AE322" s="229" t="s">
        <v>13</v>
      </c>
      <c r="AF322" s="20">
        <f t="shared" ref="AF322:BG322" si="5090">SUM(AF319:AF321)</f>
        <v>5530</v>
      </c>
      <c r="AG322" s="21">
        <f t="shared" si="5090"/>
        <v>2510</v>
      </c>
      <c r="AH322" s="20">
        <f t="shared" si="5090"/>
        <v>1976</v>
      </c>
      <c r="AI322" s="21">
        <f t="shared" si="5090"/>
        <v>1940</v>
      </c>
      <c r="AJ322" s="20">
        <f t="shared" si="5090"/>
        <v>5571</v>
      </c>
      <c r="AK322" s="21">
        <f t="shared" si="5090"/>
        <v>2368</v>
      </c>
      <c r="AL322" s="20">
        <f t="shared" si="5090"/>
        <v>6503</v>
      </c>
      <c r="AM322" s="21">
        <f t="shared" si="5090"/>
        <v>3817</v>
      </c>
      <c r="AN322" s="20">
        <f t="shared" si="5090"/>
        <v>537</v>
      </c>
      <c r="AO322" s="21">
        <f t="shared" si="5090"/>
        <v>1663</v>
      </c>
      <c r="AP322" s="20">
        <f t="shared" si="5090"/>
        <v>1750</v>
      </c>
      <c r="AQ322" s="21">
        <f t="shared" si="5090"/>
        <v>5403</v>
      </c>
      <c r="AR322" s="20">
        <f t="shared" si="5090"/>
        <v>4454</v>
      </c>
      <c r="AS322" s="21">
        <f t="shared" si="5090"/>
        <v>7383</v>
      </c>
      <c r="AT322" s="20">
        <f t="shared" si="5090"/>
        <v>3013</v>
      </c>
      <c r="AU322" s="21">
        <f t="shared" si="5090"/>
        <v>3230</v>
      </c>
      <c r="AV322" s="20">
        <f t="shared" si="5090"/>
        <v>4441</v>
      </c>
      <c r="AW322" s="21">
        <f t="shared" si="5090"/>
        <v>3419</v>
      </c>
      <c r="AX322" s="20">
        <f t="shared" si="5090"/>
        <v>489</v>
      </c>
      <c r="AY322" s="21">
        <f t="shared" si="5090"/>
        <v>2407</v>
      </c>
      <c r="AZ322" s="20">
        <f t="shared" si="5090"/>
        <v>1561</v>
      </c>
      <c r="BA322" s="21">
        <f t="shared" si="5090"/>
        <v>4966</v>
      </c>
      <c r="BB322" s="20">
        <f t="shared" si="5090"/>
        <v>2870</v>
      </c>
      <c r="BC322" s="21">
        <f t="shared" si="5090"/>
        <v>2972</v>
      </c>
      <c r="BD322" s="20">
        <f t="shared" si="5090"/>
        <v>6403</v>
      </c>
      <c r="BE322" s="21">
        <f t="shared" si="5090"/>
        <v>5661</v>
      </c>
      <c r="BF322" s="160">
        <f t="shared" si="5090"/>
        <v>45098</v>
      </c>
      <c r="BG322" s="161">
        <f t="shared" si="5090"/>
        <v>47739</v>
      </c>
      <c r="BI322" s="136" t="s">
        <v>19</v>
      </c>
      <c r="BJ322" s="128">
        <f>B322/B343</f>
        <v>8.0275000830316523E-2</v>
      </c>
      <c r="BK322" s="129">
        <f t="shared" ref="BK322" si="5091">C322/C343</f>
        <v>3.3609560052637197E-2</v>
      </c>
      <c r="BL322" s="130">
        <f t="shared" ref="BL322" si="5092">D322/D343</f>
        <v>9.233360181591857E-2</v>
      </c>
      <c r="BM322" s="131">
        <f t="shared" ref="BM322" si="5093">E322/E343</f>
        <v>5.9597582434396758E-2</v>
      </c>
      <c r="BN322" s="128">
        <f t="shared" ref="BN322" si="5094">F322/F343</f>
        <v>0.12828482622209664</v>
      </c>
      <c r="BO322" s="129">
        <f t="shared" ref="BO322" si="5095">G322/G343</f>
        <v>3.7349014621741894E-2</v>
      </c>
      <c r="BP322" s="130">
        <f t="shared" ref="BP322" si="5096">H322/H343</f>
        <v>8.6983957478824356E-2</v>
      </c>
      <c r="BQ322" s="131">
        <f t="shared" ref="BQ322" si="5097">I322/I343</f>
        <v>3.5954217467031598E-2</v>
      </c>
      <c r="BR322" s="128">
        <f t="shared" ref="BR322" si="5098">J322/J343</f>
        <v>3.4351145038167941E-2</v>
      </c>
      <c r="BS322" s="129">
        <f t="shared" ref="BS322" si="5099">K322/K343</f>
        <v>9.2595385311416076E-2</v>
      </c>
      <c r="BT322" s="130">
        <f t="shared" ref="BT322" si="5100">L322/L343</f>
        <v>3.3602328350310885E-2</v>
      </c>
      <c r="BU322" s="128">
        <f t="shared" ref="BU322" si="5101">M322/M343</f>
        <v>9.1377319953822922E-2</v>
      </c>
      <c r="BV322" s="132">
        <f t="shared" ref="BV322" si="5102">N322/N343</f>
        <v>6.3786612554401517E-2</v>
      </c>
      <c r="BW322" s="133">
        <f t="shared" ref="BW322" si="5103">O322/O343</f>
        <v>8.6295966407939947E-2</v>
      </c>
      <c r="BX322" s="128">
        <f t="shared" ref="BX322" si="5104">P322/P343</f>
        <v>6.9779347770439773E-2</v>
      </c>
      <c r="BY322" s="129">
        <f t="shared" ref="BY322" si="5105">Q322/Q343</f>
        <v>8.4628419268942143E-2</v>
      </c>
      <c r="BZ322" s="130">
        <f t="shared" ref="BZ322" si="5106">R322/R343</f>
        <v>7.6492963103841766E-2</v>
      </c>
      <c r="CA322" s="131">
        <f t="shared" ref="CA322" si="5107">S322/S343</f>
        <v>7.0893350792957957E-2</v>
      </c>
      <c r="CB322" s="128">
        <f t="shared" ref="CB322" si="5108">T322/T343</f>
        <v>3.3728478690375388E-2</v>
      </c>
      <c r="CC322" s="129">
        <f t="shared" ref="CC322" si="5109">U322/U343</f>
        <v>0.14694998209382834</v>
      </c>
      <c r="CD322" s="130">
        <f t="shared" ref="CD322" si="5110">V322/V343</f>
        <v>3.9417581420665877E-2</v>
      </c>
      <c r="CE322" s="131">
        <f t="shared" ref="CE322" si="5111">W322/W343</f>
        <v>0.10533036593819549</v>
      </c>
      <c r="CF322" s="128">
        <f t="shared" ref="CF322" si="5112">X322/X343</f>
        <v>8.3537548330882755E-2</v>
      </c>
      <c r="CG322" s="129">
        <f t="shared" ref="CG322" si="5113">Y322/Y343</f>
        <v>0.10067114093959731</v>
      </c>
      <c r="CH322" s="130">
        <f t="shared" ref="CH322" si="5114">Z322/Z343</f>
        <v>7.0682237246465884E-2</v>
      </c>
      <c r="CI322" s="128">
        <f t="shared" ref="CI322" si="5115">AA322/AA343</f>
        <v>5.3772953844162009E-2</v>
      </c>
      <c r="CJ322" s="134">
        <f t="shared" ref="CJ322" si="5116">AB322/AB343</f>
        <v>7.4360742040611688E-2</v>
      </c>
      <c r="CK322" s="135">
        <f t="shared" ref="CK322" si="5117">AC322/AC343</f>
        <v>6.8392536134014609E-2</v>
      </c>
    </row>
    <row r="323" spans="1:89" ht="13.5" thickTop="1" x14ac:dyDescent="0.2">
      <c r="A323" s="145" t="s">
        <v>20</v>
      </c>
      <c r="B323" s="182">
        <v>2753</v>
      </c>
      <c r="C323" s="183">
        <v>1480</v>
      </c>
      <c r="D323" s="184">
        <v>1133</v>
      </c>
      <c r="E323" s="185">
        <v>1130</v>
      </c>
      <c r="F323" s="182">
        <v>2817</v>
      </c>
      <c r="G323" s="186">
        <v>1400</v>
      </c>
      <c r="H323" s="184">
        <v>3605</v>
      </c>
      <c r="I323" s="185">
        <v>2031</v>
      </c>
      <c r="J323" s="182">
        <v>291</v>
      </c>
      <c r="K323" s="186">
        <v>886</v>
      </c>
      <c r="L323" s="184">
        <v>965</v>
      </c>
      <c r="M323" s="182">
        <v>2966</v>
      </c>
      <c r="N323" s="187">
        <v>2513</v>
      </c>
      <c r="O323" s="188">
        <v>4025</v>
      </c>
      <c r="P323" s="182">
        <v>1684</v>
      </c>
      <c r="Q323" s="186">
        <v>1833</v>
      </c>
      <c r="R323" s="184">
        <v>2367</v>
      </c>
      <c r="S323" s="185">
        <v>1908</v>
      </c>
      <c r="T323" s="182">
        <v>283</v>
      </c>
      <c r="U323" s="186">
        <v>1520</v>
      </c>
      <c r="V323" s="184">
        <v>825</v>
      </c>
      <c r="W323" s="185">
        <v>2884</v>
      </c>
      <c r="X323" s="182">
        <v>1646</v>
      </c>
      <c r="Y323" s="186">
        <v>1710</v>
      </c>
      <c r="Z323" s="184">
        <v>3396</v>
      </c>
      <c r="AA323" s="182">
        <v>3225</v>
      </c>
      <c r="AB323" s="156">
        <f t="shared" si="5034"/>
        <v>24278</v>
      </c>
      <c r="AC323" s="157">
        <f t="shared" si="5035"/>
        <v>26998</v>
      </c>
      <c r="BI323" s="145" t="s">
        <v>20</v>
      </c>
      <c r="BJ323" s="128">
        <f>B323/B343</f>
        <v>9.143445481417517E-2</v>
      </c>
      <c r="BK323" s="129">
        <f t="shared" ref="BK323" si="5118">C323/C343</f>
        <v>5.2637194579791588E-2</v>
      </c>
      <c r="BL323" s="130">
        <f t="shared" ref="BL323" si="5119">D323/D343</f>
        <v>8.2961118840155237E-2</v>
      </c>
      <c r="BM323" s="131">
        <f t="shared" ref="BM323" si="5120">E323/E343</f>
        <v>8.6450921888149332E-2</v>
      </c>
      <c r="BN323" s="128">
        <f t="shared" ref="BN323" si="5121">F323/F343</f>
        <v>8.8443063012150325E-2</v>
      </c>
      <c r="BO323" s="129">
        <f t="shared" ref="BO323" si="5122">G323/G343</f>
        <v>5.5626191989828357E-2</v>
      </c>
      <c r="BP323" s="130">
        <f t="shared" ref="BP323" si="5123">H323/H343</f>
        <v>8.749362910467684E-2</v>
      </c>
      <c r="BQ323" s="131">
        <f t="shared" ref="BQ323" si="5124">I323/I343</f>
        <v>5.0534958945011199E-2</v>
      </c>
      <c r="BR323" s="128">
        <f t="shared" ref="BR323" si="5125">J323/J343</f>
        <v>4.4427480916030535E-2</v>
      </c>
      <c r="BS323" s="129">
        <f t="shared" ref="BS323" si="5126">K323/K343</f>
        <v>0.13361483939074045</v>
      </c>
      <c r="BT323" s="130">
        <f t="shared" ref="BT323" si="5127">L323/L343</f>
        <v>4.2554129734973759E-2</v>
      </c>
      <c r="BU323" s="128">
        <f t="shared" ref="BU323" si="5128">M323/M343</f>
        <v>0.13169345528816268</v>
      </c>
      <c r="BV323" s="132">
        <f t="shared" ref="BV323" si="5129">N323/N343</f>
        <v>6.7097428777401005E-2</v>
      </c>
      <c r="BW323" s="133">
        <f t="shared" ref="BW323" si="5130">O323/O343</f>
        <v>0.10243033464817407</v>
      </c>
      <c r="BX323" s="128">
        <f t="shared" ref="BX323" si="5131">P323/P343</f>
        <v>8.6213075308452361E-2</v>
      </c>
      <c r="BY323" s="129">
        <f t="shared" ref="BY323" si="5132">Q323/Q343</f>
        <v>8.8743645606390698E-2</v>
      </c>
      <c r="BZ323" s="130">
        <f t="shared" ref="BZ323" si="5133">R323/R343</f>
        <v>9.0034233548877907E-2</v>
      </c>
      <c r="CA323" s="131">
        <f t="shared" ref="CA323" si="5134">S323/S343</f>
        <v>6.940200785683108E-2</v>
      </c>
      <c r="CB323" s="128">
        <f t="shared" ref="CB323" si="5135">T323/T343</f>
        <v>3.9937905729607676E-2</v>
      </c>
      <c r="CC323" s="129">
        <f t="shared" ref="CC323" si="5136">U323/U343</f>
        <v>0.18144920615972304</v>
      </c>
      <c r="CD323" s="130">
        <f t="shared" ref="CD323" si="5137">V323/V343</f>
        <v>3.7421754513290391E-2</v>
      </c>
      <c r="CE323" s="131">
        <f t="shared" ref="CE323" si="5138">W323/W343</f>
        <v>0.10522091283884856</v>
      </c>
      <c r="CF323" s="128">
        <f t="shared" ref="CF323" si="5139">X323/X343</f>
        <v>8.9636769591025428E-2</v>
      </c>
      <c r="CG323" s="129">
        <f t="shared" ref="CG323" si="5140">Y323/Y343</f>
        <v>0.13827120562788064</v>
      </c>
      <c r="CH323" s="130">
        <f t="shared" ref="CH323" si="5141">Z323/Z343</f>
        <v>8.0279892203678316E-2</v>
      </c>
      <c r="CI323" s="128">
        <f t="shared" ref="CI323" si="5142">AA323/AA343</f>
        <v>6.9589797811967294E-2</v>
      </c>
      <c r="CJ323" s="134">
        <f t="shared" ref="CJ323" si="5143">AB323/AB343</f>
        <v>7.6077964402105791E-2</v>
      </c>
      <c r="CK323" s="135">
        <f t="shared" ref="CK323" si="5144">AC323/AC343</f>
        <v>8.4996395256220145E-2</v>
      </c>
    </row>
    <row r="324" spans="1:89" ht="13.5" thickBot="1" x14ac:dyDescent="0.25">
      <c r="A324" s="136" t="s">
        <v>21</v>
      </c>
      <c r="B324" s="175">
        <v>2777</v>
      </c>
      <c r="C324" s="176">
        <v>1030</v>
      </c>
      <c r="D324" s="177">
        <v>843</v>
      </c>
      <c r="E324" s="178">
        <v>810</v>
      </c>
      <c r="F324" s="175">
        <v>2754</v>
      </c>
      <c r="G324" s="179">
        <v>968</v>
      </c>
      <c r="H324" s="177">
        <v>2898</v>
      </c>
      <c r="I324" s="178">
        <v>1786</v>
      </c>
      <c r="J324" s="175">
        <v>246</v>
      </c>
      <c r="K324" s="179">
        <v>777</v>
      </c>
      <c r="L324" s="177">
        <v>785</v>
      </c>
      <c r="M324" s="175">
        <v>2437</v>
      </c>
      <c r="N324" s="180">
        <v>1941</v>
      </c>
      <c r="O324" s="181">
        <v>3358</v>
      </c>
      <c r="P324" s="175">
        <v>1329</v>
      </c>
      <c r="Q324" s="179">
        <v>1397</v>
      </c>
      <c r="R324" s="177">
        <v>2074</v>
      </c>
      <c r="S324" s="178">
        <v>1511</v>
      </c>
      <c r="T324" s="175">
        <v>206</v>
      </c>
      <c r="U324" s="179">
        <v>887</v>
      </c>
      <c r="V324" s="177">
        <v>736</v>
      </c>
      <c r="W324" s="178">
        <v>2082</v>
      </c>
      <c r="X324" s="175">
        <v>1224</v>
      </c>
      <c r="Y324" s="179">
        <v>1262</v>
      </c>
      <c r="Z324" s="177">
        <v>3007</v>
      </c>
      <c r="AA324" s="175">
        <v>2436</v>
      </c>
      <c r="AB324" s="156">
        <f t="shared" si="5034"/>
        <v>20820</v>
      </c>
      <c r="AC324" s="157">
        <f t="shared" si="5035"/>
        <v>20741</v>
      </c>
      <c r="AE324" s="232" t="s">
        <v>85</v>
      </c>
      <c r="BI324" s="136" t="s">
        <v>21</v>
      </c>
      <c r="BJ324" s="128">
        <f>B324/B343</f>
        <v>9.2231558670165067E-2</v>
      </c>
      <c r="BK324" s="129">
        <f t="shared" ref="BK324" si="5145">C324/C343</f>
        <v>3.663264217377387E-2</v>
      </c>
      <c r="BL324" s="130">
        <f t="shared" ref="BL324" si="5146">D324/D343</f>
        <v>6.1726587098191406E-2</v>
      </c>
      <c r="BM324" s="131">
        <f t="shared" ref="BM324" si="5147">E324/E343</f>
        <v>6.196924489327519E-2</v>
      </c>
      <c r="BN324" s="128">
        <f t="shared" ref="BN324" si="5148">F324/F343</f>
        <v>8.6465103136479232E-2</v>
      </c>
      <c r="BO324" s="129">
        <f t="shared" ref="BO324" si="5149">G324/G343</f>
        <v>3.8461538461538464E-2</v>
      </c>
      <c r="BP324" s="130">
        <f t="shared" ref="BP324" si="5150">H324/H343</f>
        <v>7.0334684367643133E-2</v>
      </c>
      <c r="BQ324" s="131">
        <f t="shared" ref="BQ324" si="5151">I324/I343</f>
        <v>4.4438915153023138E-2</v>
      </c>
      <c r="BR324" s="128">
        <f t="shared" ref="BR324" si="5152">J324/J343</f>
        <v>3.7557251908396948E-2</v>
      </c>
      <c r="BS324" s="129">
        <f t="shared" ref="BS324" si="5153">K324/K343</f>
        <v>0.11717689639571709</v>
      </c>
      <c r="BT324" s="130">
        <f t="shared" ref="BT324" si="5154">L324/L343</f>
        <v>3.4616571856947567E-2</v>
      </c>
      <c r="BU324" s="128">
        <f t="shared" ref="BU324" si="5155">M324/M343</f>
        <v>0.10820531036320043</v>
      </c>
      <c r="BV324" s="132">
        <f t="shared" ref="BV324" si="5156">N324/N343</f>
        <v>5.1824953942274314E-2</v>
      </c>
      <c r="BW324" s="133">
        <f t="shared" ref="BW324" si="5157">O324/O343</f>
        <v>8.5456164906476645E-2</v>
      </c>
      <c r="BX324" s="128">
        <f t="shared" ref="BX324" si="5158">P324/P343</f>
        <v>6.80387037321456E-2</v>
      </c>
      <c r="BY324" s="129">
        <f t="shared" ref="BY324" si="5159">Q324/Q343</f>
        <v>6.7634955216654566E-2</v>
      </c>
      <c r="BZ324" s="130">
        <f t="shared" ref="BZ324" si="5160">R324/R343</f>
        <v>7.8889311525294784E-2</v>
      </c>
      <c r="CA324" s="131">
        <f t="shared" ref="CA324" si="5161">S324/S343</f>
        <v>5.4961443328968428E-2</v>
      </c>
      <c r="CB324" s="128">
        <f t="shared" ref="CB324" si="5162">T324/T343</f>
        <v>2.9071408410951172E-2</v>
      </c>
      <c r="CC324" s="129">
        <f t="shared" ref="CC324" si="5163">U324/U343</f>
        <v>0.10588516175241733</v>
      </c>
      <c r="CD324" s="130">
        <f t="shared" ref="CD324" si="5164">V324/V343</f>
        <v>3.3384740996099067E-2</v>
      </c>
      <c r="CE324" s="131">
        <f t="shared" ref="CE324" si="5165">W324/W343</f>
        <v>7.5960450946769315E-2</v>
      </c>
      <c r="CF324" s="128">
        <f t="shared" ref="CF324" si="5166">X324/X343</f>
        <v>6.6655775200130704E-2</v>
      </c>
      <c r="CG324" s="129">
        <f t="shared" ref="CG324" si="5167">Y324/Y343</f>
        <v>0.10204576696045929</v>
      </c>
      <c r="CH324" s="130">
        <f t="shared" ref="CH324" si="5168">Z324/Z343</f>
        <v>7.1084109498368866E-2</v>
      </c>
      <c r="CI324" s="128">
        <f t="shared" ref="CI324" si="5169">AA324/AA343</f>
        <v>5.2564572858899941E-2</v>
      </c>
      <c r="CJ324" s="134">
        <f t="shared" ref="CJ324" si="5170">AB324/AB343</f>
        <v>6.524191526698421E-2</v>
      </c>
      <c r="CK324" s="135">
        <f t="shared" ref="CK324" si="5171">AC324/AC343</f>
        <v>6.5297808504676716E-2</v>
      </c>
    </row>
    <row r="325" spans="1:89" ht="14.25" thickTop="1" thickBot="1" x14ac:dyDescent="0.25">
      <c r="A325" s="145" t="s">
        <v>22</v>
      </c>
      <c r="B325" s="182">
        <v>2037</v>
      </c>
      <c r="C325" s="183">
        <v>1142</v>
      </c>
      <c r="D325" s="184">
        <v>670</v>
      </c>
      <c r="E325" s="185">
        <v>628</v>
      </c>
      <c r="F325" s="182">
        <v>2336</v>
      </c>
      <c r="G325" s="186">
        <v>788</v>
      </c>
      <c r="H325" s="184">
        <v>3054</v>
      </c>
      <c r="I325" s="185">
        <v>1825</v>
      </c>
      <c r="J325" s="182">
        <v>272</v>
      </c>
      <c r="K325" s="186">
        <v>798</v>
      </c>
      <c r="L325" s="184">
        <v>748</v>
      </c>
      <c r="M325" s="182">
        <v>2134</v>
      </c>
      <c r="N325" s="187">
        <v>1734</v>
      </c>
      <c r="O325" s="188">
        <v>3082</v>
      </c>
      <c r="P325" s="182">
        <v>1005</v>
      </c>
      <c r="Q325" s="186">
        <v>1197</v>
      </c>
      <c r="R325" s="184">
        <v>1752</v>
      </c>
      <c r="S325" s="185">
        <v>1409</v>
      </c>
      <c r="T325" s="182">
        <v>194</v>
      </c>
      <c r="U325" s="186">
        <v>580</v>
      </c>
      <c r="V325" s="184">
        <v>779</v>
      </c>
      <c r="W325" s="185">
        <v>2050</v>
      </c>
      <c r="X325" s="182">
        <v>1009</v>
      </c>
      <c r="Y325" s="186">
        <v>900</v>
      </c>
      <c r="Z325" s="184">
        <v>2672</v>
      </c>
      <c r="AA325" s="182">
        <v>2471</v>
      </c>
      <c r="AB325" s="156">
        <f t="shared" si="5034"/>
        <v>18262</v>
      </c>
      <c r="AC325" s="157">
        <f t="shared" si="5035"/>
        <v>19004</v>
      </c>
      <c r="AE325" s="300" t="s">
        <v>0</v>
      </c>
      <c r="AF325" s="302" t="s">
        <v>1</v>
      </c>
      <c r="AG325" s="303"/>
      <c r="AH325" s="302" t="s">
        <v>2</v>
      </c>
      <c r="AI325" s="303"/>
      <c r="AJ325" s="302" t="s">
        <v>3</v>
      </c>
      <c r="AK325" s="303"/>
      <c r="AL325" s="302" t="s">
        <v>4</v>
      </c>
      <c r="AM325" s="303"/>
      <c r="AN325" s="302" t="s">
        <v>5</v>
      </c>
      <c r="AO325" s="303"/>
      <c r="AP325" s="302" t="s">
        <v>6</v>
      </c>
      <c r="AQ325" s="303"/>
      <c r="AR325" s="302" t="s">
        <v>7</v>
      </c>
      <c r="AS325" s="303"/>
      <c r="AT325" s="302" t="s">
        <v>8</v>
      </c>
      <c r="AU325" s="303"/>
      <c r="AV325" s="302" t="s">
        <v>9</v>
      </c>
      <c r="AW325" s="303"/>
      <c r="AX325" s="302" t="s">
        <v>10</v>
      </c>
      <c r="AY325" s="303"/>
      <c r="AZ325" s="302" t="s">
        <v>11</v>
      </c>
      <c r="BA325" s="303"/>
      <c r="BB325" s="302" t="s">
        <v>12</v>
      </c>
      <c r="BC325" s="303"/>
      <c r="BD325" s="305" t="s">
        <v>40</v>
      </c>
      <c r="BE325" s="306"/>
      <c r="BF325" s="307" t="s">
        <v>41</v>
      </c>
      <c r="BG325" s="308"/>
      <c r="BI325" s="145" t="s">
        <v>22</v>
      </c>
      <c r="BJ325" s="128">
        <f>B325/B343</f>
        <v>6.7654189777143048E-2</v>
      </c>
      <c r="BK325" s="129">
        <f t="shared" ref="BK325" si="5172">C325/C343</f>
        <v>4.0615997439271613E-2</v>
      </c>
      <c r="BL325" s="130">
        <f t="shared" ref="BL325" si="5173">D325/D343</f>
        <v>4.9059090576261261E-2</v>
      </c>
      <c r="BM325" s="131">
        <f t="shared" ref="BM325" si="5174">E325/E343</f>
        <v>4.8045291102440518E-2</v>
      </c>
      <c r="BN325" s="128">
        <f t="shared" ref="BN325" si="5175">F325/F343</f>
        <v>7.3341496342344034E-2</v>
      </c>
      <c r="BO325" s="129">
        <f t="shared" ref="BO325" si="5176">G325/G343</f>
        <v>3.1309599491417671E-2</v>
      </c>
      <c r="BP325" s="130">
        <f t="shared" ref="BP325" si="5177">H325/H343</f>
        <v>7.4120816445404455E-2</v>
      </c>
      <c r="BQ325" s="131">
        <f t="shared" ref="BQ325" si="5178">I325/I343</f>
        <v>4.5409305797462059E-2</v>
      </c>
      <c r="BR325" s="128">
        <f t="shared" ref="BR325" si="5179">J325/J343</f>
        <v>4.1526717557251909E-2</v>
      </c>
      <c r="BS325" s="129">
        <f t="shared" ref="BS325" si="5180">K325/K343</f>
        <v>0.12034383954154727</v>
      </c>
      <c r="BT325" s="130">
        <f t="shared" ref="BT325" si="5181">L325/L343</f>
        <v>3.2984962737575514E-2</v>
      </c>
      <c r="BU325" s="128">
        <f t="shared" ref="BU325" si="5182">M325/M343</f>
        <v>9.4751798241719212E-2</v>
      </c>
      <c r="BV325" s="132">
        <f t="shared" ref="BV325" si="5183">N325/N343</f>
        <v>4.6298026860331618E-2</v>
      </c>
      <c r="BW325" s="133">
        <f t="shared" ref="BW325" si="5184">O325/O343</f>
        <v>7.8432370530601855E-2</v>
      </c>
      <c r="BX325" s="128">
        <f t="shared" ref="BX325" si="5185">P325/P343</f>
        <v>5.1451389955459989E-2</v>
      </c>
      <c r="BY325" s="129">
        <f t="shared" ref="BY325" si="5186">Q325/Q343</f>
        <v>5.7952069716775599E-2</v>
      </c>
      <c r="BZ325" s="130">
        <f t="shared" ref="BZ325" si="5187">R325/R343</f>
        <v>6.6641308482312672E-2</v>
      </c>
      <c r="CA325" s="131">
        <f t="shared" ref="CA325" si="5188">S325/S343</f>
        <v>5.1251273097628398E-2</v>
      </c>
      <c r="CB325" s="128">
        <f t="shared" ref="CB325" si="5189">T325/T343</f>
        <v>2.7377928309342364E-2</v>
      </c>
      <c r="CC325" s="129">
        <f t="shared" ref="CC325" si="5190">U325/U343</f>
        <v>6.9237197087262739E-2</v>
      </c>
      <c r="CD325" s="130">
        <f t="shared" ref="CD325" si="5191">V325/V343</f>
        <v>3.5335208201034203E-2</v>
      </c>
      <c r="CE325" s="131">
        <f t="shared" ref="CE325" si="5192">W325/W343</f>
        <v>7.4792951220402054E-2</v>
      </c>
      <c r="CF325" s="128">
        <f t="shared" ref="CF325" si="5193">X325/X343</f>
        <v>5.494744867396395E-2</v>
      </c>
      <c r="CG325" s="129">
        <f t="shared" ref="CG325" si="5194">Y325/Y343</f>
        <v>7.2774318751516132E-2</v>
      </c>
      <c r="CH325" s="130">
        <f t="shared" ref="CH325" si="5195">Z325/Z343</f>
        <v>6.3164862181457143E-2</v>
      </c>
      <c r="CI325" s="128">
        <f t="shared" ref="CI325" si="5196">AA325/AA343</f>
        <v>5.3319810974688735E-2</v>
      </c>
      <c r="CJ325" s="134">
        <f t="shared" ref="CJ325" si="5197">AB325/AB343</f>
        <v>5.7226121835046377E-2</v>
      </c>
      <c r="CK325" s="135">
        <f t="shared" ref="CK325" si="5198">AC325/AC343</f>
        <v>5.9829302001970806E-2</v>
      </c>
    </row>
    <row r="326" spans="1:89" ht="15" thickTop="1" thickBot="1" x14ac:dyDescent="0.3">
      <c r="A326" s="136" t="s">
        <v>23</v>
      </c>
      <c r="B326" s="175">
        <v>1642</v>
      </c>
      <c r="C326" s="176">
        <v>1386</v>
      </c>
      <c r="D326" s="177">
        <v>568</v>
      </c>
      <c r="E326" s="178">
        <v>689</v>
      </c>
      <c r="F326" s="175">
        <v>1906</v>
      </c>
      <c r="G326" s="179">
        <v>1044</v>
      </c>
      <c r="H326" s="177">
        <v>2310</v>
      </c>
      <c r="I326" s="178">
        <v>1956</v>
      </c>
      <c r="J326" s="175">
        <v>306</v>
      </c>
      <c r="K326" s="179">
        <v>636</v>
      </c>
      <c r="L326" s="177">
        <v>838</v>
      </c>
      <c r="M326" s="175">
        <v>1658</v>
      </c>
      <c r="N326" s="180">
        <v>1718</v>
      </c>
      <c r="O326" s="181">
        <v>2259</v>
      </c>
      <c r="P326" s="175">
        <v>888</v>
      </c>
      <c r="Q326" s="179">
        <v>978</v>
      </c>
      <c r="R326" s="177">
        <v>1496</v>
      </c>
      <c r="S326" s="178">
        <v>1361</v>
      </c>
      <c r="T326" s="175">
        <v>253</v>
      </c>
      <c r="U326" s="179">
        <v>466</v>
      </c>
      <c r="V326" s="177">
        <v>703</v>
      </c>
      <c r="W326" s="178">
        <v>1806</v>
      </c>
      <c r="X326" s="175">
        <v>795</v>
      </c>
      <c r="Y326" s="179">
        <v>698</v>
      </c>
      <c r="Z326" s="177">
        <v>2650</v>
      </c>
      <c r="AA326" s="175">
        <v>2579</v>
      </c>
      <c r="AB326" s="156">
        <f t="shared" si="5034"/>
        <v>16073</v>
      </c>
      <c r="AC326" s="157">
        <f t="shared" si="5035"/>
        <v>17516</v>
      </c>
      <c r="AE326" s="301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62" t="s">
        <v>14</v>
      </c>
      <c r="BG326" s="163" t="s">
        <v>15</v>
      </c>
      <c r="BI326" s="136" t="s">
        <v>23</v>
      </c>
      <c r="BJ326" s="128">
        <f>B326/B343</f>
        <v>5.4535188813975885E-2</v>
      </c>
      <c r="BK326" s="129">
        <f t="shared" ref="BK326" si="5199">C326/C343</f>
        <v>4.9294021410534551E-2</v>
      </c>
      <c r="BL326" s="130">
        <f t="shared" ref="BL326" si="5200">D326/D343</f>
        <v>4.1590393204949845E-2</v>
      </c>
      <c r="BM326" s="131">
        <f t="shared" ref="BM326" si="5201">E326/E343</f>
        <v>5.27121107795884E-2</v>
      </c>
      <c r="BN326" s="128">
        <f t="shared" ref="BN326" si="5202">F326/F343</f>
        <v>5.984113528617626E-2</v>
      </c>
      <c r="BO326" s="129">
        <f t="shared" ref="BO326" si="5203">G326/G343</f>
        <v>4.1481246026700572E-2</v>
      </c>
      <c r="BP326" s="130">
        <f t="shared" ref="BP326" si="5204">H326/H343</f>
        <v>5.6063878843773514E-2</v>
      </c>
      <c r="BQ326" s="131">
        <f t="shared" ref="BQ326" si="5205">I326/I343</f>
        <v>4.8668823090320973E-2</v>
      </c>
      <c r="BR326" s="128">
        <f t="shared" ref="BR326" si="5206">J326/J343</f>
        <v>4.6717557251908397E-2</v>
      </c>
      <c r="BS326" s="129">
        <f t="shared" ref="BS326" si="5207">K326/K343</f>
        <v>9.5913135273714367E-2</v>
      </c>
      <c r="BT326" s="130">
        <f t="shared" ref="BT326" si="5208">L326/L343</f>
        <v>3.6953741676588617E-2</v>
      </c>
      <c r="BU326" s="128">
        <f t="shared" ref="BU326" si="5209">M326/M343</f>
        <v>7.3616907912263566E-2</v>
      </c>
      <c r="BV326" s="132">
        <f t="shared" ref="BV326" si="5210">N326/N343</f>
        <v>4.5870824767041359E-2</v>
      </c>
      <c r="BW326" s="133">
        <f t="shared" ref="BW326" si="5211">O326/O343</f>
        <v>5.7488230054714339E-2</v>
      </c>
      <c r="BX326" s="128">
        <f t="shared" ref="BX326" si="5212">P326/P343</f>
        <v>4.5461526647212411E-2</v>
      </c>
      <c r="BY326" s="129">
        <f t="shared" ref="BY326" si="5213">Q326/Q343</f>
        <v>4.7349310094408133E-2</v>
      </c>
      <c r="BZ326" s="130">
        <f t="shared" ref="BZ326" si="5214">R326/R343</f>
        <v>5.690376569037657E-2</v>
      </c>
      <c r="CA326" s="131">
        <f t="shared" ref="CA326" si="5215">S326/S343</f>
        <v>4.950531063582133E-2</v>
      </c>
      <c r="CB326" s="128">
        <f t="shared" ref="CB326" si="5216">T326/T343</f>
        <v>3.5704205475585664E-2</v>
      </c>
      <c r="CC326" s="129">
        <f t="shared" ref="CC326" si="5217">U326/U343</f>
        <v>5.5628506625283514E-2</v>
      </c>
      <c r="CD326" s="130">
        <f t="shared" ref="CD326" si="5218">V326/V343</f>
        <v>3.1887870815567453E-2</v>
      </c>
      <c r="CE326" s="131">
        <f t="shared" ref="CE326" si="5219">W326/W343</f>
        <v>6.589076580685177E-2</v>
      </c>
      <c r="CF326" s="128">
        <f t="shared" ref="CF326" si="5220">X326/X343</f>
        <v>4.3293579480477046E-2</v>
      </c>
      <c r="CG326" s="129">
        <f t="shared" ref="CG326" si="5221">Y326/Y343</f>
        <v>5.6440527209509178E-2</v>
      </c>
      <c r="CH326" s="130">
        <f t="shared" ref="CH326" si="5222">Z326/Z343</f>
        <v>6.2644792208406228E-2</v>
      </c>
      <c r="CI326" s="128">
        <f t="shared" ref="CI326" si="5223">AA326/AA343</f>
        <v>5.5650260017694152E-2</v>
      </c>
      <c r="CJ326" s="134">
        <f t="shared" ref="CJ326" si="5224">AB326/AB343</f>
        <v>5.036663324141389E-2</v>
      </c>
      <c r="CK326" s="135">
        <f t="shared" ref="CK326" si="5225">AC326/AC343</f>
        <v>5.5144709212088014E-2</v>
      </c>
    </row>
    <row r="327" spans="1:89" ht="13.5" thickTop="1" x14ac:dyDescent="0.2">
      <c r="A327" s="145" t="s">
        <v>24</v>
      </c>
      <c r="B327" s="189">
        <v>1526</v>
      </c>
      <c r="C327" s="183">
        <v>1310</v>
      </c>
      <c r="D327" s="184">
        <v>636</v>
      </c>
      <c r="E327" s="185">
        <v>530</v>
      </c>
      <c r="F327" s="182">
        <v>1792</v>
      </c>
      <c r="G327" s="186">
        <v>807</v>
      </c>
      <c r="H327" s="184">
        <v>2266</v>
      </c>
      <c r="I327" s="185">
        <v>1816</v>
      </c>
      <c r="J327" s="182">
        <v>336</v>
      </c>
      <c r="K327" s="186">
        <v>363</v>
      </c>
      <c r="L327" s="184">
        <v>961</v>
      </c>
      <c r="M327" s="182">
        <v>1419</v>
      </c>
      <c r="N327" s="187">
        <v>1508</v>
      </c>
      <c r="O327" s="190">
        <v>1966</v>
      </c>
      <c r="P327" s="182">
        <v>891</v>
      </c>
      <c r="Q327" s="186">
        <v>827</v>
      </c>
      <c r="R327" s="184">
        <v>1436</v>
      </c>
      <c r="S327" s="185">
        <v>1198</v>
      </c>
      <c r="T327" s="182">
        <v>225</v>
      </c>
      <c r="U327" s="186">
        <v>336</v>
      </c>
      <c r="V327" s="184">
        <v>775</v>
      </c>
      <c r="W327" s="191">
        <v>1593</v>
      </c>
      <c r="X327" s="182">
        <v>748</v>
      </c>
      <c r="Y327" s="186">
        <v>507</v>
      </c>
      <c r="Z327" s="184">
        <v>2428</v>
      </c>
      <c r="AA327" s="182">
        <v>2434</v>
      </c>
      <c r="AB327" s="156">
        <f t="shared" si="5034"/>
        <v>15528</v>
      </c>
      <c r="AC327" s="157">
        <f t="shared" si="5035"/>
        <v>15106</v>
      </c>
      <c r="AE327" s="235" t="str">
        <f>$AE$17</f>
        <v>17:00 - 17:59</v>
      </c>
      <c r="AF327" s="125">
        <f t="shared" ref="AF327:AU328" si="5226">SUMIF($A$9:$A$32,$AE327,B$319:B$342)</f>
        <v>1562</v>
      </c>
      <c r="AG327" s="172">
        <f t="shared" si="5226"/>
        <v>3109</v>
      </c>
      <c r="AH327" s="126">
        <f t="shared" si="5226"/>
        <v>1293</v>
      </c>
      <c r="AI327" s="166">
        <f t="shared" si="5226"/>
        <v>1125</v>
      </c>
      <c r="AJ327" s="125">
        <f t="shared" si="5226"/>
        <v>1699</v>
      </c>
      <c r="AK327" s="127">
        <f t="shared" si="5226"/>
        <v>2872</v>
      </c>
      <c r="AL327" s="126">
        <f t="shared" si="5226"/>
        <v>2525</v>
      </c>
      <c r="AM327" s="166">
        <f t="shared" si="5226"/>
        <v>4133</v>
      </c>
      <c r="AN327" s="125">
        <f t="shared" si="5226"/>
        <v>980</v>
      </c>
      <c r="AO327" s="127">
        <f t="shared" si="5226"/>
        <v>248</v>
      </c>
      <c r="AP327" s="126">
        <f t="shared" si="5226"/>
        <v>2850</v>
      </c>
      <c r="AQ327" s="125">
        <f t="shared" si="5226"/>
        <v>902</v>
      </c>
      <c r="AR327" s="165">
        <f t="shared" si="5226"/>
        <v>3912</v>
      </c>
      <c r="AS327" s="167">
        <f t="shared" si="5226"/>
        <v>2473</v>
      </c>
      <c r="AT327" s="125">
        <f t="shared" si="5226"/>
        <v>2042</v>
      </c>
      <c r="AU327" s="127">
        <f t="shared" si="5226"/>
        <v>1623</v>
      </c>
      <c r="AV327" s="126">
        <f t="shared" ref="AP327:BE328" si="5227">SUMIF($A$9:$A$32,$AE327,R$319:R$342)</f>
        <v>1815</v>
      </c>
      <c r="AW327" s="166">
        <f t="shared" si="5227"/>
        <v>2608</v>
      </c>
      <c r="AX327" s="125">
        <f t="shared" si="5227"/>
        <v>1242</v>
      </c>
      <c r="AY327" s="127">
        <f t="shared" si="5227"/>
        <v>318</v>
      </c>
      <c r="AZ327" s="126">
        <f t="shared" si="5227"/>
        <v>2531</v>
      </c>
      <c r="BA327" s="166">
        <f t="shared" si="5227"/>
        <v>1501</v>
      </c>
      <c r="BB327" s="125">
        <f t="shared" si="5227"/>
        <v>2081</v>
      </c>
      <c r="BC327" s="127">
        <f t="shared" si="5227"/>
        <v>734</v>
      </c>
      <c r="BD327" s="170">
        <f t="shared" si="5227"/>
        <v>3041</v>
      </c>
      <c r="BE327" s="171">
        <f t="shared" si="5227"/>
        <v>4094</v>
      </c>
      <c r="BF327" s="156">
        <f>AF327+AH327+AJ327+AL327+AN327+AP327+AR327+AT327+AV327+AX327+AZ327+BB327+BD327</f>
        <v>27573</v>
      </c>
      <c r="BG327" s="157">
        <f>AG327+AI327+AK327+AM327+AO327+AQ327+AS327+AU327+AW327+AY327+BA327+BC327+BE327</f>
        <v>25740</v>
      </c>
      <c r="BI327" s="145" t="s">
        <v>24</v>
      </c>
      <c r="BJ327" s="128">
        <f>B327/B343</f>
        <v>5.0682520176691358E-2</v>
      </c>
      <c r="BK327" s="129">
        <f t="shared" ref="BK327" si="5228">C327/C343</f>
        <v>4.6591030337518227E-2</v>
      </c>
      <c r="BL327" s="130">
        <f t="shared" ref="BL327" si="5229">D327/D343</f>
        <v>4.6569524785824122E-2</v>
      </c>
      <c r="BM327" s="131">
        <f t="shared" ref="BM327" si="5230">E327/E343</f>
        <v>4.0547777522760307E-2</v>
      </c>
      <c r="BN327" s="128">
        <f t="shared" ref="BN327" si="5231">F327/F343</f>
        <v>5.6261969796866658E-2</v>
      </c>
      <c r="BO327" s="129">
        <f t="shared" ref="BO327" si="5232">G327/G343</f>
        <v>3.2064526382708201E-2</v>
      </c>
      <c r="BP327" s="130">
        <f t="shared" ref="BP327" si="5233">H327/H343</f>
        <v>5.4995995437225442E-2</v>
      </c>
      <c r="BQ327" s="131">
        <f t="shared" ref="BQ327" si="5234">I327/I343</f>
        <v>4.5185369494899229E-2</v>
      </c>
      <c r="BR327" s="128">
        <f t="shared" ref="BR327" si="5235">J327/J343</f>
        <v>5.1297709923664121E-2</v>
      </c>
      <c r="BS327" s="129">
        <f t="shared" ref="BS327" si="5236">K327/K343</f>
        <v>5.4742874377921885E-2</v>
      </c>
      <c r="BT327" s="130">
        <f t="shared" ref="BT327" si="5237">L327/L343</f>
        <v>4.2377739559906515E-2</v>
      </c>
      <c r="BU327" s="128">
        <f t="shared" ref="BU327" si="5238">M327/M343</f>
        <v>6.3005061717431851E-2</v>
      </c>
      <c r="BV327" s="132">
        <f t="shared" ref="BV327" si="5239">N327/N343</f>
        <v>4.0263797292606734E-2</v>
      </c>
      <c r="BW327" s="133">
        <f t="shared" ref="BW327" si="5240">O327/O343</f>
        <v>5.0031810662934217E-2</v>
      </c>
      <c r="BX327" s="128">
        <f t="shared" ref="BX327" si="5241">P327/P343</f>
        <v>4.5615112885885427E-2</v>
      </c>
      <c r="BY327" s="129">
        <f t="shared" ref="BY327" si="5242">Q327/Q343</f>
        <v>4.0038731541999516E-2</v>
      </c>
      <c r="BZ327" s="130">
        <f t="shared" ref="BZ327" si="5243">R327/R343</f>
        <v>5.4621529098516544E-2</v>
      </c>
      <c r="CA327" s="131">
        <f t="shared" ref="CA327" si="5244">S327/S343</f>
        <v>4.3576313109268149E-2</v>
      </c>
      <c r="CB327" s="128">
        <f t="shared" ref="CB327" si="5245">T327/T343</f>
        <v>3.1752751905165112E-2</v>
      </c>
      <c r="CC327" s="129">
        <f t="shared" ref="CC327" si="5246">U327/U343</f>
        <v>4.010982451951773E-2</v>
      </c>
      <c r="CD327" s="130">
        <f t="shared" ref="CD327" si="5247">V327/V343</f>
        <v>3.5153769391272793E-2</v>
      </c>
      <c r="CE327" s="131">
        <f t="shared" ref="CE327" si="5248">W327/W343</f>
        <v>5.8119595753219747E-2</v>
      </c>
      <c r="CF327" s="128">
        <f t="shared" ref="CF327" si="5249">X327/X343</f>
        <v>4.0734084844524315E-2</v>
      </c>
      <c r="CG327" s="129">
        <f t="shared" ref="CG327" si="5250">Y327/Y343</f>
        <v>4.099619956335409E-2</v>
      </c>
      <c r="CH327" s="130">
        <f t="shared" ref="CH327" si="5251">Z327/Z343</f>
        <v>5.7396813389437855E-2</v>
      </c>
      <c r="CI327" s="128">
        <f t="shared" ref="CI327" si="5252">AA327/AA343</f>
        <v>5.2521416395140581E-2</v>
      </c>
      <c r="CJ327" s="134">
        <f t="shared" ref="CJ327" si="5253">AB327/AB343</f>
        <v>4.8658811732263725E-2</v>
      </c>
      <c r="CK327" s="135">
        <f t="shared" ref="CK327" si="5254">AC327/AC343</f>
        <v>4.7557431911269786E-2</v>
      </c>
    </row>
    <row r="328" spans="1:89" x14ac:dyDescent="0.2">
      <c r="A328" s="136" t="s">
        <v>25</v>
      </c>
      <c r="B328" s="192">
        <v>1412</v>
      </c>
      <c r="C328" s="176">
        <v>1324</v>
      </c>
      <c r="D328" s="177">
        <v>576</v>
      </c>
      <c r="E328" s="178">
        <v>560</v>
      </c>
      <c r="F328" s="175">
        <v>1447</v>
      </c>
      <c r="G328" s="179">
        <v>901</v>
      </c>
      <c r="H328" s="177">
        <v>2040</v>
      </c>
      <c r="I328" s="178">
        <v>2004</v>
      </c>
      <c r="J328" s="175">
        <v>299</v>
      </c>
      <c r="K328" s="176">
        <v>303</v>
      </c>
      <c r="L328" s="177">
        <v>875</v>
      </c>
      <c r="M328" s="175">
        <v>1214</v>
      </c>
      <c r="N328" s="180">
        <v>1596</v>
      </c>
      <c r="O328" s="193">
        <v>1821</v>
      </c>
      <c r="P328" s="175">
        <v>874</v>
      </c>
      <c r="Q328" s="176">
        <v>854</v>
      </c>
      <c r="R328" s="177">
        <v>1308</v>
      </c>
      <c r="S328" s="178">
        <v>1211</v>
      </c>
      <c r="T328" s="184">
        <v>274</v>
      </c>
      <c r="U328" s="175">
        <v>289</v>
      </c>
      <c r="V328" s="177">
        <v>834</v>
      </c>
      <c r="W328" s="194">
        <v>1226</v>
      </c>
      <c r="X328" s="175">
        <v>689</v>
      </c>
      <c r="Y328" s="179">
        <v>417</v>
      </c>
      <c r="Z328" s="177">
        <v>2168</v>
      </c>
      <c r="AA328" s="175">
        <v>2270</v>
      </c>
      <c r="AB328" s="156">
        <f t="shared" si="5034"/>
        <v>14392</v>
      </c>
      <c r="AC328" s="157">
        <f t="shared" si="5035"/>
        <v>14394</v>
      </c>
      <c r="AE328" s="237" t="str">
        <f>$AE$18</f>
        <v>18:00 - 18:59</v>
      </c>
      <c r="AF328" s="125">
        <f t="shared" si="5226"/>
        <v>1770</v>
      </c>
      <c r="AG328" s="176">
        <f t="shared" si="5226"/>
        <v>3143</v>
      </c>
      <c r="AH328" s="177">
        <f t="shared" si="5226"/>
        <v>933</v>
      </c>
      <c r="AI328" s="178">
        <f t="shared" si="5226"/>
        <v>1128</v>
      </c>
      <c r="AJ328" s="238">
        <f t="shared" si="5226"/>
        <v>1364</v>
      </c>
      <c r="AK328" s="179">
        <f t="shared" si="5226"/>
        <v>2559</v>
      </c>
      <c r="AL328" s="177">
        <f t="shared" si="5226"/>
        <v>2395</v>
      </c>
      <c r="AM328" s="178">
        <f t="shared" si="5226"/>
        <v>4215</v>
      </c>
      <c r="AN328" s="238">
        <f t="shared" si="5226"/>
        <v>614</v>
      </c>
      <c r="AO328" s="179">
        <f t="shared" si="5226"/>
        <v>234</v>
      </c>
      <c r="AP328" s="177">
        <f t="shared" si="5227"/>
        <v>2759</v>
      </c>
      <c r="AQ328" s="238">
        <f t="shared" si="5227"/>
        <v>798</v>
      </c>
      <c r="AR328" s="180">
        <f t="shared" si="5227"/>
        <v>3469</v>
      </c>
      <c r="AS328" s="181">
        <f t="shared" si="5227"/>
        <v>2352</v>
      </c>
      <c r="AT328" s="238">
        <f t="shared" si="5227"/>
        <v>1664</v>
      </c>
      <c r="AU328" s="179">
        <f t="shared" si="5227"/>
        <v>1671</v>
      </c>
      <c r="AV328" s="177">
        <f t="shared" si="5227"/>
        <v>1643</v>
      </c>
      <c r="AW328" s="178">
        <f t="shared" si="5227"/>
        <v>2478</v>
      </c>
      <c r="AX328" s="238">
        <f t="shared" si="5227"/>
        <v>977</v>
      </c>
      <c r="AY328" s="179">
        <f t="shared" si="5227"/>
        <v>225</v>
      </c>
      <c r="AZ328" s="177">
        <f t="shared" si="5227"/>
        <v>2530</v>
      </c>
      <c r="BA328" s="178">
        <f t="shared" si="5227"/>
        <v>1302</v>
      </c>
      <c r="BB328" s="238">
        <f t="shared" si="5227"/>
        <v>1735</v>
      </c>
      <c r="BC328" s="179">
        <f t="shared" si="5227"/>
        <v>764</v>
      </c>
      <c r="BD328" s="177">
        <f t="shared" si="5227"/>
        <v>2646</v>
      </c>
      <c r="BE328" s="238">
        <f t="shared" si="5227"/>
        <v>3849</v>
      </c>
      <c r="BF328" s="158">
        <f>SUM(AF328,AH328,AJ328,AL328,AN328,AP328,AR328,AT328,AV328,AX328,AZ328,BB328,BD328)</f>
        <v>24499</v>
      </c>
      <c r="BG328" s="159">
        <f>SUM(AG328,AI328,AK328,AM328,AO328,AQ328,AS328,AU328,AW328,AY328,BA328,BC328,BE328)</f>
        <v>24718</v>
      </c>
      <c r="BI328" s="136" t="s">
        <v>25</v>
      </c>
      <c r="BJ328" s="128">
        <f>B328/B343</f>
        <v>4.6896276860739314E-2</v>
      </c>
      <c r="BK328" s="129">
        <f t="shared" ref="BK328" si="5255">C328/C343</f>
        <v>4.7088949745705447E-2</v>
      </c>
      <c r="BL328" s="130">
        <f t="shared" ref="BL328" si="5256">D328/D343</f>
        <v>4.2176173390935053E-2</v>
      </c>
      <c r="BM328" s="131">
        <f t="shared" ref="BM328" si="5257">E328/E343</f>
        <v>4.2842934741029758E-2</v>
      </c>
      <c r="BN328" s="128">
        <f t="shared" ref="BN328" si="5258">F328/F343</f>
        <v>4.5430284763429717E-2</v>
      </c>
      <c r="BO328" s="129">
        <f t="shared" ref="BO328" si="5259">G328/G343</f>
        <v>3.5799427844882388E-2</v>
      </c>
      <c r="BP328" s="130">
        <f t="shared" ref="BP328" si="5260">H328/H343</f>
        <v>4.951095793995583E-2</v>
      </c>
      <c r="BQ328" s="131">
        <f t="shared" ref="BQ328" si="5261">I328/I343</f>
        <v>4.9863150037322716E-2</v>
      </c>
      <c r="BR328" s="128">
        <f t="shared" ref="BR328" si="5262">J328/J343</f>
        <v>4.5648854961832061E-2</v>
      </c>
      <c r="BS328" s="129">
        <f t="shared" ref="BS328" si="5263">K328/K343</f>
        <v>4.5694465389835619E-2</v>
      </c>
      <c r="BT328" s="130">
        <f t="shared" ref="BT328" si="5264">L328/L343</f>
        <v>3.8585350795960663E-2</v>
      </c>
      <c r="BU328" s="128">
        <f t="shared" ref="BU328" si="5265">M328/M343</f>
        <v>5.3902850546132669E-2</v>
      </c>
      <c r="BV328" s="132">
        <f t="shared" ref="BV328" si="5266">N328/N343</f>
        <v>4.2613408805703148E-2</v>
      </c>
      <c r="BW328" s="133">
        <f t="shared" ref="BW328" si="5267">O328/O343</f>
        <v>4.6341773762565215E-2</v>
      </c>
      <c r="BX328" s="128">
        <f t="shared" ref="BX328" si="5268">P328/P343</f>
        <v>4.474479086673834E-2</v>
      </c>
      <c r="BY328" s="129">
        <f t="shared" ref="BY328" si="5269">Q328/Q343</f>
        <v>4.1345921084483178E-2</v>
      </c>
      <c r="BZ328" s="130">
        <f t="shared" ref="BZ328" si="5270">R328/R343</f>
        <v>4.97527577025485E-2</v>
      </c>
      <c r="CA328" s="131">
        <f t="shared" ref="CA328" si="5271">S328/S343</f>
        <v>4.4049177942674232E-2</v>
      </c>
      <c r="CB328" s="128">
        <f t="shared" ref="CB328" si="5272">T328/T343</f>
        <v>3.8667795653401074E-2</v>
      </c>
      <c r="CC328" s="129">
        <f t="shared" ref="CC328" si="5273">U328/U343</f>
        <v>3.4499224065894708E-2</v>
      </c>
      <c r="CD328" s="130">
        <f t="shared" ref="CD328" si="5274">V328/V343</f>
        <v>3.7829991835253561E-2</v>
      </c>
      <c r="CE328" s="131">
        <f t="shared" ref="CE328" si="5275">W328/W343</f>
        <v>4.4729833266445328E-2</v>
      </c>
      <c r="CF328" s="128">
        <f t="shared" ref="CF328" si="5276">X328/X343</f>
        <v>3.7521102216413443E-2</v>
      </c>
      <c r="CG328" s="129">
        <f t="shared" ref="CG328" si="5277">Y328/Y343</f>
        <v>3.3718767688202471E-2</v>
      </c>
      <c r="CH328" s="130">
        <f t="shared" ref="CH328" si="5278">Z328/Z343</f>
        <v>5.1250531889745168E-2</v>
      </c>
      <c r="CI328" s="128">
        <f t="shared" ref="CI328" si="5279">AA328/AA343</f>
        <v>4.8982586366873096E-2</v>
      </c>
      <c r="CJ328" s="134">
        <f t="shared" ref="CJ328" si="5280">AB328/AB343</f>
        <v>4.5099022311356228E-2</v>
      </c>
      <c r="CK328" s="135">
        <f t="shared" ref="CK328" si="5281">AC328/AC343</f>
        <v>4.5315879447293608E-2</v>
      </c>
    </row>
    <row r="329" spans="1:89" ht="13.5" thickBot="1" x14ac:dyDescent="0.25">
      <c r="A329" s="145" t="s">
        <v>26</v>
      </c>
      <c r="B329" s="189">
        <v>1294</v>
      </c>
      <c r="C329" s="183">
        <v>1321</v>
      </c>
      <c r="D329" s="184">
        <v>565</v>
      </c>
      <c r="E329" s="185">
        <v>544</v>
      </c>
      <c r="F329" s="182">
        <v>1228</v>
      </c>
      <c r="G329" s="186">
        <v>946</v>
      </c>
      <c r="H329" s="184">
        <v>2126</v>
      </c>
      <c r="I329" s="185">
        <v>1836</v>
      </c>
      <c r="J329" s="182">
        <v>314</v>
      </c>
      <c r="K329" s="183">
        <v>297</v>
      </c>
      <c r="L329" s="184">
        <v>903</v>
      </c>
      <c r="M329" s="182">
        <v>1085</v>
      </c>
      <c r="N329" s="187">
        <v>1590</v>
      </c>
      <c r="O329" s="190">
        <v>1612</v>
      </c>
      <c r="P329" s="182">
        <v>827</v>
      </c>
      <c r="Q329" s="183">
        <v>737</v>
      </c>
      <c r="R329" s="184">
        <v>1165</v>
      </c>
      <c r="S329" s="185">
        <v>1162</v>
      </c>
      <c r="T329" s="182">
        <v>225</v>
      </c>
      <c r="U329" s="186">
        <v>332</v>
      </c>
      <c r="V329" s="184">
        <v>834</v>
      </c>
      <c r="W329" s="191">
        <v>1211</v>
      </c>
      <c r="X329" s="182">
        <v>686</v>
      </c>
      <c r="Y329" s="186">
        <v>447</v>
      </c>
      <c r="Z329" s="184">
        <v>2411</v>
      </c>
      <c r="AA329" s="182">
        <v>2603</v>
      </c>
      <c r="AB329" s="156">
        <f t="shared" si="5034"/>
        <v>14168</v>
      </c>
      <c r="AC329" s="157">
        <f t="shared" si="5035"/>
        <v>14133</v>
      </c>
      <c r="AE329" s="235"/>
      <c r="AF329" s="125"/>
      <c r="AG329" s="183"/>
      <c r="AH329" s="184"/>
      <c r="AI329" s="185"/>
      <c r="AJ329" s="182"/>
      <c r="AK329" s="186"/>
      <c r="AL329" s="184"/>
      <c r="AM329" s="185"/>
      <c r="AN329" s="182"/>
      <c r="AO329" s="186"/>
      <c r="AP329" s="184"/>
      <c r="AQ329" s="182"/>
      <c r="AR329" s="187"/>
      <c r="AS329" s="188"/>
      <c r="AT329" s="182"/>
      <c r="AU329" s="186"/>
      <c r="AV329" s="184"/>
      <c r="AW329" s="185"/>
      <c r="AX329" s="182"/>
      <c r="AY329" s="186"/>
      <c r="AZ329" s="184"/>
      <c r="BA329" s="185"/>
      <c r="BB329" s="182"/>
      <c r="BC329" s="186"/>
      <c r="BD329" s="184"/>
      <c r="BE329" s="182"/>
      <c r="BF329" s="158"/>
      <c r="BG329" s="159"/>
      <c r="BI329" s="145" t="s">
        <v>26</v>
      </c>
      <c r="BJ329" s="128">
        <f>B329/B343</f>
        <v>4.2977182902122289E-2</v>
      </c>
      <c r="BK329" s="129">
        <f t="shared" ref="BK329" si="5282">C329/C343</f>
        <v>4.698225272966533E-2</v>
      </c>
      <c r="BL329" s="130">
        <f t="shared" ref="BL329" si="5283">D329/D343</f>
        <v>4.1370725635205392E-2</v>
      </c>
      <c r="BM329" s="131">
        <f t="shared" ref="BM329" si="5284">E329/E343</f>
        <v>4.1618850891286051E-2</v>
      </c>
      <c r="BN329" s="128">
        <f t="shared" ref="BN329" si="5285">F329/F343</f>
        <v>3.8554519481334967E-2</v>
      </c>
      <c r="BO329" s="129">
        <f t="shared" ref="BO329" si="5286">G329/G343</f>
        <v>3.7587412587412584E-2</v>
      </c>
      <c r="BP329" s="130">
        <f t="shared" ref="BP329" si="5287">H329/H343</f>
        <v>5.159818459820887E-2</v>
      </c>
      <c r="BQ329" s="131">
        <f t="shared" ref="BQ329" si="5288">I329/I343</f>
        <v>4.5683005722816618E-2</v>
      </c>
      <c r="BR329" s="128">
        <f t="shared" ref="BR329" si="5289">J329/J343</f>
        <v>4.7938931297709923E-2</v>
      </c>
      <c r="BS329" s="129">
        <f t="shared" ref="BS329" si="5290">K329/K343</f>
        <v>4.4789624491026997E-2</v>
      </c>
      <c r="BT329" s="130">
        <f t="shared" ref="BT329" si="5291">L329/L343</f>
        <v>3.9820082021431405E-2</v>
      </c>
      <c r="BU329" s="128">
        <f t="shared" ref="BU329" si="5292">M329/M343</f>
        <v>4.8175117662729777E-2</v>
      </c>
      <c r="BV329" s="132">
        <f t="shared" ref="BV329" si="5293">N329/N343</f>
        <v>4.24532080207193E-2</v>
      </c>
      <c r="BW329" s="133">
        <f t="shared" ref="BW329" si="5294">O329/O343</f>
        <v>4.1023030919964371E-2</v>
      </c>
      <c r="BX329" s="128">
        <f t="shared" ref="BX329" si="5295">P329/P343</f>
        <v>4.2338606460861107E-2</v>
      </c>
      <c r="BY329" s="129">
        <f t="shared" ref="BY329" si="5296">Q329/Q343</f>
        <v>3.5681433067053979E-2</v>
      </c>
      <c r="BZ329" s="130">
        <f t="shared" ref="BZ329" si="5297">R329/R343</f>
        <v>4.4313427158615443E-2</v>
      </c>
      <c r="CA329" s="131">
        <f t="shared" ref="CA329" si="5298">S329/S343</f>
        <v>4.2266841262912851E-2</v>
      </c>
      <c r="CB329" s="128">
        <f t="shared" ref="CB329" si="5299">T329/T343</f>
        <v>3.1752751905165112E-2</v>
      </c>
      <c r="CC329" s="129">
        <f t="shared" ref="CC329" si="5300">U329/U343</f>
        <v>3.9632326608571085E-2</v>
      </c>
      <c r="CD329" s="130">
        <f t="shared" ref="CD329" si="5301">V329/V343</f>
        <v>3.7829991835253561E-2</v>
      </c>
      <c r="CE329" s="131">
        <f t="shared" ref="CE329" si="5302">W329/W343</f>
        <v>4.4182567769710676E-2</v>
      </c>
      <c r="CF329" s="128">
        <f t="shared" ref="CF329" si="5303">X329/X343</f>
        <v>3.7357730218373901E-2</v>
      </c>
      <c r="CG329" s="129">
        <f t="shared" ref="CG329" si="5304">Y329/Y343</f>
        <v>3.614457831325301E-2</v>
      </c>
      <c r="CH329" s="130">
        <f t="shared" ref="CH329" si="5305">Z329/Z343</f>
        <v>5.6994941137534866E-2</v>
      </c>
      <c r="CI329" s="128">
        <f t="shared" ref="CI329" si="5306">AA329/AA343</f>
        <v>5.6168137582806463E-2</v>
      </c>
      <c r="CJ329" s="134">
        <f t="shared" ref="CJ329" si="5307">AB329/AB343</f>
        <v>4.4397092003008273E-2</v>
      </c>
      <c r="CK329" s="135">
        <f t="shared" ref="CK329" si="5308">AC329/AC343</f>
        <v>4.4494186760358524E-2</v>
      </c>
    </row>
    <row r="330" spans="1:89" ht="14.25" thickTop="1" thickBot="1" x14ac:dyDescent="0.25">
      <c r="A330" s="136" t="s">
        <v>27</v>
      </c>
      <c r="B330" s="192">
        <v>1304</v>
      </c>
      <c r="C330" s="176">
        <v>1448</v>
      </c>
      <c r="D330" s="177">
        <v>499</v>
      </c>
      <c r="E330" s="178">
        <v>597</v>
      </c>
      <c r="F330" s="175">
        <v>1230</v>
      </c>
      <c r="G330" s="179">
        <v>1137</v>
      </c>
      <c r="H330" s="177">
        <v>1954</v>
      </c>
      <c r="I330" s="178">
        <v>2153</v>
      </c>
      <c r="J330" s="175">
        <v>336</v>
      </c>
      <c r="K330" s="176">
        <v>247</v>
      </c>
      <c r="L330" s="177">
        <v>1015</v>
      </c>
      <c r="M330" s="175">
        <v>932</v>
      </c>
      <c r="N330" s="180">
        <v>1665</v>
      </c>
      <c r="O330" s="193">
        <v>1510</v>
      </c>
      <c r="P330" s="175">
        <v>880</v>
      </c>
      <c r="Q330" s="176">
        <v>763</v>
      </c>
      <c r="R330" s="177">
        <v>1236</v>
      </c>
      <c r="S330" s="178">
        <v>1190</v>
      </c>
      <c r="T330" s="175">
        <v>275</v>
      </c>
      <c r="U330" s="179">
        <v>264</v>
      </c>
      <c r="V330" s="177">
        <v>1053</v>
      </c>
      <c r="W330" s="194">
        <v>1111</v>
      </c>
      <c r="X330" s="175">
        <v>671</v>
      </c>
      <c r="Y330" s="179">
        <v>389</v>
      </c>
      <c r="Z330" s="177">
        <v>2229</v>
      </c>
      <c r="AA330" s="175">
        <v>2574</v>
      </c>
      <c r="AB330" s="156">
        <f t="shared" si="5034"/>
        <v>14347</v>
      </c>
      <c r="AC330" s="157">
        <f t="shared" si="5035"/>
        <v>14315</v>
      </c>
      <c r="AE330" s="229" t="s">
        <v>13</v>
      </c>
      <c r="AF330" s="20">
        <f t="shared" ref="AF330:BG330" si="5309">SUM(AF327:AF329)</f>
        <v>3332</v>
      </c>
      <c r="AG330" s="21">
        <f t="shared" si="5309"/>
        <v>6252</v>
      </c>
      <c r="AH330" s="20">
        <f t="shared" si="5309"/>
        <v>2226</v>
      </c>
      <c r="AI330" s="21">
        <f t="shared" si="5309"/>
        <v>2253</v>
      </c>
      <c r="AJ330" s="20">
        <f t="shared" si="5309"/>
        <v>3063</v>
      </c>
      <c r="AK330" s="21">
        <f t="shared" si="5309"/>
        <v>5431</v>
      </c>
      <c r="AL330" s="20">
        <f t="shared" si="5309"/>
        <v>4920</v>
      </c>
      <c r="AM330" s="21">
        <f t="shared" si="5309"/>
        <v>8348</v>
      </c>
      <c r="AN330" s="20">
        <f t="shared" si="5309"/>
        <v>1594</v>
      </c>
      <c r="AO330" s="21">
        <f t="shared" si="5309"/>
        <v>482</v>
      </c>
      <c r="AP330" s="20">
        <f t="shared" si="5309"/>
        <v>5609</v>
      </c>
      <c r="AQ330" s="21">
        <f t="shared" si="5309"/>
        <v>1700</v>
      </c>
      <c r="AR330" s="20">
        <f t="shared" si="5309"/>
        <v>7381</v>
      </c>
      <c r="AS330" s="21">
        <f t="shared" si="5309"/>
        <v>4825</v>
      </c>
      <c r="AT330" s="20">
        <f t="shared" si="5309"/>
        <v>3706</v>
      </c>
      <c r="AU330" s="21">
        <f t="shared" si="5309"/>
        <v>3294</v>
      </c>
      <c r="AV330" s="20">
        <f t="shared" si="5309"/>
        <v>3458</v>
      </c>
      <c r="AW330" s="21">
        <f t="shared" si="5309"/>
        <v>5086</v>
      </c>
      <c r="AX330" s="20">
        <f t="shared" si="5309"/>
        <v>2219</v>
      </c>
      <c r="AY330" s="21">
        <f t="shared" si="5309"/>
        <v>543</v>
      </c>
      <c r="AZ330" s="20">
        <f t="shared" si="5309"/>
        <v>5061</v>
      </c>
      <c r="BA330" s="21">
        <f t="shared" si="5309"/>
        <v>2803</v>
      </c>
      <c r="BB330" s="20">
        <f t="shared" si="5309"/>
        <v>3816</v>
      </c>
      <c r="BC330" s="21">
        <f t="shared" si="5309"/>
        <v>1498</v>
      </c>
      <c r="BD330" s="20">
        <f t="shared" si="5309"/>
        <v>5687</v>
      </c>
      <c r="BE330" s="21">
        <f t="shared" si="5309"/>
        <v>7943</v>
      </c>
      <c r="BF330" s="160">
        <f t="shared" si="5309"/>
        <v>52072</v>
      </c>
      <c r="BG330" s="161">
        <f t="shared" si="5309"/>
        <v>50458</v>
      </c>
      <c r="BI330" s="136" t="s">
        <v>27</v>
      </c>
      <c r="BJ330" s="128">
        <f>B330/B343</f>
        <v>4.3309309508784748E-2</v>
      </c>
      <c r="BK330" s="129">
        <f t="shared" ref="BK330" si="5310">C330/C343</f>
        <v>5.1499093075363656E-2</v>
      </c>
      <c r="BL330" s="130">
        <f t="shared" ref="BL330" si="5311">D330/D343</f>
        <v>3.6538039100827417E-2</v>
      </c>
      <c r="BM330" s="131">
        <f t="shared" ref="BM330" si="5312">E330/E343</f>
        <v>4.5673628643562086E-2</v>
      </c>
      <c r="BN330" s="128">
        <f t="shared" ref="BN330" si="5313">F330/F343</f>
        <v>3.86173118583404E-2</v>
      </c>
      <c r="BO330" s="129">
        <f t="shared" ref="BO330" si="5314">G330/G343</f>
        <v>4.5176414494596313E-2</v>
      </c>
      <c r="BP330" s="130">
        <f t="shared" ref="BP330" si="5315">H330/H343</f>
        <v>4.742373128170279E-2</v>
      </c>
      <c r="BQ330" s="131">
        <f t="shared" ref="BQ330" si="5316">I330/I343</f>
        <v>5.357053993530729E-2</v>
      </c>
      <c r="BR330" s="128">
        <f t="shared" ref="BR330" si="5317">J330/J343</f>
        <v>5.1297709923664121E-2</v>
      </c>
      <c r="BS330" s="129">
        <f t="shared" ref="BS330" si="5318">K330/K343</f>
        <v>3.7249283667621778E-2</v>
      </c>
      <c r="BT330" s="130">
        <f t="shared" ref="BT330" si="5319">L330/L343</f>
        <v>4.4759006923314373E-2</v>
      </c>
      <c r="BU330" s="128">
        <f t="shared" ref="BU330" si="5320">M330/M343</f>
        <v>4.1381760056833319E-2</v>
      </c>
      <c r="BV330" s="132">
        <f t="shared" ref="BV330" si="5321">N330/N343</f>
        <v>4.4455717833017383E-2</v>
      </c>
      <c r="BW330" s="133">
        <f t="shared" ref="BW330" si="5322">O330/O343</f>
        <v>3.8427280824532381E-2</v>
      </c>
      <c r="BX330" s="128">
        <f t="shared" ref="BX330" si="5323">P330/P343</f>
        <v>4.5051963344084373E-2</v>
      </c>
      <c r="BY330" s="129">
        <f t="shared" ref="BY330" si="5324">Q330/Q343</f>
        <v>3.6940208182038248E-2</v>
      </c>
      <c r="BZ330" s="130">
        <f t="shared" ref="BZ330" si="5325">R330/R343</f>
        <v>4.7014073792316473E-2</v>
      </c>
      <c r="CA330" s="131">
        <f t="shared" ref="CA330" si="5326">S330/S343</f>
        <v>4.3285319365633637E-2</v>
      </c>
      <c r="CB330" s="128">
        <f t="shared" ref="CB330" si="5327">T330/T343</f>
        <v>3.8808918995201808E-2</v>
      </c>
      <c r="CC330" s="129">
        <f t="shared" ref="CC330" si="5328">U330/U343</f>
        <v>3.1514862122478213E-2</v>
      </c>
      <c r="CD330" s="130">
        <f t="shared" ref="CD330" si="5329">V330/V343</f>
        <v>4.7763766669690649E-2</v>
      </c>
      <c r="CE330" s="131">
        <f t="shared" ref="CE330" si="5330">W330/W343</f>
        <v>4.0534131124813015E-2</v>
      </c>
      <c r="CF330" s="128">
        <f t="shared" ref="CF330" si="5331">X330/X343</f>
        <v>3.6540870228176224E-2</v>
      </c>
      <c r="CG330" s="129">
        <f t="shared" ref="CG330" si="5332">Y330/Y343</f>
        <v>3.1454677771488637E-2</v>
      </c>
      <c r="CH330" s="130">
        <f t="shared" ref="CH330" si="5333">Z330/Z343</f>
        <v>5.2692544087749989E-2</v>
      </c>
      <c r="CI330" s="128">
        <f t="shared" ref="CI330" si="5334">AA330/AA343</f>
        <v>5.5542368858295749E-2</v>
      </c>
      <c r="CJ330" s="134">
        <f t="shared" ref="CJ330" si="5335">AB330/AB343</f>
        <v>4.4958009526197044E-2</v>
      </c>
      <c r="CK330" s="135">
        <f t="shared" ref="CK330" si="5336">AC330/AC343</f>
        <v>4.5067167867723218E-2</v>
      </c>
    </row>
    <row r="331" spans="1:89" ht="13.5" thickTop="1" x14ac:dyDescent="0.2">
      <c r="A331" s="145" t="s">
        <v>28</v>
      </c>
      <c r="B331" s="189">
        <v>1125</v>
      </c>
      <c r="C331" s="183">
        <v>1849</v>
      </c>
      <c r="D331" s="184">
        <v>601</v>
      </c>
      <c r="E331" s="185">
        <v>628</v>
      </c>
      <c r="F331" s="182">
        <v>1215</v>
      </c>
      <c r="G331" s="186">
        <v>1411</v>
      </c>
      <c r="H331" s="184">
        <v>2056</v>
      </c>
      <c r="I331" s="185">
        <v>2404</v>
      </c>
      <c r="J331" s="182">
        <v>434</v>
      </c>
      <c r="K331" s="183">
        <v>190</v>
      </c>
      <c r="L331" s="184">
        <v>1663</v>
      </c>
      <c r="M331" s="182">
        <v>768</v>
      </c>
      <c r="N331" s="187">
        <v>2103</v>
      </c>
      <c r="O331" s="190">
        <v>1641</v>
      </c>
      <c r="P331" s="182">
        <v>1112</v>
      </c>
      <c r="Q331" s="183">
        <v>835</v>
      </c>
      <c r="R331" s="184">
        <v>1400</v>
      </c>
      <c r="S331" s="185">
        <v>1423</v>
      </c>
      <c r="T331" s="182">
        <v>421</v>
      </c>
      <c r="U331" s="186">
        <v>174</v>
      </c>
      <c r="V331" s="184">
        <v>1480</v>
      </c>
      <c r="W331" s="191">
        <v>1234</v>
      </c>
      <c r="X331" s="182">
        <v>979</v>
      </c>
      <c r="Y331" s="186">
        <v>388</v>
      </c>
      <c r="Z331" s="184">
        <v>2445</v>
      </c>
      <c r="AA331" s="182">
        <v>2814</v>
      </c>
      <c r="AB331" s="156">
        <f t="shared" si="5034"/>
        <v>17034</v>
      </c>
      <c r="AC331" s="157">
        <f t="shared" si="5035"/>
        <v>15759</v>
      </c>
      <c r="BI331" s="145" t="s">
        <v>28</v>
      </c>
      <c r="BJ331" s="128">
        <f>B331/B343</f>
        <v>3.7364243249526717E-2</v>
      </c>
      <c r="BK331" s="129">
        <f t="shared" ref="BK331" si="5337">C331/C343</f>
        <v>6.5760927552726112E-2</v>
      </c>
      <c r="BL331" s="130">
        <f t="shared" ref="BL331" si="5338">D331/D343</f>
        <v>4.4006736472138833E-2</v>
      </c>
      <c r="BM331" s="131">
        <f t="shared" ref="BM331" si="5339">E331/E343</f>
        <v>4.8045291102440518E-2</v>
      </c>
      <c r="BN331" s="128">
        <f t="shared" ref="BN331" si="5340">F331/F343</f>
        <v>3.8146369030799661E-2</v>
      </c>
      <c r="BO331" s="129">
        <f t="shared" ref="BO331" si="5341">G331/G343</f>
        <v>5.6063254926891293E-2</v>
      </c>
      <c r="BP331" s="130">
        <f t="shared" ref="BP331" si="5342">H331/H343</f>
        <v>4.989927917870058E-2</v>
      </c>
      <c r="BQ331" s="131">
        <f t="shared" ref="BQ331" si="5343">I331/I343</f>
        <v>5.9815874595670566E-2</v>
      </c>
      <c r="BR331" s="128">
        <f t="shared" ref="BR331" si="5344">J331/J343</f>
        <v>6.6259541984732828E-2</v>
      </c>
      <c r="BS331" s="129">
        <f t="shared" ref="BS331" si="5345">K331/K343</f>
        <v>2.865329512893983E-2</v>
      </c>
      <c r="BT331" s="130">
        <f t="shared" ref="BT331" si="5346">L331/L343</f>
        <v>7.3334215284208665E-2</v>
      </c>
      <c r="BU331" s="128">
        <f t="shared" ref="BU331" si="5347">M331/M343</f>
        <v>3.4099991119793976E-2</v>
      </c>
      <c r="BV331" s="132">
        <f t="shared" ref="BV331" si="5348">N331/N343</f>
        <v>5.6150375136838168E-2</v>
      </c>
      <c r="BW331" s="133">
        <f t="shared" ref="BW331" si="5349">O331/O343</f>
        <v>4.1761038300038175E-2</v>
      </c>
      <c r="BX331" s="128">
        <f t="shared" ref="BX331" si="5350">P331/P343</f>
        <v>5.6929299134797523E-2</v>
      </c>
      <c r="BY331" s="129">
        <f t="shared" ref="BY331" si="5351">Q331/Q343</f>
        <v>4.0426046961994672E-2</v>
      </c>
      <c r="BZ331" s="130">
        <f t="shared" ref="BZ331" si="5352">R331/R343</f>
        <v>5.3252187143400534E-2</v>
      </c>
      <c r="CA331" s="131">
        <f t="shared" ref="CA331" si="5353">S331/S343</f>
        <v>5.1760512148988795E-2</v>
      </c>
      <c r="CB331" s="128">
        <f t="shared" ref="CB331" si="5354">T331/T343</f>
        <v>5.9412926898108946E-2</v>
      </c>
      <c r="CC331" s="129">
        <f t="shared" ref="CC331" si="5355">U331/U343</f>
        <v>2.0771159126178822E-2</v>
      </c>
      <c r="CD331" s="130">
        <f t="shared" ref="CD331" si="5356">V331/V343</f>
        <v>6.713235961172094E-2</v>
      </c>
      <c r="CE331" s="131">
        <f t="shared" ref="CE331" si="5357">W331/W343</f>
        <v>4.5021708198037143E-2</v>
      </c>
      <c r="CF331" s="128">
        <f t="shared" ref="CF331" si="5358">X331/X343</f>
        <v>5.3313728693568589E-2</v>
      </c>
      <c r="CG331" s="129">
        <f t="shared" ref="CG331" si="5359">Y331/Y343</f>
        <v>3.1373817417320288E-2</v>
      </c>
      <c r="CH331" s="130">
        <f t="shared" ref="CH331" si="5360">Z331/Z343</f>
        <v>5.7798685641340837E-2</v>
      </c>
      <c r="CI331" s="128">
        <f t="shared" ref="CI331" si="5361">AA331/AA343</f>
        <v>6.0721144509418901E-2</v>
      </c>
      <c r="CJ331" s="134">
        <f t="shared" ref="CJ331" si="5362">AB331/AB343</f>
        <v>5.3378039608924545E-2</v>
      </c>
      <c r="CK331" s="135">
        <f t="shared" ref="CK331" si="5363">AC331/AC343</f>
        <v>4.9613237752528828E-2</v>
      </c>
    </row>
    <row r="332" spans="1:89" x14ac:dyDescent="0.2">
      <c r="A332" s="136" t="s">
        <v>29</v>
      </c>
      <c r="B332" s="192">
        <v>1401</v>
      </c>
      <c r="C332" s="176">
        <v>2387</v>
      </c>
      <c r="D332" s="177">
        <v>1067</v>
      </c>
      <c r="E332" s="178">
        <v>976</v>
      </c>
      <c r="F332" s="175">
        <v>1473</v>
      </c>
      <c r="G332" s="179">
        <v>2561</v>
      </c>
      <c r="H332" s="177">
        <v>2188</v>
      </c>
      <c r="I332" s="178">
        <v>3392</v>
      </c>
      <c r="J332" s="175">
        <v>653</v>
      </c>
      <c r="K332" s="176">
        <v>238</v>
      </c>
      <c r="L332" s="177">
        <v>2133</v>
      </c>
      <c r="M332" s="175">
        <v>747</v>
      </c>
      <c r="N332" s="180">
        <v>2677</v>
      </c>
      <c r="O332" s="193">
        <v>1939</v>
      </c>
      <c r="P332" s="175">
        <v>1675</v>
      </c>
      <c r="Q332" s="176">
        <v>1023</v>
      </c>
      <c r="R332" s="177">
        <v>1734</v>
      </c>
      <c r="S332" s="178">
        <v>1770</v>
      </c>
      <c r="T332" s="175">
        <v>1036</v>
      </c>
      <c r="U332" s="179">
        <v>154</v>
      </c>
      <c r="V332" s="177">
        <v>2233</v>
      </c>
      <c r="W332" s="194">
        <v>1195</v>
      </c>
      <c r="X332" s="175">
        <v>1396</v>
      </c>
      <c r="Y332" s="179">
        <v>478</v>
      </c>
      <c r="Z332" s="177">
        <v>2613</v>
      </c>
      <c r="AA332" s="175">
        <v>3127</v>
      </c>
      <c r="AB332" s="156">
        <f t="shared" si="5034"/>
        <v>22279</v>
      </c>
      <c r="AC332" s="157">
        <f t="shared" si="5035"/>
        <v>19987</v>
      </c>
      <c r="BI332" s="136" t="s">
        <v>29</v>
      </c>
      <c r="BJ332" s="128">
        <f>B332/B343</f>
        <v>4.6530937593410607E-2</v>
      </c>
      <c r="BK332" s="129">
        <f t="shared" ref="BK332" si="5364">C332/C343</f>
        <v>8.4895259095920619E-2</v>
      </c>
      <c r="BL332" s="130">
        <f t="shared" ref="BL332" si="5365">D332/D343</f>
        <v>7.8128432305777262E-2</v>
      </c>
      <c r="BM332" s="131">
        <f t="shared" ref="BM332" si="5366">E332/E343</f>
        <v>7.4669114834366154E-2</v>
      </c>
      <c r="BN332" s="128">
        <f t="shared" ref="BN332" si="5367">F332/F343</f>
        <v>4.624658566450033E-2</v>
      </c>
      <c r="BO332" s="129">
        <f t="shared" ref="BO332" si="5368">G332/G343</f>
        <v>0.10175619834710743</v>
      </c>
      <c r="BP332" s="130">
        <f t="shared" ref="BP332" si="5369">H332/H343</f>
        <v>5.3102929398344781E-2</v>
      </c>
      <c r="BQ332" s="131">
        <f t="shared" ref="BQ332" si="5370">I332/I343</f>
        <v>8.4399104254789747E-2</v>
      </c>
      <c r="BR332" s="128">
        <f t="shared" ref="BR332" si="5371">J332/J343</f>
        <v>9.9694656488549624E-2</v>
      </c>
      <c r="BS332" s="129">
        <f t="shared" ref="BS332" si="5372">K332/K343</f>
        <v>3.5892022319408835E-2</v>
      </c>
      <c r="BT332" s="130">
        <f t="shared" ref="BT332" si="5373">L332/L343</f>
        <v>9.4060060854610397E-2</v>
      </c>
      <c r="BU332" s="128">
        <f t="shared" ref="BU332" si="5374">M332/M343</f>
        <v>3.3167569487612111E-2</v>
      </c>
      <c r="BV332" s="132">
        <f t="shared" ref="BV332" si="5375">N332/N343</f>
        <v>7.1476250233626151E-2</v>
      </c>
      <c r="BW332" s="133">
        <f t="shared" ref="BW332" si="5376">O332/O343</f>
        <v>4.9344700343555162E-2</v>
      </c>
      <c r="BX332" s="128">
        <f t="shared" ref="BX332" si="5377">P332/P343</f>
        <v>8.575231659243332E-2</v>
      </c>
      <c r="BY332" s="129">
        <f t="shared" ref="BY332" si="5378">Q332/Q343</f>
        <v>4.9527959331880901E-2</v>
      </c>
      <c r="BZ332" s="130">
        <f t="shared" ref="BZ332" si="5379">R332/R343</f>
        <v>6.5956637504754653E-2</v>
      </c>
      <c r="CA332" s="131">
        <f t="shared" ref="CA332" si="5380">S332/S343</f>
        <v>6.4382365779135753E-2</v>
      </c>
      <c r="CB332" s="128">
        <f t="shared" ref="CB332" si="5381">T332/T343</f>
        <v>0.14620378210556026</v>
      </c>
      <c r="CC332" s="129">
        <f t="shared" ref="CC332" si="5382">U332/U343</f>
        <v>1.8383669571445625E-2</v>
      </c>
      <c r="CD332" s="130">
        <f t="shared" ref="CD332" si="5383">V332/V343</f>
        <v>0.10128821554930599</v>
      </c>
      <c r="CE332" s="131">
        <f t="shared" ref="CE332" si="5384">W332/W343</f>
        <v>4.3598817906527053E-2</v>
      </c>
      <c r="CF332" s="128">
        <f t="shared" ref="CF332" si="5385">X332/X343</f>
        <v>7.6022436421064099E-2</v>
      </c>
      <c r="CG332" s="129">
        <f t="shared" ref="CG332" si="5386">Y332/Y343</f>
        <v>3.8651249292471899E-2</v>
      </c>
      <c r="CH332" s="130">
        <f t="shared" ref="CH332" si="5387">Z332/Z343</f>
        <v>6.1770129071911491E-2</v>
      </c>
      <c r="CI332" s="128">
        <f t="shared" ref="CI332" si="5388">AA332/AA343</f>
        <v>6.7475131087758669E-2</v>
      </c>
      <c r="CJ332" s="134">
        <f t="shared" ref="CJ332" si="5389">AB332/AB343</f>
        <v>6.9813863123589878E-2</v>
      </c>
      <c r="CK332" s="135">
        <f t="shared" ref="CK332" si="5390">AC332/AC343</f>
        <v>6.2924029631308692E-2</v>
      </c>
    </row>
    <row r="333" spans="1:89" x14ac:dyDescent="0.2">
      <c r="A333" s="145" t="s">
        <v>30</v>
      </c>
      <c r="B333" s="189">
        <v>1562</v>
      </c>
      <c r="C333" s="183">
        <v>3109</v>
      </c>
      <c r="D333" s="184">
        <v>1293</v>
      </c>
      <c r="E333" s="185">
        <v>1125</v>
      </c>
      <c r="F333" s="182">
        <v>1699</v>
      </c>
      <c r="G333" s="186">
        <v>2872</v>
      </c>
      <c r="H333" s="184">
        <v>2525</v>
      </c>
      <c r="I333" s="185">
        <v>4133</v>
      </c>
      <c r="J333" s="182">
        <v>980</v>
      </c>
      <c r="K333" s="183">
        <v>248</v>
      </c>
      <c r="L333" s="184">
        <v>2850</v>
      </c>
      <c r="M333" s="182">
        <v>902</v>
      </c>
      <c r="N333" s="187">
        <v>3912</v>
      </c>
      <c r="O333" s="190">
        <v>2473</v>
      </c>
      <c r="P333" s="182">
        <v>2042</v>
      </c>
      <c r="Q333" s="183">
        <v>1623</v>
      </c>
      <c r="R333" s="184">
        <v>1815</v>
      </c>
      <c r="S333" s="185">
        <v>2608</v>
      </c>
      <c r="T333" s="182">
        <v>1242</v>
      </c>
      <c r="U333" s="186">
        <v>318</v>
      </c>
      <c r="V333" s="184">
        <v>2531</v>
      </c>
      <c r="W333" s="191">
        <v>1501</v>
      </c>
      <c r="X333" s="182">
        <v>2081</v>
      </c>
      <c r="Y333" s="186">
        <v>734</v>
      </c>
      <c r="Z333" s="184">
        <v>3041</v>
      </c>
      <c r="AA333" s="182">
        <v>4094</v>
      </c>
      <c r="AB333" s="156">
        <f t="shared" si="5034"/>
        <v>27573</v>
      </c>
      <c r="AC333" s="157">
        <f t="shared" si="5035"/>
        <v>25740</v>
      </c>
      <c r="BI333" s="145" t="s">
        <v>30</v>
      </c>
      <c r="BJ333" s="128">
        <f>B333/B343</f>
        <v>5.1878175960676211E-2</v>
      </c>
      <c r="BK333" s="129">
        <f t="shared" ref="BK333" si="5391">C333/C343</f>
        <v>0.11057367428957571</v>
      </c>
      <c r="BL333" s="130">
        <f t="shared" ref="BL333" si="5392">D333/D343</f>
        <v>9.4676722559859414E-2</v>
      </c>
      <c r="BM333" s="131">
        <f t="shared" ref="BM333" si="5393">E333/E343</f>
        <v>8.6068395685104424E-2</v>
      </c>
      <c r="BN333" s="128">
        <f t="shared" ref="BN333" si="5394">F333/F343</f>
        <v>5.3342124266114094E-2</v>
      </c>
      <c r="BO333" s="129">
        <f t="shared" ref="BO333" si="5395">G333/G343</f>
        <v>0.11411315956770503</v>
      </c>
      <c r="BP333" s="130">
        <f t="shared" ref="BP333" si="5396">H333/H343</f>
        <v>6.128194548940611E-2</v>
      </c>
      <c r="BQ333" s="131">
        <f t="shared" ref="BQ333" si="5397">I333/I343</f>
        <v>0.10283652649912914</v>
      </c>
      <c r="BR333" s="128">
        <f t="shared" ref="BR333" si="5398">J333/J343</f>
        <v>0.14961832061068703</v>
      </c>
      <c r="BS333" s="129">
        <f t="shared" ref="BS333" si="5399">K333/K343</f>
        <v>3.7400090484089883E-2</v>
      </c>
      <c r="BT333" s="130">
        <f t="shared" ref="BT333" si="5400">L333/L343</f>
        <v>0.12567799973541474</v>
      </c>
      <c r="BU333" s="128">
        <f t="shared" ref="BU333" si="5401">M333/M343</f>
        <v>4.0049729153716365E-2</v>
      </c>
      <c r="BV333" s="132">
        <f t="shared" ref="BV333" si="5402">N333/N343</f>
        <v>0.10445091180946786</v>
      </c>
      <c r="BW333" s="133">
        <f t="shared" ref="BW333" si="5403">O333/O343</f>
        <v>6.2934215549052042E-2</v>
      </c>
      <c r="BX333" s="128">
        <f t="shared" ref="BX333" si="5404">P333/P343</f>
        <v>0.10454103312343214</v>
      </c>
      <c r="BY333" s="129">
        <f t="shared" ref="BY333" si="5405">Q333/Q343</f>
        <v>7.8576615831517788E-2</v>
      </c>
      <c r="BZ333" s="130">
        <f t="shared" ref="BZ333" si="5406">R333/R343</f>
        <v>6.903765690376569E-2</v>
      </c>
      <c r="CA333" s="131">
        <f t="shared" ref="CA333" si="5407">S333/S343</f>
        <v>9.486396042485086E-2</v>
      </c>
      <c r="CB333" s="128">
        <f t="shared" ref="CB333" si="5408">T333/T343</f>
        <v>0.17527519051651144</v>
      </c>
      <c r="CC333" s="129">
        <f t="shared" ref="CC333" si="5409">U333/U343</f>
        <v>3.7961083920257849E-2</v>
      </c>
      <c r="CD333" s="130">
        <f t="shared" ref="CD333" si="5410">V333/V343</f>
        <v>0.11480540687653089</v>
      </c>
      <c r="CE333" s="131">
        <f t="shared" ref="CE333" si="5411">W333/W343</f>
        <v>5.4763034039913894E-2</v>
      </c>
      <c r="CF333" s="128">
        <f t="shared" ref="CF333" si="5412">X333/X343</f>
        <v>0.11332570930675816</v>
      </c>
      <c r="CG333" s="129">
        <f t="shared" ref="CG333" si="5413">Y333/Y343</f>
        <v>5.9351499959569821E-2</v>
      </c>
      <c r="CH333" s="130">
        <f t="shared" ref="CH333" si="5414">Z333/Z343</f>
        <v>7.1887854002174845E-2</v>
      </c>
      <c r="CI333" s="128">
        <f t="shared" ref="CI333" si="5415">AA333/AA343</f>
        <v>8.8341281315409012E-2</v>
      </c>
      <c r="CJ333" s="134">
        <f t="shared" ref="CJ333" si="5416">AB333/AB343</f>
        <v>8.6403233893206324E-2</v>
      </c>
      <c r="CK333" s="135">
        <f t="shared" ref="CK333" si="5417">AC333/AC343</f>
        <v>8.1035899470149886E-2</v>
      </c>
    </row>
    <row r="334" spans="1:89" x14ac:dyDescent="0.2">
      <c r="A334" s="136" t="s">
        <v>31</v>
      </c>
      <c r="B334" s="192">
        <v>1770</v>
      </c>
      <c r="C334" s="176">
        <v>3143</v>
      </c>
      <c r="D334" s="177">
        <v>933</v>
      </c>
      <c r="E334" s="178">
        <v>1128</v>
      </c>
      <c r="F334" s="175">
        <v>1364</v>
      </c>
      <c r="G334" s="179">
        <v>2559</v>
      </c>
      <c r="H334" s="177">
        <v>2395</v>
      </c>
      <c r="I334" s="178">
        <v>4215</v>
      </c>
      <c r="J334" s="175">
        <v>614</v>
      </c>
      <c r="K334" s="176">
        <v>234</v>
      </c>
      <c r="L334" s="177">
        <v>2759</v>
      </c>
      <c r="M334" s="175">
        <v>798</v>
      </c>
      <c r="N334" s="180">
        <v>3469</v>
      </c>
      <c r="O334" s="193">
        <v>2352</v>
      </c>
      <c r="P334" s="175">
        <v>1664</v>
      </c>
      <c r="Q334" s="176">
        <v>1671</v>
      </c>
      <c r="R334" s="177">
        <v>1643</v>
      </c>
      <c r="S334" s="178">
        <v>2478</v>
      </c>
      <c r="T334" s="175">
        <v>977</v>
      </c>
      <c r="U334" s="179">
        <v>225</v>
      </c>
      <c r="V334" s="177">
        <v>2530</v>
      </c>
      <c r="W334" s="194">
        <v>1302</v>
      </c>
      <c r="X334" s="175">
        <v>1735</v>
      </c>
      <c r="Y334" s="179">
        <v>764</v>
      </c>
      <c r="Z334" s="177">
        <v>2646</v>
      </c>
      <c r="AA334" s="175">
        <v>3849</v>
      </c>
      <c r="AB334" s="156">
        <f t="shared" si="5034"/>
        <v>24499</v>
      </c>
      <c r="AC334" s="157">
        <f t="shared" si="5035"/>
        <v>24718</v>
      </c>
      <c r="BI334" s="136" t="s">
        <v>31</v>
      </c>
      <c r="BJ334" s="128">
        <f>B334/B343</f>
        <v>5.8786409379255375E-2</v>
      </c>
      <c r="BK334" s="129">
        <f t="shared" ref="BK334" si="5418">C334/C343</f>
        <v>0.11178290713803038</v>
      </c>
      <c r="BL334" s="130">
        <f t="shared" ref="BL334" si="5419">D334/D343</f>
        <v>6.831661419052501E-2</v>
      </c>
      <c r="BM334" s="131">
        <f t="shared" ref="BM334" si="5420">E334/E343</f>
        <v>8.6297911406931369E-2</v>
      </c>
      <c r="BN334" s="128">
        <f t="shared" ref="BN334" si="5421">F334/F343</f>
        <v>4.282440111770431E-2</v>
      </c>
      <c r="BO334" s="129">
        <f t="shared" ref="BO334" si="5422">G334/G343</f>
        <v>0.10167673235855054</v>
      </c>
      <c r="BP334" s="130">
        <f t="shared" ref="BP334" si="5423">H334/H343</f>
        <v>5.8126835424605006E-2</v>
      </c>
      <c r="BQ334" s="131">
        <f t="shared" ref="BQ334" si="5424">I334/I343</f>
        <v>0.10487683503359045</v>
      </c>
      <c r="BR334" s="128">
        <f t="shared" ref="BR334" si="5425">J334/J343</f>
        <v>9.3740458015267175E-2</v>
      </c>
      <c r="BS334" s="129">
        <f t="shared" ref="BS334" si="5426">K334/K343</f>
        <v>3.5288795053536423E-2</v>
      </c>
      <c r="BT334" s="130">
        <f t="shared" ref="BT334" si="5427">L334/L343</f>
        <v>0.12166512325263483</v>
      </c>
      <c r="BU334" s="128">
        <f t="shared" ref="BU334" si="5428">M334/M343</f>
        <v>3.5432022022910931E-2</v>
      </c>
      <c r="BV334" s="132">
        <f t="shared" ref="BV334" si="5429">N334/N343</f>
        <v>9.2622753851493878E-2</v>
      </c>
      <c r="BW334" s="133">
        <f t="shared" ref="BW334" si="5430">O334/O343</f>
        <v>5.9854943377019978E-2</v>
      </c>
      <c r="BX334" s="128">
        <f t="shared" ref="BX334" si="5431">P334/P343</f>
        <v>8.5189167050632258E-2</v>
      </c>
      <c r="BY334" s="129">
        <f t="shared" ref="BY334" si="5432">Q334/Q343</f>
        <v>8.0900508351488737E-2</v>
      </c>
      <c r="BZ334" s="130">
        <f t="shared" ref="BZ334" si="5433">R334/R343</f>
        <v>6.2495245340433624E-2</v>
      </c>
      <c r="CA334" s="131">
        <f t="shared" ref="CA334" si="5434">S334/S343</f>
        <v>9.0135312090790051E-2</v>
      </c>
      <c r="CB334" s="128">
        <f t="shared" ref="CB334" si="5435">T334/T343</f>
        <v>0.13787750493931697</v>
      </c>
      <c r="CC334" s="129">
        <f t="shared" ref="CC334" si="5436">U334/U343</f>
        <v>2.6859257490748478E-2</v>
      </c>
      <c r="CD334" s="130">
        <f t="shared" ref="CD334" si="5437">V334/V343</f>
        <v>0.11476004717409054</v>
      </c>
      <c r="CE334" s="131">
        <f t="shared" ref="CE334" si="5438">W334/W343</f>
        <v>4.750264511656755E-2</v>
      </c>
      <c r="CF334" s="128">
        <f t="shared" ref="CF334" si="5439">X334/X343</f>
        <v>9.4483472199531668E-2</v>
      </c>
      <c r="CG334" s="129">
        <f t="shared" ref="CG334" si="5440">Y334/Y343</f>
        <v>6.1777310584620361E-2</v>
      </c>
      <c r="CH334" s="130">
        <f t="shared" ref="CH334" si="5441">Z334/Z343</f>
        <v>6.2550234031487878E-2</v>
      </c>
      <c r="CI334" s="128">
        <f t="shared" ref="CI334" si="5442">AA334/AA343</f>
        <v>8.3054614504887464E-2</v>
      </c>
      <c r="CJ334" s="134">
        <f t="shared" ref="CJ334" si="5443">AB334/AB343</f>
        <v>7.6770493858109801E-2</v>
      </c>
      <c r="CK334" s="135">
        <f t="shared" ref="CK334" si="5444">AC334/AC343</f>
        <v>7.7818390174948127E-2</v>
      </c>
    </row>
    <row r="335" spans="1:89" x14ac:dyDescent="0.2">
      <c r="A335" s="145" t="s">
        <v>32</v>
      </c>
      <c r="B335" s="189">
        <v>1791</v>
      </c>
      <c r="C335" s="183">
        <v>2675</v>
      </c>
      <c r="D335" s="184">
        <v>600</v>
      </c>
      <c r="E335" s="185">
        <v>1108</v>
      </c>
      <c r="F335" s="182">
        <v>1082</v>
      </c>
      <c r="G335" s="186">
        <v>2494</v>
      </c>
      <c r="H335" s="184">
        <v>2091</v>
      </c>
      <c r="I335" s="185">
        <v>3527</v>
      </c>
      <c r="J335" s="182">
        <v>478</v>
      </c>
      <c r="K335" s="183">
        <v>180</v>
      </c>
      <c r="L335" s="184">
        <v>1863</v>
      </c>
      <c r="M335" s="182">
        <v>898</v>
      </c>
      <c r="N335" s="187">
        <v>2830</v>
      </c>
      <c r="O335" s="190">
        <v>2247</v>
      </c>
      <c r="P335" s="182">
        <v>1057</v>
      </c>
      <c r="Q335" s="183">
        <v>1718</v>
      </c>
      <c r="R335" s="184">
        <v>1545</v>
      </c>
      <c r="S335" s="185">
        <v>2084</v>
      </c>
      <c r="T335" s="182">
        <v>557</v>
      </c>
      <c r="U335" s="186">
        <v>344</v>
      </c>
      <c r="V335" s="184">
        <v>1998</v>
      </c>
      <c r="W335" s="191">
        <v>1543</v>
      </c>
      <c r="X335" s="182">
        <v>1130</v>
      </c>
      <c r="Y335" s="186">
        <v>710</v>
      </c>
      <c r="Z335" s="184">
        <v>2418</v>
      </c>
      <c r="AA335" s="182">
        <v>3553</v>
      </c>
      <c r="AB335" s="156">
        <f t="shared" si="5034"/>
        <v>19440</v>
      </c>
      <c r="AC335" s="157">
        <f t="shared" si="5035"/>
        <v>23081</v>
      </c>
      <c r="BI335" s="145" t="s">
        <v>32</v>
      </c>
      <c r="BJ335" s="128">
        <f>B335/B343</f>
        <v>5.948387525324654E-2</v>
      </c>
      <c r="BK335" s="129">
        <f t="shared" ref="BK335" si="5445">C335/C343</f>
        <v>9.5138172635771956E-2</v>
      </c>
      <c r="BL335" s="130">
        <f t="shared" ref="BL335" si="5446">D335/D343</f>
        <v>4.3933513948890682E-2</v>
      </c>
      <c r="BM335" s="131">
        <f t="shared" ref="BM335" si="5447">E335/E343</f>
        <v>8.4767806594751735E-2</v>
      </c>
      <c r="BN335" s="128">
        <f t="shared" ref="BN335" si="5448">F335/F343</f>
        <v>3.3970675959938461E-2</v>
      </c>
      <c r="BO335" s="129">
        <f t="shared" ref="BO335" si="5449">G335/G343</f>
        <v>9.9094087730451363E-2</v>
      </c>
      <c r="BP335" s="130">
        <f t="shared" ref="BP335" si="5450">H335/H343</f>
        <v>5.0748731888454725E-2</v>
      </c>
      <c r="BQ335" s="131">
        <f t="shared" ref="BQ335" si="5451">I335/I343</f>
        <v>8.7758148793232141E-2</v>
      </c>
      <c r="BR335" s="128">
        <f t="shared" ref="BR335" si="5452">J335/J343</f>
        <v>7.2977099236641224E-2</v>
      </c>
      <c r="BS335" s="129">
        <f t="shared" ref="BS335" si="5453">K335/K343</f>
        <v>2.7145226964258785E-2</v>
      </c>
      <c r="BT335" s="130">
        <f t="shared" ref="BT335" si="5454">L335/L343</f>
        <v>8.215372403757111E-2</v>
      </c>
      <c r="BU335" s="128">
        <f t="shared" ref="BU335" si="5455">M335/M343</f>
        <v>3.9872125033300773E-2</v>
      </c>
      <c r="BV335" s="132">
        <f t="shared" ref="BV335" si="5456">N335/N343</f>
        <v>7.556137025071423E-2</v>
      </c>
      <c r="BW335" s="133">
        <f t="shared" ref="BW335" si="5457">O335/O343</f>
        <v>5.7182847690545872E-2</v>
      </c>
      <c r="BX335" s="128">
        <f t="shared" ref="BX335" si="5458">P335/P343</f>
        <v>5.4113551425792251E-2</v>
      </c>
      <c r="BY335" s="129">
        <f t="shared" ref="BY335" si="5459">Q335/Q343</f>
        <v>8.3175986443960306E-2</v>
      </c>
      <c r="BZ335" s="130">
        <f t="shared" ref="BZ335" si="5460">R335/R343</f>
        <v>5.8767592240395586E-2</v>
      </c>
      <c r="CA335" s="131">
        <f t="shared" ref="CA335" si="5461">S335/S343</f>
        <v>7.5803870216790345E-2</v>
      </c>
      <c r="CB335" s="128">
        <f t="shared" ref="CB335" si="5462">T335/T343</f>
        <v>7.860570138300875E-2</v>
      </c>
      <c r="CC335" s="129">
        <f t="shared" ref="CC335" si="5463">U335/U343</f>
        <v>4.1064820341411006E-2</v>
      </c>
      <c r="CD335" s="130">
        <f t="shared" ref="CD335" si="5464">V335/V343</f>
        <v>9.0628685475823284E-2</v>
      </c>
      <c r="CE335" s="131">
        <f t="shared" ref="CE335" si="5465">W335/W343</f>
        <v>5.6295377430770913E-2</v>
      </c>
      <c r="CF335" s="128">
        <f t="shared" ref="CF335" si="5466">X335/X343</f>
        <v>6.1536785928225236E-2</v>
      </c>
      <c r="CG335" s="129">
        <f t="shared" ref="CG335" si="5467">Y335/Y343</f>
        <v>5.7410851459529393E-2</v>
      </c>
      <c r="CH335" s="130">
        <f t="shared" ref="CH335" si="5468">Z335/Z343</f>
        <v>5.7160417947141981E-2</v>
      </c>
      <c r="CI335" s="128">
        <f t="shared" ref="CI335" si="5469">AA335/AA343</f>
        <v>7.6667457868502251E-2</v>
      </c>
      <c r="CJ335" s="134">
        <f t="shared" ref="CJ335" si="5470">AB335/AB343</f>
        <v>6.0917523188769113E-2</v>
      </c>
      <c r="CK335" s="135">
        <f t="shared" ref="CK335" si="5471">AC335/AC343</f>
        <v>7.2664708456508534E-2</v>
      </c>
    </row>
    <row r="336" spans="1:89" x14ac:dyDescent="0.2">
      <c r="A336" s="136" t="s">
        <v>33</v>
      </c>
      <c r="B336" s="192">
        <v>1471</v>
      </c>
      <c r="C336" s="176">
        <v>1754</v>
      </c>
      <c r="D336" s="177">
        <v>468</v>
      </c>
      <c r="E336" s="178">
        <v>790</v>
      </c>
      <c r="F336" s="175">
        <v>958</v>
      </c>
      <c r="G336" s="179">
        <v>1772</v>
      </c>
      <c r="H336" s="177">
        <v>1718</v>
      </c>
      <c r="I336" s="178">
        <v>2516</v>
      </c>
      <c r="J336" s="175">
        <v>419</v>
      </c>
      <c r="K336" s="176">
        <v>159</v>
      </c>
      <c r="L336" s="177">
        <v>1345</v>
      </c>
      <c r="M336" s="175">
        <v>800</v>
      </c>
      <c r="N336" s="180">
        <v>1892</v>
      </c>
      <c r="O336" s="193">
        <v>1819</v>
      </c>
      <c r="P336" s="175">
        <v>836</v>
      </c>
      <c r="Q336" s="176">
        <v>1238</v>
      </c>
      <c r="R336" s="177">
        <v>1206</v>
      </c>
      <c r="S336" s="178">
        <v>1409</v>
      </c>
      <c r="T336" s="175">
        <v>361</v>
      </c>
      <c r="U336" s="179">
        <v>282</v>
      </c>
      <c r="V336" s="177">
        <v>1676</v>
      </c>
      <c r="W336" s="194">
        <v>1210</v>
      </c>
      <c r="X336" s="175">
        <v>665</v>
      </c>
      <c r="Y336" s="179">
        <v>528</v>
      </c>
      <c r="Z336" s="177">
        <v>1797</v>
      </c>
      <c r="AA336" s="175">
        <v>2371</v>
      </c>
      <c r="AB336" s="156">
        <f t="shared" si="5034"/>
        <v>14812</v>
      </c>
      <c r="AC336" s="157">
        <f t="shared" si="5035"/>
        <v>16648</v>
      </c>
      <c r="BI336" s="136" t="s">
        <v>33</v>
      </c>
      <c r="BJ336" s="128">
        <f>B336/B343</f>
        <v>4.885582384004783E-2</v>
      </c>
      <c r="BK336" s="129">
        <f t="shared" ref="BK336" si="5472">C336/C343</f>
        <v>6.2382188711455705E-2</v>
      </c>
      <c r="BL336" s="130">
        <f t="shared" ref="BL336" si="5473">D336/D343</f>
        <v>3.4268140880134731E-2</v>
      </c>
      <c r="BM336" s="131">
        <f t="shared" ref="BM336" si="5474">E336/E343</f>
        <v>6.0439140081095556E-2</v>
      </c>
      <c r="BN336" s="128">
        <f t="shared" ref="BN336" si="5475">F336/F343</f>
        <v>3.0077548585601709E-2</v>
      </c>
      <c r="BO336" s="129">
        <f t="shared" ref="BO336" si="5476">G336/G343</f>
        <v>7.0406865861411316E-2</v>
      </c>
      <c r="BP336" s="130">
        <f t="shared" ref="BP336" si="5477">H336/H343</f>
        <v>4.1695993010217702E-2</v>
      </c>
      <c r="BQ336" s="131">
        <f t="shared" ref="BQ336" si="5478">I336/I343</f>
        <v>6.2602637472007963E-2</v>
      </c>
      <c r="BR336" s="128">
        <f t="shared" ref="BR336" si="5479">J336/J343</f>
        <v>6.3969465648854959E-2</v>
      </c>
      <c r="BS336" s="129">
        <f t="shared" ref="BS336" si="5480">K336/K343</f>
        <v>2.3978283818428592E-2</v>
      </c>
      <c r="BT336" s="130">
        <f t="shared" ref="BT336" si="5481">L336/L343</f>
        <v>5.9311196366362395E-2</v>
      </c>
      <c r="BU336" s="128">
        <f t="shared" ref="BU336" si="5482">M336/M343</f>
        <v>3.5520824083118727E-2</v>
      </c>
      <c r="BV336" s="132">
        <f t="shared" ref="BV336" si="5483">N336/N343</f>
        <v>5.0516647531572902E-2</v>
      </c>
      <c r="BW336" s="133">
        <f t="shared" ref="BW336" si="5484">O336/O343</f>
        <v>4.6290876701870466E-2</v>
      </c>
      <c r="BX336" s="128">
        <f t="shared" ref="BX336" si="5485">P336/P343</f>
        <v>4.2799365176880148E-2</v>
      </c>
      <c r="BY336" s="129">
        <f t="shared" ref="BY336" si="5486">Q336/Q343</f>
        <v>5.9937061244250786E-2</v>
      </c>
      <c r="BZ336" s="130">
        <f t="shared" ref="BZ336" si="5487">R336/R343</f>
        <v>4.587295549638646E-2</v>
      </c>
      <c r="CA336" s="131">
        <f t="shared" ref="CA336" si="5488">S336/S343</f>
        <v>5.1251273097628398E-2</v>
      </c>
      <c r="CB336" s="128">
        <f t="shared" ref="CB336" si="5489">T336/T343</f>
        <v>5.0945526390064916E-2</v>
      </c>
      <c r="CC336" s="129">
        <f t="shared" ref="CC336" si="5490">U336/U343</f>
        <v>3.3663602721738094E-2</v>
      </c>
      <c r="CD336" s="130">
        <f t="shared" ref="CD336" si="5491">V336/V343</f>
        <v>7.6022861290029942E-2</v>
      </c>
      <c r="CE336" s="131">
        <f t="shared" ref="CE336" si="5492">W336/W343</f>
        <v>4.4146083403261704E-2</v>
      </c>
      <c r="CF336" s="128">
        <f t="shared" ref="CF336" si="5493">X336/X343</f>
        <v>3.6214126232097153E-2</v>
      </c>
      <c r="CG336" s="129">
        <f t="shared" ref="CG336" si="5494">Y336/Y343</f>
        <v>4.2694267000889463E-2</v>
      </c>
      <c r="CH336" s="130">
        <f t="shared" ref="CH336" si="5495">Z336/Z343</f>
        <v>4.2480260980568292E-2</v>
      </c>
      <c r="CI336" s="128">
        <f t="shared" ref="CI336" si="5496">AA336/AA343</f>
        <v>5.1161987786720757E-2</v>
      </c>
      <c r="CJ336" s="134">
        <f t="shared" ref="CJ336" si="5497">AB336/AB343</f>
        <v>4.6415141639508647E-2</v>
      </c>
      <c r="CK336" s="135">
        <f t="shared" ref="CK336" si="5498">AC336/AC343</f>
        <v>5.2412030084656384E-2</v>
      </c>
    </row>
    <row r="337" spans="1:89" x14ac:dyDescent="0.2">
      <c r="A337" s="145" t="s">
        <v>34</v>
      </c>
      <c r="B337" s="189">
        <v>590</v>
      </c>
      <c r="C337" s="183">
        <v>1294</v>
      </c>
      <c r="D337" s="184">
        <v>196</v>
      </c>
      <c r="E337" s="185">
        <v>638</v>
      </c>
      <c r="F337" s="182">
        <v>383</v>
      </c>
      <c r="G337" s="186">
        <v>1593</v>
      </c>
      <c r="H337" s="184">
        <v>886</v>
      </c>
      <c r="I337" s="185">
        <v>1911</v>
      </c>
      <c r="J337" s="182">
        <v>171</v>
      </c>
      <c r="K337" s="183">
        <v>101</v>
      </c>
      <c r="L337" s="184">
        <v>1435</v>
      </c>
      <c r="M337" s="182">
        <v>526</v>
      </c>
      <c r="N337" s="187">
        <v>1828</v>
      </c>
      <c r="O337" s="190">
        <v>1494</v>
      </c>
      <c r="P337" s="182">
        <v>568</v>
      </c>
      <c r="Q337" s="183">
        <v>958</v>
      </c>
      <c r="R337" s="184">
        <v>940</v>
      </c>
      <c r="S337" s="185">
        <v>1292</v>
      </c>
      <c r="T337" s="182">
        <v>202</v>
      </c>
      <c r="U337" s="186">
        <v>220</v>
      </c>
      <c r="V337" s="184">
        <v>1469</v>
      </c>
      <c r="W337" s="191">
        <v>745</v>
      </c>
      <c r="X337" s="182">
        <v>378</v>
      </c>
      <c r="Y337" s="186">
        <v>441</v>
      </c>
      <c r="Z337" s="184">
        <v>1214</v>
      </c>
      <c r="AA337" s="182">
        <v>1638</v>
      </c>
      <c r="AB337" s="156">
        <f t="shared" si="5034"/>
        <v>10260</v>
      </c>
      <c r="AC337" s="157">
        <f t="shared" si="5035"/>
        <v>12851</v>
      </c>
      <c r="BI337" s="145" t="s">
        <v>34</v>
      </c>
      <c r="BJ337" s="128">
        <f>B337/B343</f>
        <v>1.9595469793085123E-2</v>
      </c>
      <c r="BK337" s="129">
        <f t="shared" ref="BK337" si="5499">C337/C343</f>
        <v>4.6021979585304261E-2</v>
      </c>
      <c r="BL337" s="130">
        <f t="shared" ref="BL337" si="5500">D337/D343</f>
        <v>1.4351614556637622E-2</v>
      </c>
      <c r="BM337" s="131">
        <f t="shared" ref="BM337" si="5501">E337/E343</f>
        <v>4.8810343508530335E-2</v>
      </c>
      <c r="BN337" s="128">
        <f t="shared" ref="BN337" si="5502">F337/F343</f>
        <v>1.2024740196540141E-2</v>
      </c>
      <c r="BO337" s="129">
        <f t="shared" ref="BO337" si="5503">G337/G343</f>
        <v>6.3294659885568982E-2</v>
      </c>
      <c r="BP337" s="130">
        <f t="shared" ref="BP337" si="5504">H337/H343</f>
        <v>2.1503288595490621E-2</v>
      </c>
      <c r="BQ337" s="131">
        <f t="shared" ref="BQ337" si="5505">I337/I343</f>
        <v>4.7549141577506844E-2</v>
      </c>
      <c r="BR337" s="128">
        <f t="shared" ref="BR337" si="5506">J337/J343</f>
        <v>2.6106870229007633E-2</v>
      </c>
      <c r="BS337" s="129">
        <f t="shared" ref="BS337" si="5507">K337/K343</f>
        <v>1.523148846327854E-2</v>
      </c>
      <c r="BT337" s="130">
        <f t="shared" ref="BT337" si="5508">L337/L343</f>
        <v>6.3279975305375491E-2</v>
      </c>
      <c r="BU337" s="128">
        <f t="shared" ref="BU337" si="5509">M337/M343</f>
        <v>2.3354941834650565E-2</v>
      </c>
      <c r="BV337" s="132">
        <f t="shared" ref="BV337" si="5510">N337/N343</f>
        <v>4.880783915841188E-2</v>
      </c>
      <c r="BW337" s="133">
        <f t="shared" ref="BW337" si="5511">O337/O343</f>
        <v>3.8020104338974424E-2</v>
      </c>
      <c r="BX337" s="128">
        <f t="shared" ref="BX337" si="5512">P337/P343</f>
        <v>2.9078994522090822E-2</v>
      </c>
      <c r="BY337" s="129">
        <f t="shared" ref="BY337" si="5513">Q337/Q343</f>
        <v>4.6381021544420239E-2</v>
      </c>
      <c r="BZ337" s="130">
        <f t="shared" ref="BZ337" si="5514">R337/R343</f>
        <v>3.5755039939140358E-2</v>
      </c>
      <c r="CA337" s="131">
        <f t="shared" ref="CA337" si="5515">S337/S343</f>
        <v>4.6995489596973666E-2</v>
      </c>
      <c r="CB337" s="128">
        <f t="shared" ref="CB337" si="5516">T337/T343</f>
        <v>2.8506915043748235E-2</v>
      </c>
      <c r="CC337" s="129">
        <f t="shared" ref="CC337" si="5517">U337/U343</f>
        <v>2.6262385102065178E-2</v>
      </c>
      <c r="CD337" s="130">
        <f t="shared" ref="CD337" si="5518">V337/V343</f>
        <v>6.6633402884877069E-2</v>
      </c>
      <c r="CE337" s="131">
        <f t="shared" ref="CE337" si="5519">W337/W343</f>
        <v>2.7180853004487578E-2</v>
      </c>
      <c r="CF337" s="128">
        <f t="shared" ref="CF337" si="5520">X337/X343</f>
        <v>2.0584871752981539E-2</v>
      </c>
      <c r="CG337" s="129">
        <f t="shared" ref="CG337" si="5521">Y337/Y343</f>
        <v>3.5659416188242907E-2</v>
      </c>
      <c r="CH337" s="130">
        <f t="shared" ref="CH337" si="5522">Z337/Z343</f>
        <v>2.8698406694718927E-2</v>
      </c>
      <c r="CI337" s="128">
        <f t="shared" ref="CI337" si="5523">AA337/AA343</f>
        <v>3.534514381891548E-2</v>
      </c>
      <c r="CJ337" s="134">
        <f t="shared" ref="CJ337" si="5524">AB337/AB343</f>
        <v>3.2150915016294808E-2</v>
      </c>
      <c r="CK337" s="135">
        <f t="shared" ref="CK337" si="5525">AC337/AC343</f>
        <v>4.0458133026064345E-2</v>
      </c>
    </row>
    <row r="338" spans="1:89" x14ac:dyDescent="0.2">
      <c r="A338" s="136" t="s">
        <v>35</v>
      </c>
      <c r="B338" s="192">
        <v>0</v>
      </c>
      <c r="C338" s="176">
        <v>451</v>
      </c>
      <c r="D338" s="177">
        <v>10</v>
      </c>
      <c r="E338" s="178">
        <v>247</v>
      </c>
      <c r="F338" s="175">
        <v>24</v>
      </c>
      <c r="G338" s="179">
        <v>601</v>
      </c>
      <c r="H338" s="177">
        <v>80</v>
      </c>
      <c r="I338" s="178">
        <v>581</v>
      </c>
      <c r="J338" s="175">
        <v>37</v>
      </c>
      <c r="K338" s="176">
        <v>32</v>
      </c>
      <c r="L338" s="177">
        <v>204</v>
      </c>
      <c r="M338" s="175">
        <v>105</v>
      </c>
      <c r="N338" s="180">
        <v>297</v>
      </c>
      <c r="O338" s="193">
        <v>226</v>
      </c>
      <c r="P338" s="175">
        <v>101</v>
      </c>
      <c r="Q338" s="176">
        <v>171</v>
      </c>
      <c r="R338" s="177">
        <v>186</v>
      </c>
      <c r="S338" s="178">
        <v>115</v>
      </c>
      <c r="T338" s="175">
        <v>35</v>
      </c>
      <c r="U338" s="179">
        <v>19</v>
      </c>
      <c r="V338" s="177">
        <v>161</v>
      </c>
      <c r="W338" s="194">
        <v>26</v>
      </c>
      <c r="X338" s="175">
        <v>79</v>
      </c>
      <c r="Y338" s="179">
        <v>25</v>
      </c>
      <c r="Z338" s="177">
        <v>83</v>
      </c>
      <c r="AA338" s="175">
        <v>105</v>
      </c>
      <c r="AB338" s="156">
        <f t="shared" si="5034"/>
        <v>1297</v>
      </c>
      <c r="AC338" s="157">
        <f t="shared" si="5035"/>
        <v>2704</v>
      </c>
      <c r="BI338" s="136" t="s">
        <v>35</v>
      </c>
      <c r="BJ338" s="128">
        <f>B338/B343</f>
        <v>0</v>
      </c>
      <c r="BK338" s="129">
        <f t="shared" ref="BK338" si="5526">C338/C343</f>
        <v>1.6040118078031084E-2</v>
      </c>
      <c r="BL338" s="130">
        <f t="shared" ref="BL338" si="5527">D338/D343</f>
        <v>7.3222523248151134E-4</v>
      </c>
      <c r="BM338" s="131">
        <f t="shared" ref="BM338" si="5528">E338/E343</f>
        <v>1.8896794430418484E-2</v>
      </c>
      <c r="BN338" s="128">
        <f t="shared" ref="BN338" si="5529">F338/F343</f>
        <v>7.5350852406517847E-4</v>
      </c>
      <c r="BO338" s="129">
        <f t="shared" ref="BO338" si="5530">G338/G343</f>
        <v>2.3879529561347743E-2</v>
      </c>
      <c r="BP338" s="130">
        <f t="shared" ref="BP338" si="5531">H338/H343</f>
        <v>1.941606193723758E-3</v>
      </c>
      <c r="BQ338" s="131">
        <f t="shared" ref="BQ338" si="5532">I338/I343</f>
        <v>1.4456332421000249E-2</v>
      </c>
      <c r="BR338" s="128">
        <f t="shared" ref="BR338" si="5533">J338/J343</f>
        <v>5.6488549618320611E-3</v>
      </c>
      <c r="BS338" s="129">
        <f t="shared" ref="BS338" si="5534">K338/K343</f>
        <v>4.8258181269793393E-3</v>
      </c>
      <c r="BT338" s="130">
        <f t="shared" ref="BT338" si="5535">L338/L343</f>
        <v>8.995898928429686E-3</v>
      </c>
      <c r="BU338" s="128">
        <f t="shared" ref="BU338" si="5536">M338/M343</f>
        <v>4.6621081609093335E-3</v>
      </c>
      <c r="BV338" s="132">
        <f t="shared" ref="BV338" si="5537">N338/N343</f>
        <v>7.9299388567003973E-3</v>
      </c>
      <c r="BW338" s="133">
        <f t="shared" ref="BW338" si="5538">O338/O343</f>
        <v>5.751367858506171E-3</v>
      </c>
      <c r="BX338" s="128">
        <f t="shared" ref="BX338" si="5539">P338/P343</f>
        <v>5.1707367019915018E-3</v>
      </c>
      <c r="BY338" s="129">
        <f t="shared" ref="BY338" si="5540">Q338/Q343</f>
        <v>8.2788671023965137E-3</v>
      </c>
      <c r="BZ338" s="130">
        <f t="shared" ref="BZ338" si="5541">R338/R343</f>
        <v>7.0749334347660706E-3</v>
      </c>
      <c r="CA338" s="131">
        <f t="shared" ref="CA338" si="5542">S338/S343</f>
        <v>4.1830350647461077E-3</v>
      </c>
      <c r="CB338" s="128">
        <f t="shared" ref="CB338" si="5543">T338/T343</f>
        <v>4.9393169630256844E-3</v>
      </c>
      <c r="CC338" s="129">
        <f t="shared" ref="CC338" si="5544">U338/U343</f>
        <v>2.2681150769965383E-3</v>
      </c>
      <c r="CD338" s="130">
        <f t="shared" ref="CD338" si="5545">V338/V343</f>
        <v>7.3029120928966703E-3</v>
      </c>
      <c r="CE338" s="131">
        <f t="shared" ref="CE338" si="5546">W338/W343</f>
        <v>9.4859352767339192E-4</v>
      </c>
      <c r="CF338" s="128">
        <f t="shared" ref="CF338" si="5547">X338/X343</f>
        <v>4.3021292817077821E-3</v>
      </c>
      <c r="CG338" s="129">
        <f t="shared" ref="CG338" si="5548">Y338/Y343</f>
        <v>2.0215088542087814E-3</v>
      </c>
      <c r="CH338" s="130">
        <f t="shared" ref="CH338" si="5549">Z338/Z343</f>
        <v>1.962082171055742E-3</v>
      </c>
      <c r="CI338" s="128">
        <f t="shared" ref="CI338" si="5550">AA338/AA343</f>
        <v>2.2657143473663768E-3</v>
      </c>
      <c r="CJ338" s="134">
        <f t="shared" ref="CJ338" si="5551">AB338/AB343</f>
        <v>4.0643018300325897E-3</v>
      </c>
      <c r="CK338" s="135">
        <f t="shared" ref="CK338" si="5552">AC338/AC343</f>
        <v>8.5128621665612001E-3</v>
      </c>
    </row>
    <row r="339" spans="1:89" x14ac:dyDescent="0.2">
      <c r="A339" s="145" t="s">
        <v>36</v>
      </c>
      <c r="B339" s="189">
        <v>0</v>
      </c>
      <c r="C339" s="183">
        <v>0</v>
      </c>
      <c r="D339" s="184">
        <v>0</v>
      </c>
      <c r="E339" s="185">
        <v>0</v>
      </c>
      <c r="F339" s="182">
        <v>0</v>
      </c>
      <c r="G339" s="186">
        <v>0</v>
      </c>
      <c r="H339" s="184">
        <v>0</v>
      </c>
      <c r="I339" s="185">
        <v>1</v>
      </c>
      <c r="J339" s="182">
        <v>0</v>
      </c>
      <c r="K339" s="186">
        <v>0</v>
      </c>
      <c r="L339" s="184">
        <v>0</v>
      </c>
      <c r="M339" s="182">
        <v>0</v>
      </c>
      <c r="N339" s="187">
        <v>0</v>
      </c>
      <c r="O339" s="190">
        <v>13</v>
      </c>
      <c r="P339" s="182">
        <v>0</v>
      </c>
      <c r="Q339" s="186">
        <v>0</v>
      </c>
      <c r="R339" s="184">
        <v>0</v>
      </c>
      <c r="S339" s="185">
        <v>0</v>
      </c>
      <c r="T339" s="182">
        <v>0</v>
      </c>
      <c r="U339" s="186">
        <v>0</v>
      </c>
      <c r="V339" s="184">
        <v>0</v>
      </c>
      <c r="W339" s="185">
        <v>0</v>
      </c>
      <c r="X339" s="182">
        <v>0</v>
      </c>
      <c r="Y339" s="186">
        <v>0</v>
      </c>
      <c r="Z339" s="184">
        <v>0</v>
      </c>
      <c r="AA339" s="182">
        <v>0</v>
      </c>
      <c r="AB339" s="156">
        <f t="shared" si="5034"/>
        <v>0</v>
      </c>
      <c r="AC339" s="157">
        <f t="shared" si="5035"/>
        <v>14</v>
      </c>
      <c r="BI339" s="145" t="s">
        <v>36</v>
      </c>
      <c r="BJ339" s="128">
        <f>B339/B343</f>
        <v>0</v>
      </c>
      <c r="BK339" s="129">
        <f t="shared" ref="BK339" si="5553">C339/C343</f>
        <v>0</v>
      </c>
      <c r="BL339" s="130">
        <f t="shared" ref="BL339" si="5554">D339/D343</f>
        <v>0</v>
      </c>
      <c r="BM339" s="131">
        <f t="shared" ref="BM339" si="5555">E339/E343</f>
        <v>0</v>
      </c>
      <c r="BN339" s="128">
        <f t="shared" ref="BN339" si="5556">F339/F343</f>
        <v>0</v>
      </c>
      <c r="BO339" s="129">
        <f t="shared" ref="BO339" si="5557">G339/G343</f>
        <v>0</v>
      </c>
      <c r="BP339" s="130">
        <f t="shared" ref="BP339" si="5558">H339/H343</f>
        <v>0</v>
      </c>
      <c r="BQ339" s="131">
        <f t="shared" ref="BQ339" si="5559">I339/I343</f>
        <v>2.4881811395869619E-5</v>
      </c>
      <c r="BR339" s="128">
        <f t="shared" ref="BR339" si="5560">J339/J343</f>
        <v>0</v>
      </c>
      <c r="BS339" s="129">
        <f t="shared" ref="BS339" si="5561">K339/K343</f>
        <v>0</v>
      </c>
      <c r="BT339" s="130">
        <f t="shared" ref="BT339" si="5562">L339/L343</f>
        <v>0</v>
      </c>
      <c r="BU339" s="128">
        <f t="shared" ref="BU339" si="5563">M339/M343</f>
        <v>0</v>
      </c>
      <c r="BV339" s="132">
        <f t="shared" ref="BV339" si="5564">N339/N343</f>
        <v>0</v>
      </c>
      <c r="BW339" s="133">
        <f t="shared" ref="BW339" si="5565">O339/O343</f>
        <v>3.3083089451584172E-4</v>
      </c>
      <c r="BX339" s="128">
        <f t="shared" ref="BX339" si="5566">P339/P343</f>
        <v>0</v>
      </c>
      <c r="BY339" s="129">
        <f t="shared" ref="BY339" si="5567">Q339/Q343</f>
        <v>0</v>
      </c>
      <c r="BZ339" s="130">
        <f t="shared" ref="BZ339" si="5568">R339/R343</f>
        <v>0</v>
      </c>
      <c r="CA339" s="131">
        <f t="shared" ref="CA339" si="5569">S339/S343</f>
        <v>0</v>
      </c>
      <c r="CB339" s="128">
        <f t="shared" ref="CB339" si="5570">T339/T343</f>
        <v>0</v>
      </c>
      <c r="CC339" s="129">
        <f t="shared" ref="CC339" si="5571">U339/U343</f>
        <v>0</v>
      </c>
      <c r="CD339" s="130">
        <f t="shared" ref="CD339" si="5572">V339/V343</f>
        <v>0</v>
      </c>
      <c r="CE339" s="131">
        <f t="shared" ref="CE339" si="5573">W339/W343</f>
        <v>0</v>
      </c>
      <c r="CF339" s="128">
        <f t="shared" ref="CF339" si="5574">X339/X343</f>
        <v>0</v>
      </c>
      <c r="CG339" s="129">
        <f t="shared" ref="CG339" si="5575">Y339/Y343</f>
        <v>0</v>
      </c>
      <c r="CH339" s="130">
        <f t="shared" ref="CH339" si="5576">Z339/Z343</f>
        <v>0</v>
      </c>
      <c r="CI339" s="128">
        <f t="shared" ref="CI339" si="5577">AA339/AA343</f>
        <v>0</v>
      </c>
      <c r="CJ339" s="134">
        <f t="shared" ref="CJ339" si="5578">AB339/AB343</f>
        <v>0</v>
      </c>
      <c r="CK339" s="135">
        <f t="shared" ref="CK339" si="5579">AC339/AC343</f>
        <v>4.4075469797284321E-5</v>
      </c>
    </row>
    <row r="340" spans="1:89" x14ac:dyDescent="0.2">
      <c r="A340" s="136" t="s">
        <v>37</v>
      </c>
      <c r="B340" s="58"/>
      <c r="C340" s="59"/>
      <c r="D340" s="138"/>
      <c r="E340" s="139"/>
      <c r="F340" s="137"/>
      <c r="G340" s="140"/>
      <c r="H340" s="138"/>
      <c r="I340" s="139"/>
      <c r="J340" s="137"/>
      <c r="K340" s="140"/>
      <c r="L340" s="138"/>
      <c r="M340" s="137"/>
      <c r="N340" s="141"/>
      <c r="O340" s="142"/>
      <c r="P340" s="137"/>
      <c r="Q340" s="140"/>
      <c r="R340" s="138"/>
      <c r="S340" s="139"/>
      <c r="T340" s="137"/>
      <c r="U340" s="140"/>
      <c r="V340" s="138"/>
      <c r="W340" s="139"/>
      <c r="X340" s="137"/>
      <c r="Y340" s="140"/>
      <c r="Z340" s="143"/>
      <c r="AA340" s="144"/>
      <c r="AB340" s="158">
        <f t="shared" ref="AB340:AB342" si="5580">SUM(B340,D340,F340,H340,J340,L340,N340,P340,R340,T340,V340,X340,Z340)</f>
        <v>0</v>
      </c>
      <c r="AC340" s="159">
        <f t="shared" ref="AC340:AC342" si="5581">SUM(C340,E340,G340,I340,K340,M340,O340,Q340,S340,U340,W340,Y340,AA340)</f>
        <v>0</v>
      </c>
      <c r="BI340" s="136" t="s">
        <v>37</v>
      </c>
      <c r="BJ340" s="128">
        <f>B340/B343</f>
        <v>0</v>
      </c>
      <c r="BK340" s="129">
        <f t="shared" ref="BK340" si="5582">C340/C343</f>
        <v>0</v>
      </c>
      <c r="BL340" s="130">
        <f t="shared" ref="BL340" si="5583">D340/D343</f>
        <v>0</v>
      </c>
      <c r="BM340" s="131">
        <f t="shared" ref="BM340" si="5584">E340/E343</f>
        <v>0</v>
      </c>
      <c r="BN340" s="128">
        <f t="shared" ref="BN340" si="5585">F340/F343</f>
        <v>0</v>
      </c>
      <c r="BO340" s="129">
        <f t="shared" ref="BO340" si="5586">G340/G343</f>
        <v>0</v>
      </c>
      <c r="BP340" s="130">
        <f t="shared" ref="BP340" si="5587">H340/H343</f>
        <v>0</v>
      </c>
      <c r="BQ340" s="131">
        <f t="shared" ref="BQ340" si="5588">I340/I343</f>
        <v>0</v>
      </c>
      <c r="BR340" s="128">
        <f t="shared" ref="BR340" si="5589">J340/J343</f>
        <v>0</v>
      </c>
      <c r="BS340" s="129">
        <f t="shared" ref="BS340" si="5590">K340/K343</f>
        <v>0</v>
      </c>
      <c r="BT340" s="130">
        <f t="shared" ref="BT340" si="5591">L340/L343</f>
        <v>0</v>
      </c>
      <c r="BU340" s="128">
        <f t="shared" ref="BU340" si="5592">M340/M343</f>
        <v>0</v>
      </c>
      <c r="BV340" s="132">
        <f t="shared" ref="BV340" si="5593">N340/N343</f>
        <v>0</v>
      </c>
      <c r="BW340" s="133">
        <f t="shared" ref="BW340" si="5594">O340/O343</f>
        <v>0</v>
      </c>
      <c r="BX340" s="128">
        <f t="shared" ref="BX340" si="5595">P340/P343</f>
        <v>0</v>
      </c>
      <c r="BY340" s="129">
        <f t="shared" ref="BY340" si="5596">Q340/Q343</f>
        <v>0</v>
      </c>
      <c r="BZ340" s="130">
        <f t="shared" ref="BZ340" si="5597">R340/R343</f>
        <v>0</v>
      </c>
      <c r="CA340" s="131">
        <f t="shared" ref="CA340" si="5598">S340/S343</f>
        <v>0</v>
      </c>
      <c r="CB340" s="128">
        <f t="shared" ref="CB340" si="5599">T340/T343</f>
        <v>0</v>
      </c>
      <c r="CC340" s="129">
        <f t="shared" ref="CC340" si="5600">U340/U343</f>
        <v>0</v>
      </c>
      <c r="CD340" s="130">
        <f t="shared" ref="CD340" si="5601">V340/V343</f>
        <v>0</v>
      </c>
      <c r="CE340" s="131">
        <f t="shared" ref="CE340" si="5602">W340/W343</f>
        <v>0</v>
      </c>
      <c r="CF340" s="128">
        <f t="shared" ref="CF340" si="5603">X340/X343</f>
        <v>0</v>
      </c>
      <c r="CG340" s="129">
        <f t="shared" ref="CG340" si="5604">Y340/Y343</f>
        <v>0</v>
      </c>
      <c r="CH340" s="130">
        <f t="shared" ref="CH340" si="5605">Z340/Z343</f>
        <v>0</v>
      </c>
      <c r="CI340" s="128">
        <f t="shared" ref="CI340" si="5606">AA340/AA343</f>
        <v>0</v>
      </c>
      <c r="CJ340" s="134">
        <f t="shared" ref="CJ340" si="5607">AB340/AB343</f>
        <v>0</v>
      </c>
      <c r="CK340" s="135">
        <f t="shared" ref="CK340" si="5608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58">
        <f t="shared" si="5580"/>
        <v>0</v>
      </c>
      <c r="AC341" s="159">
        <f t="shared" si="5581"/>
        <v>0</v>
      </c>
      <c r="BI341" s="145" t="s">
        <v>38</v>
      </c>
      <c r="BJ341" s="128">
        <f>B341/B343</f>
        <v>0</v>
      </c>
      <c r="BK341" s="129">
        <f t="shared" ref="BK341" si="5609">C341/C343</f>
        <v>0</v>
      </c>
      <c r="BL341" s="130">
        <f t="shared" ref="BL341" si="5610">D341/D343</f>
        <v>0</v>
      </c>
      <c r="BM341" s="131">
        <f t="shared" ref="BM341" si="5611">E341/E343</f>
        <v>0</v>
      </c>
      <c r="BN341" s="128">
        <f t="shared" ref="BN341" si="5612">F341/F343</f>
        <v>0</v>
      </c>
      <c r="BO341" s="129">
        <f t="shared" ref="BO341" si="5613">G341/G343</f>
        <v>0</v>
      </c>
      <c r="BP341" s="130">
        <f t="shared" ref="BP341" si="5614">H341/H343</f>
        <v>0</v>
      </c>
      <c r="BQ341" s="131">
        <f t="shared" ref="BQ341" si="5615">I341/I343</f>
        <v>0</v>
      </c>
      <c r="BR341" s="128">
        <f t="shared" ref="BR341" si="5616">J341/J343</f>
        <v>0</v>
      </c>
      <c r="BS341" s="129">
        <f t="shared" ref="BS341" si="5617">K341/K343</f>
        <v>0</v>
      </c>
      <c r="BT341" s="130">
        <f t="shared" ref="BT341" si="5618">L341/L343</f>
        <v>0</v>
      </c>
      <c r="BU341" s="128">
        <f t="shared" ref="BU341" si="5619">M341/M343</f>
        <v>0</v>
      </c>
      <c r="BV341" s="132">
        <f t="shared" ref="BV341" si="5620">N341/N343</f>
        <v>0</v>
      </c>
      <c r="BW341" s="133">
        <f t="shared" ref="BW341" si="5621">O341/O343</f>
        <v>0</v>
      </c>
      <c r="BX341" s="128">
        <f t="shared" ref="BX341" si="5622">P341/P343</f>
        <v>0</v>
      </c>
      <c r="BY341" s="129">
        <f t="shared" ref="BY341" si="5623">Q341/Q343</f>
        <v>0</v>
      </c>
      <c r="BZ341" s="130">
        <f t="shared" ref="BZ341" si="5624">R341/R343</f>
        <v>0</v>
      </c>
      <c r="CA341" s="131">
        <f t="shared" ref="CA341" si="5625">S341/S343</f>
        <v>0</v>
      </c>
      <c r="CB341" s="128">
        <f t="shared" ref="CB341" si="5626">T341/T343</f>
        <v>0</v>
      </c>
      <c r="CC341" s="129">
        <f t="shared" ref="CC341" si="5627">U341/U343</f>
        <v>0</v>
      </c>
      <c r="CD341" s="130">
        <f t="shared" ref="CD341" si="5628">V341/V343</f>
        <v>0</v>
      </c>
      <c r="CE341" s="131">
        <f t="shared" ref="CE341" si="5629">W341/W343</f>
        <v>0</v>
      </c>
      <c r="CF341" s="128">
        <f t="shared" ref="CF341" si="5630">X341/X343</f>
        <v>0</v>
      </c>
      <c r="CG341" s="129">
        <f t="shared" ref="CG341" si="5631">Y341/Y343</f>
        <v>0</v>
      </c>
      <c r="CH341" s="130">
        <f t="shared" ref="CH341" si="5632">Z341/Z343</f>
        <v>0</v>
      </c>
      <c r="CI341" s="128">
        <f t="shared" ref="CI341" si="5633">AA341/AA343</f>
        <v>0</v>
      </c>
      <c r="CJ341" s="134">
        <f t="shared" ref="CJ341" si="5634">AB341/AB343</f>
        <v>0</v>
      </c>
      <c r="CK341" s="135">
        <f t="shared" ref="CK341" si="5635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58">
        <f t="shared" si="5580"/>
        <v>0</v>
      </c>
      <c r="AC342" s="159">
        <f t="shared" si="5581"/>
        <v>0</v>
      </c>
      <c r="BI342" s="136" t="s">
        <v>39</v>
      </c>
      <c r="BJ342" s="128">
        <f>B342/B343</f>
        <v>0</v>
      </c>
      <c r="BK342" s="129">
        <f t="shared" ref="BK342" si="5636">C342/C343</f>
        <v>0</v>
      </c>
      <c r="BL342" s="130">
        <f t="shared" ref="BL342" si="5637">D342/D343</f>
        <v>0</v>
      </c>
      <c r="BM342" s="131">
        <f t="shared" ref="BM342" si="5638">E342/E343</f>
        <v>0</v>
      </c>
      <c r="BN342" s="128">
        <f t="shared" ref="BN342" si="5639">F342/F343</f>
        <v>0</v>
      </c>
      <c r="BO342" s="129">
        <f t="shared" ref="BO342" si="5640">G342/G343</f>
        <v>0</v>
      </c>
      <c r="BP342" s="130">
        <f t="shared" ref="BP342" si="5641">H342/H343</f>
        <v>0</v>
      </c>
      <c r="BQ342" s="131">
        <f t="shared" ref="BQ342" si="5642">I342/I343</f>
        <v>0</v>
      </c>
      <c r="BR342" s="128">
        <f t="shared" ref="BR342" si="5643">J342/J343</f>
        <v>0</v>
      </c>
      <c r="BS342" s="129">
        <f t="shared" ref="BS342" si="5644">K342/K343</f>
        <v>0</v>
      </c>
      <c r="BT342" s="130">
        <f t="shared" ref="BT342" si="5645">L342/L343</f>
        <v>0</v>
      </c>
      <c r="BU342" s="128">
        <f t="shared" ref="BU342" si="5646">M342/M343</f>
        <v>0</v>
      </c>
      <c r="BV342" s="132">
        <f t="shared" ref="BV342" si="5647">N342/N343</f>
        <v>0</v>
      </c>
      <c r="BW342" s="133">
        <f t="shared" ref="BW342" si="5648">O342/O343</f>
        <v>0</v>
      </c>
      <c r="BX342" s="128">
        <f t="shared" ref="BX342" si="5649">P342/P343</f>
        <v>0</v>
      </c>
      <c r="BY342" s="129">
        <f t="shared" ref="BY342" si="5650">Q342/Q343</f>
        <v>0</v>
      </c>
      <c r="BZ342" s="130">
        <f t="shared" ref="BZ342" si="5651">R342/R343</f>
        <v>0</v>
      </c>
      <c r="CA342" s="131">
        <f t="shared" ref="CA342" si="5652">S342/S343</f>
        <v>0</v>
      </c>
      <c r="CB342" s="128">
        <f t="shared" ref="CB342" si="5653">T342/T343</f>
        <v>0</v>
      </c>
      <c r="CC342" s="129">
        <f t="shared" ref="CC342" si="5654">U342/U343</f>
        <v>0</v>
      </c>
      <c r="CD342" s="130">
        <f t="shared" ref="CD342" si="5655">V342/V343</f>
        <v>0</v>
      </c>
      <c r="CE342" s="131">
        <f t="shared" ref="CE342" si="5656">W342/W343</f>
        <v>0</v>
      </c>
      <c r="CF342" s="128">
        <f t="shared" ref="CF342" si="5657">X342/X343</f>
        <v>0</v>
      </c>
      <c r="CG342" s="129">
        <f t="shared" ref="CG342" si="5658">Y342/Y343</f>
        <v>0</v>
      </c>
      <c r="CH342" s="130">
        <f t="shared" ref="CH342" si="5659">Z342/Z343</f>
        <v>0</v>
      </c>
      <c r="CI342" s="128">
        <f t="shared" ref="CI342" si="5660">AA342/AA343</f>
        <v>0</v>
      </c>
      <c r="CJ342" s="134">
        <f t="shared" ref="CJ342" si="5661">AB342/AB343</f>
        <v>0</v>
      </c>
      <c r="CK342" s="135">
        <f t="shared" ref="CK342" si="5662">AC342/AC343</f>
        <v>0</v>
      </c>
    </row>
    <row r="343" spans="1:89" ht="14.25" thickTop="1" thickBot="1" x14ac:dyDescent="0.25">
      <c r="A343" s="229" t="s">
        <v>13</v>
      </c>
      <c r="B343" s="20">
        <f>SUM(B320:B342)</f>
        <v>30109</v>
      </c>
      <c r="C343" s="21">
        <f t="shared" ref="C343" si="5663">SUM(C320:C342)</f>
        <v>28117</v>
      </c>
      <c r="D343" s="20">
        <f t="shared" ref="D343" si="5664">SUM(D320:D342)</f>
        <v>13657</v>
      </c>
      <c r="E343" s="21">
        <f t="shared" ref="E343" si="5665">SUM(E320:E342)</f>
        <v>13071</v>
      </c>
      <c r="F343" s="20">
        <f t="shared" ref="F343" si="5666">SUM(F320:F342)</f>
        <v>31851</v>
      </c>
      <c r="G343" s="21">
        <f t="shared" ref="G343" si="5667">SUM(G320:G342)</f>
        <v>25168</v>
      </c>
      <c r="H343" s="20">
        <f t="shared" ref="H343" si="5668">SUM(H320:H342)</f>
        <v>41203</v>
      </c>
      <c r="I343" s="21">
        <f t="shared" ref="I343" si="5669">SUM(I320:I342)</f>
        <v>40190</v>
      </c>
      <c r="J343" s="20">
        <f t="shared" ref="J343" si="5670">SUM(J320:J342)</f>
        <v>6550</v>
      </c>
      <c r="K343" s="21">
        <f t="shared" ref="K343" si="5671">SUM(K320:K342)</f>
        <v>6631</v>
      </c>
      <c r="L343" s="20">
        <f t="shared" ref="L343" si="5672">SUM(L320:L342)</f>
        <v>22677</v>
      </c>
      <c r="M343" s="21">
        <f t="shared" ref="M343" si="5673">SUM(M320:M342)</f>
        <v>22522</v>
      </c>
      <c r="N343" s="20">
        <f t="shared" ref="N343" si="5674">SUM(N320:N342)</f>
        <v>37453</v>
      </c>
      <c r="O343" s="21">
        <f t="shared" ref="O343" si="5675">SUM(O320:O342)</f>
        <v>39295</v>
      </c>
      <c r="P343" s="20">
        <f t="shared" ref="P343" si="5676">SUM(P320:P342)</f>
        <v>19533</v>
      </c>
      <c r="Q343" s="21">
        <f t="shared" ref="Q343" si="5677">SUM(Q320:Q342)</f>
        <v>20655</v>
      </c>
      <c r="R343" s="20">
        <f t="shared" ref="R343" si="5678">SUM(R320:R342)</f>
        <v>26290</v>
      </c>
      <c r="S343" s="21">
        <f t="shared" ref="S343" si="5679">SUM(S320:S342)</f>
        <v>27492</v>
      </c>
      <c r="T343" s="20">
        <f t="shared" ref="T343" si="5680">SUM(T320:T342)</f>
        <v>7086</v>
      </c>
      <c r="U343" s="21">
        <f t="shared" ref="U343" si="5681">SUM(U320:U342)</f>
        <v>8377</v>
      </c>
      <c r="V343" s="20">
        <f t="shared" ref="V343" si="5682">SUM(V320:V342)</f>
        <v>22046</v>
      </c>
      <c r="W343" s="21">
        <f t="shared" ref="W343" si="5683">SUM(W320:W342)</f>
        <v>27409</v>
      </c>
      <c r="X343" s="20">
        <f t="shared" ref="X343" si="5684">SUM(X320:X342)</f>
        <v>18363</v>
      </c>
      <c r="Y343" s="21">
        <f t="shared" ref="Y343" si="5685">SUM(Y320:Y342)</f>
        <v>12367</v>
      </c>
      <c r="Z343" s="20">
        <f t="shared" ref="Z343" si="5686">SUM(Z320:Z342)</f>
        <v>42302</v>
      </c>
      <c r="AA343" s="21">
        <f t="shared" ref="AA343" si="5687">SUM(AA320:AA342)</f>
        <v>46343</v>
      </c>
      <c r="AB343" s="160">
        <f t="shared" ref="AB343:AC343" si="5688">SUM(AB319:AB342)</f>
        <v>319120</v>
      </c>
      <c r="AC343" s="161">
        <f t="shared" si="5688"/>
        <v>317637</v>
      </c>
      <c r="BI343" s="229" t="s">
        <v>13</v>
      </c>
      <c r="BJ343" s="154" t="e">
        <f>SUM(BJ319:BJ342)</f>
        <v>#REF!</v>
      </c>
      <c r="BK343" s="155">
        <f t="shared" ref="BK343:CK343" si="5689">SUM(BK319:BK342)</f>
        <v>1.0000000000000002</v>
      </c>
      <c r="BL343" s="154">
        <f t="shared" si="5689"/>
        <v>0.99999999999999989</v>
      </c>
      <c r="BM343" s="155">
        <f t="shared" si="5689"/>
        <v>0.99999999999999956</v>
      </c>
      <c r="BN343" s="154">
        <f t="shared" si="5689"/>
        <v>1</v>
      </c>
      <c r="BO343" s="155">
        <f t="shared" si="5689"/>
        <v>1</v>
      </c>
      <c r="BP343" s="154">
        <f t="shared" si="5689"/>
        <v>1.0000000000000002</v>
      </c>
      <c r="BQ343" s="155">
        <f t="shared" si="5689"/>
        <v>1.0000000000000002</v>
      </c>
      <c r="BR343" s="154">
        <f t="shared" si="5689"/>
        <v>1</v>
      </c>
      <c r="BS343" s="155">
        <f t="shared" si="5689"/>
        <v>1</v>
      </c>
      <c r="BT343" s="154">
        <f t="shared" si="5689"/>
        <v>0.99999999999999989</v>
      </c>
      <c r="BU343" s="155">
        <f t="shared" si="5689"/>
        <v>1</v>
      </c>
      <c r="BV343" s="154">
        <f t="shared" si="5689"/>
        <v>0.99999999999999989</v>
      </c>
      <c r="BW343" s="155">
        <f t="shared" si="5689"/>
        <v>0.99999999999999989</v>
      </c>
      <c r="BX343" s="154">
        <f t="shared" si="5689"/>
        <v>1</v>
      </c>
      <c r="BY343" s="155">
        <f t="shared" si="5689"/>
        <v>1</v>
      </c>
      <c r="BZ343" s="154">
        <f t="shared" si="5689"/>
        <v>1.0000000000000002</v>
      </c>
      <c r="CA343" s="155">
        <f t="shared" si="5689"/>
        <v>1.0000000000000002</v>
      </c>
      <c r="CB343" s="154">
        <f t="shared" si="5689"/>
        <v>0.99999999999999989</v>
      </c>
      <c r="CC343" s="155">
        <f t="shared" si="5689"/>
        <v>0.99999999999999989</v>
      </c>
      <c r="CD343" s="154">
        <f t="shared" si="5689"/>
        <v>0.99999999999999989</v>
      </c>
      <c r="CE343" s="155">
        <f t="shared" si="5689"/>
        <v>1</v>
      </c>
      <c r="CF343" s="154">
        <f t="shared" si="5689"/>
        <v>0.99999999999999989</v>
      </c>
      <c r="CG343" s="155">
        <f t="shared" si="5689"/>
        <v>1</v>
      </c>
      <c r="CH343" s="154">
        <f t="shared" si="5689"/>
        <v>1</v>
      </c>
      <c r="CI343" s="155">
        <f t="shared" si="5689"/>
        <v>1</v>
      </c>
      <c r="CJ343" s="154">
        <f t="shared" si="5689"/>
        <v>1</v>
      </c>
      <c r="CK343" s="155">
        <f t="shared" si="5689"/>
        <v>0.99999999999999978</v>
      </c>
    </row>
    <row r="344" spans="1:89" ht="13.5" thickTop="1" x14ac:dyDescent="0.2">
      <c r="A344" s="173"/>
    </row>
    <row r="346" spans="1:89" x14ac:dyDescent="0.2">
      <c r="A346" s="304">
        <f>+A315+1</f>
        <v>44663</v>
      </c>
      <c r="B346" s="304"/>
      <c r="C346" s="304"/>
      <c r="D346" s="304"/>
      <c r="BI346" s="309">
        <f>+BI315+1</f>
        <v>44663</v>
      </c>
      <c r="BJ346" s="309"/>
      <c r="BK346" s="309"/>
      <c r="BL346" s="309"/>
    </row>
    <row r="347" spans="1:89" ht="13.5" thickBot="1" x14ac:dyDescent="0.25">
      <c r="AE347" s="232" t="s">
        <v>84</v>
      </c>
    </row>
    <row r="348" spans="1:89" ht="14.25" thickTop="1" thickBot="1" x14ac:dyDescent="0.25">
      <c r="A348" s="300" t="s">
        <v>0</v>
      </c>
      <c r="B348" s="302" t="s">
        <v>1</v>
      </c>
      <c r="C348" s="303"/>
      <c r="D348" s="302" t="s">
        <v>2</v>
      </c>
      <c r="E348" s="303"/>
      <c r="F348" s="302" t="s">
        <v>3</v>
      </c>
      <c r="G348" s="303"/>
      <c r="H348" s="302" t="s">
        <v>4</v>
      </c>
      <c r="I348" s="303"/>
      <c r="J348" s="302" t="s">
        <v>5</v>
      </c>
      <c r="K348" s="303"/>
      <c r="L348" s="302" t="s">
        <v>6</v>
      </c>
      <c r="M348" s="303"/>
      <c r="N348" s="302" t="s">
        <v>7</v>
      </c>
      <c r="O348" s="303"/>
      <c r="P348" s="302" t="s">
        <v>8</v>
      </c>
      <c r="Q348" s="303"/>
      <c r="R348" s="302" t="s">
        <v>9</v>
      </c>
      <c r="S348" s="303"/>
      <c r="T348" s="302" t="s">
        <v>10</v>
      </c>
      <c r="U348" s="303"/>
      <c r="V348" s="302" t="s">
        <v>11</v>
      </c>
      <c r="W348" s="303"/>
      <c r="X348" s="302" t="s">
        <v>12</v>
      </c>
      <c r="Y348" s="303"/>
      <c r="Z348" s="305" t="s">
        <v>40</v>
      </c>
      <c r="AA348" s="306"/>
      <c r="AB348" s="307" t="s">
        <v>41</v>
      </c>
      <c r="AC348" s="308"/>
      <c r="AE348" s="300" t="s">
        <v>0</v>
      </c>
      <c r="AF348" s="302" t="s">
        <v>1</v>
      </c>
      <c r="AG348" s="303"/>
      <c r="AH348" s="302" t="s">
        <v>2</v>
      </c>
      <c r="AI348" s="303"/>
      <c r="AJ348" s="302" t="s">
        <v>3</v>
      </c>
      <c r="AK348" s="303"/>
      <c r="AL348" s="302" t="s">
        <v>4</v>
      </c>
      <c r="AM348" s="303"/>
      <c r="AN348" s="302" t="s">
        <v>5</v>
      </c>
      <c r="AO348" s="303"/>
      <c r="AP348" s="302" t="s">
        <v>6</v>
      </c>
      <c r="AQ348" s="303"/>
      <c r="AR348" s="302" t="s">
        <v>7</v>
      </c>
      <c r="AS348" s="303"/>
      <c r="AT348" s="302" t="s">
        <v>8</v>
      </c>
      <c r="AU348" s="303"/>
      <c r="AV348" s="302" t="s">
        <v>9</v>
      </c>
      <c r="AW348" s="303"/>
      <c r="AX348" s="302" t="s">
        <v>10</v>
      </c>
      <c r="AY348" s="303"/>
      <c r="AZ348" s="302" t="s">
        <v>11</v>
      </c>
      <c r="BA348" s="303"/>
      <c r="BB348" s="302" t="s">
        <v>12</v>
      </c>
      <c r="BC348" s="303"/>
      <c r="BD348" s="305" t="s">
        <v>40</v>
      </c>
      <c r="BE348" s="306"/>
      <c r="BF348" s="307" t="s">
        <v>41</v>
      </c>
      <c r="BG348" s="308"/>
      <c r="BI348" s="300" t="s">
        <v>0</v>
      </c>
      <c r="BJ348" s="302" t="s">
        <v>1</v>
      </c>
      <c r="BK348" s="303"/>
      <c r="BL348" s="302" t="s">
        <v>2</v>
      </c>
      <c r="BM348" s="303"/>
      <c r="BN348" s="302" t="s">
        <v>3</v>
      </c>
      <c r="BO348" s="303"/>
      <c r="BP348" s="302" t="s">
        <v>4</v>
      </c>
      <c r="BQ348" s="303"/>
      <c r="BR348" s="302" t="s">
        <v>5</v>
      </c>
      <c r="BS348" s="303"/>
      <c r="BT348" s="302" t="s">
        <v>6</v>
      </c>
      <c r="BU348" s="303"/>
      <c r="BV348" s="302" t="s">
        <v>7</v>
      </c>
      <c r="BW348" s="303"/>
      <c r="BX348" s="302" t="s">
        <v>8</v>
      </c>
      <c r="BY348" s="303"/>
      <c r="BZ348" s="302" t="s">
        <v>9</v>
      </c>
      <c r="CA348" s="303"/>
      <c r="CB348" s="302" t="s">
        <v>10</v>
      </c>
      <c r="CC348" s="303"/>
      <c r="CD348" s="302" t="s">
        <v>11</v>
      </c>
      <c r="CE348" s="303"/>
      <c r="CF348" s="302" t="s">
        <v>12</v>
      </c>
      <c r="CG348" s="303"/>
      <c r="CH348" s="305" t="s">
        <v>40</v>
      </c>
      <c r="CI348" s="306"/>
      <c r="CJ348" s="302" t="s">
        <v>41</v>
      </c>
      <c r="CK348" s="303"/>
    </row>
    <row r="349" spans="1:89" ht="15" thickTop="1" thickBot="1" x14ac:dyDescent="0.3">
      <c r="A349" s="301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62" t="s">
        <v>14</v>
      </c>
      <c r="AC349" s="163" t="s">
        <v>15</v>
      </c>
      <c r="AE349" s="301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62" t="s">
        <v>14</v>
      </c>
      <c r="BG349" s="163" t="s">
        <v>15</v>
      </c>
      <c r="BI349" s="301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72"/>
      <c r="D350" s="126"/>
      <c r="E350" s="166"/>
      <c r="F350" s="125"/>
      <c r="G350" s="127"/>
      <c r="H350" s="126"/>
      <c r="I350" s="166"/>
      <c r="J350" s="125"/>
      <c r="K350" s="127"/>
      <c r="L350" s="126"/>
      <c r="M350" s="125"/>
      <c r="N350" s="165"/>
      <c r="O350" s="167"/>
      <c r="P350" s="125"/>
      <c r="Q350" s="127"/>
      <c r="R350" s="126"/>
      <c r="S350" s="166"/>
      <c r="T350" s="125"/>
      <c r="U350" s="127"/>
      <c r="V350" s="126"/>
      <c r="W350" s="166"/>
      <c r="X350" s="125"/>
      <c r="Y350" s="127"/>
      <c r="Z350" s="170"/>
      <c r="AA350" s="171"/>
      <c r="AB350" s="156">
        <f>B350+D350+F350+H350+J350+L350+N350+P350+R350+T350+V350+X350+Z350</f>
        <v>0</v>
      </c>
      <c r="AC350" s="157">
        <f>C350+E350+G350+I350+K350+M350+O350+Q350+S350+U350+W350+Y350+AA350</f>
        <v>0</v>
      </c>
      <c r="AE350" s="235" t="str">
        <f>$AE$9</f>
        <v>07:00 - 07:59</v>
      </c>
      <c r="AF350" s="125">
        <f>SUMIF($A$9:$A$32,$AE350,B$350:B$373)</f>
        <v>2942</v>
      </c>
      <c r="AG350" s="172">
        <f t="shared" ref="AG350:AV351" si="5690">SUMIF($A$9:$A$32,$AE350,C$350:C$373)</f>
        <v>1593</v>
      </c>
      <c r="AH350" s="126">
        <f t="shared" si="5690"/>
        <v>1004</v>
      </c>
      <c r="AI350" s="166">
        <f t="shared" si="5690"/>
        <v>1112</v>
      </c>
      <c r="AJ350" s="125">
        <f t="shared" si="5690"/>
        <v>2444</v>
      </c>
      <c r="AK350" s="127">
        <f t="shared" si="5690"/>
        <v>1594</v>
      </c>
      <c r="AL350" s="126">
        <f t="shared" si="5690"/>
        <v>3479</v>
      </c>
      <c r="AM350" s="166">
        <f t="shared" si="5690"/>
        <v>2327</v>
      </c>
      <c r="AN350" s="125">
        <f t="shared" si="5690"/>
        <v>269</v>
      </c>
      <c r="AO350" s="127">
        <f t="shared" si="5690"/>
        <v>937</v>
      </c>
      <c r="AP350" s="126">
        <f t="shared" si="5690"/>
        <v>1228</v>
      </c>
      <c r="AQ350" s="125">
        <f t="shared" si="5690"/>
        <v>3084</v>
      </c>
      <c r="AR350" s="165">
        <f t="shared" si="5690"/>
        <v>2659</v>
      </c>
      <c r="AS350" s="167">
        <f t="shared" si="5690"/>
        <v>3834</v>
      </c>
      <c r="AT350" s="125">
        <f t="shared" si="5690"/>
        <v>1839</v>
      </c>
      <c r="AU350" s="127">
        <f t="shared" si="5690"/>
        <v>1866</v>
      </c>
      <c r="AV350" s="126">
        <f t="shared" si="5690"/>
        <v>2425</v>
      </c>
      <c r="AW350" s="166">
        <f t="shared" ref="AW350:BE351" si="5691">SUMIF($A$9:$A$32,$AE350,S$350:S$373)</f>
        <v>1954</v>
      </c>
      <c r="AX350" s="125">
        <f t="shared" si="5691"/>
        <v>442</v>
      </c>
      <c r="AY350" s="127">
        <f t="shared" si="5691"/>
        <v>1437</v>
      </c>
      <c r="AZ350" s="126">
        <f t="shared" si="5691"/>
        <v>1038</v>
      </c>
      <c r="BA350" s="166">
        <f t="shared" si="5691"/>
        <v>2595</v>
      </c>
      <c r="BB350" s="125">
        <f t="shared" si="5691"/>
        <v>1528</v>
      </c>
      <c r="BC350" s="127">
        <f t="shared" si="5691"/>
        <v>1582</v>
      </c>
      <c r="BD350" s="170">
        <f t="shared" si="5691"/>
        <v>3273</v>
      </c>
      <c r="BE350" s="171">
        <f t="shared" si="5691"/>
        <v>2837</v>
      </c>
      <c r="BF350" s="156">
        <f>AF350+AH350+AJ350+AL350+AN350+AP350+AR350+AT350+AV350+AX350+AZ350+BB350+BD350</f>
        <v>24570</v>
      </c>
      <c r="BG350" s="157">
        <f>AG350+AI350+AK350+AM350+AO350+AQ350+AS350+AU350+AW350+AY350+BA350+BC350+BE350</f>
        <v>26752</v>
      </c>
      <c r="BI350" s="124" t="s">
        <v>16</v>
      </c>
      <c r="BJ350" s="128">
        <f>B350/B374</f>
        <v>0</v>
      </c>
      <c r="BK350" s="129">
        <f t="shared" ref="BK350" si="5692">C350/C374</f>
        <v>0</v>
      </c>
      <c r="BL350" s="130">
        <f t="shared" ref="BL350" si="5693">D350/D374</f>
        <v>0</v>
      </c>
      <c r="BM350" s="131">
        <f t="shared" ref="BM350" si="5694">E350/E374</f>
        <v>0</v>
      </c>
      <c r="BN350" s="128">
        <f t="shared" ref="BN350" si="5695">F350/F374</f>
        <v>0</v>
      </c>
      <c r="BO350" s="129">
        <f t="shared" ref="BO350" si="5696">G350/G374</f>
        <v>0</v>
      </c>
      <c r="BP350" s="130">
        <f t="shared" ref="BP350" si="5697">H350/H374</f>
        <v>0</v>
      </c>
      <c r="BQ350" s="131">
        <f t="shared" ref="BQ350" si="5698">I350/I374</f>
        <v>0</v>
      </c>
      <c r="BR350" s="128">
        <f t="shared" ref="BR350" si="5699">J350/J374</f>
        <v>0</v>
      </c>
      <c r="BS350" s="129">
        <f t="shared" ref="BS350" si="5700">K350/K374</f>
        <v>0</v>
      </c>
      <c r="BT350" s="130">
        <f t="shared" ref="BT350" si="5701">L350/L374</f>
        <v>0</v>
      </c>
      <c r="BU350" s="128">
        <f t="shared" ref="BU350" si="5702">M350/M374</f>
        <v>0</v>
      </c>
      <c r="BV350" s="132">
        <f t="shared" ref="BV350" si="5703">N350/N374</f>
        <v>0</v>
      </c>
      <c r="BW350" s="133">
        <f t="shared" ref="BW350" si="5704">O350/O374</f>
        <v>0</v>
      </c>
      <c r="BX350" s="128">
        <f t="shared" ref="BX350" si="5705">P350/P374</f>
        <v>0</v>
      </c>
      <c r="BY350" s="129">
        <f t="shared" ref="BY350" si="5706">Q350/Q374</f>
        <v>0</v>
      </c>
      <c r="BZ350" s="130">
        <f t="shared" ref="BZ350" si="5707">R350/R374</f>
        <v>0</v>
      </c>
      <c r="CA350" s="131">
        <f t="shared" ref="CA350" si="5708">S350/S374</f>
        <v>0</v>
      </c>
      <c r="CB350" s="128">
        <f t="shared" ref="CB350" si="5709">T350/T374</f>
        <v>0</v>
      </c>
      <c r="CC350" s="129">
        <f t="shared" ref="CC350" si="5710">U350/U374</f>
        <v>0</v>
      </c>
      <c r="CD350" s="130">
        <f t="shared" ref="CD350" si="5711">V350/V374</f>
        <v>0</v>
      </c>
      <c r="CE350" s="131">
        <f t="shared" ref="CE350" si="5712">W350/W374</f>
        <v>0</v>
      </c>
      <c r="CF350" s="128">
        <f t="shared" ref="CF350" si="5713">X350/X374</f>
        <v>0</v>
      </c>
      <c r="CG350" s="129">
        <f t="shared" ref="CG350" si="5714">Y350/Y374</f>
        <v>0</v>
      </c>
      <c r="CH350" s="130">
        <f t="shared" ref="CH350" si="5715">Z350/Z374</f>
        <v>0</v>
      </c>
      <c r="CI350" s="128">
        <f t="shared" ref="CI350" si="5716">AA350/AA374</f>
        <v>0</v>
      </c>
      <c r="CJ350" s="134">
        <f t="shared" ref="CJ350" si="5717">AB350/AB374</f>
        <v>0</v>
      </c>
      <c r="CK350" s="135">
        <f t="shared" ref="CK350" si="5718">AC350/AC374</f>
        <v>0</v>
      </c>
    </row>
    <row r="351" spans="1:89" x14ac:dyDescent="0.2">
      <c r="A351" s="136" t="s">
        <v>17</v>
      </c>
      <c r="B351" s="175">
        <v>421</v>
      </c>
      <c r="C351" s="176">
        <v>0</v>
      </c>
      <c r="D351" s="177">
        <v>251</v>
      </c>
      <c r="E351" s="178">
        <v>0</v>
      </c>
      <c r="F351" s="175">
        <v>836</v>
      </c>
      <c r="G351" s="179">
        <v>7</v>
      </c>
      <c r="H351" s="177">
        <v>490</v>
      </c>
      <c r="I351" s="178">
        <v>64</v>
      </c>
      <c r="J351" s="175">
        <v>14</v>
      </c>
      <c r="K351" s="179">
        <v>24</v>
      </c>
      <c r="L351" s="177">
        <v>72</v>
      </c>
      <c r="M351" s="175">
        <v>102</v>
      </c>
      <c r="N351" s="180">
        <v>170</v>
      </c>
      <c r="O351" s="181">
        <v>132</v>
      </c>
      <c r="P351" s="175">
        <v>76</v>
      </c>
      <c r="Q351" s="179">
        <v>33</v>
      </c>
      <c r="R351" s="177">
        <v>46</v>
      </c>
      <c r="S351" s="178">
        <v>7</v>
      </c>
      <c r="T351" s="175">
        <v>4</v>
      </c>
      <c r="U351" s="179">
        <v>0</v>
      </c>
      <c r="V351" s="177">
        <v>9</v>
      </c>
      <c r="W351" s="178">
        <v>0</v>
      </c>
      <c r="X351" s="175">
        <v>5</v>
      </c>
      <c r="Y351" s="179">
        <v>0</v>
      </c>
      <c r="Z351" s="177">
        <v>0</v>
      </c>
      <c r="AA351" s="175">
        <v>0</v>
      </c>
      <c r="AB351" s="156">
        <f t="shared" ref="AB351:AB370" si="5719">B351+D351+F351+H351+J351+L351+N351+P351+R351+T351+V351+X351+Z351</f>
        <v>2394</v>
      </c>
      <c r="AC351" s="157">
        <f t="shared" ref="AC351:AC370" si="5720">C351+E351+G351+I351+K351+M351+O351+Q351+S351+U351+W351+Y351+AA351</f>
        <v>369</v>
      </c>
      <c r="AE351" s="237" t="str">
        <f>$AE$10</f>
        <v>08:00 - 08:59</v>
      </c>
      <c r="AF351" s="125">
        <f>SUMIF($A$9:$A$32,$AE351,B$350:B$373)</f>
        <v>2295</v>
      </c>
      <c r="AG351" s="176">
        <f t="shared" si="5690"/>
        <v>1094</v>
      </c>
      <c r="AH351" s="177">
        <f t="shared" si="5690"/>
        <v>782</v>
      </c>
      <c r="AI351" s="178">
        <f t="shared" si="5690"/>
        <v>842</v>
      </c>
      <c r="AJ351" s="238">
        <f t="shared" si="5690"/>
        <v>2344</v>
      </c>
      <c r="AK351" s="179">
        <f t="shared" si="5690"/>
        <v>1134</v>
      </c>
      <c r="AL351" s="177">
        <f t="shared" si="5690"/>
        <v>2872</v>
      </c>
      <c r="AM351" s="178">
        <f t="shared" si="5690"/>
        <v>1933</v>
      </c>
      <c r="AN351" s="238">
        <f t="shared" si="5690"/>
        <v>243</v>
      </c>
      <c r="AO351" s="179">
        <f t="shared" si="5690"/>
        <v>732</v>
      </c>
      <c r="AP351" s="177">
        <f t="shared" si="5690"/>
        <v>1032</v>
      </c>
      <c r="AQ351" s="238">
        <f t="shared" si="5690"/>
        <v>2612</v>
      </c>
      <c r="AR351" s="180">
        <f t="shared" si="5690"/>
        <v>2140</v>
      </c>
      <c r="AS351" s="181">
        <f t="shared" si="5690"/>
        <v>3384</v>
      </c>
      <c r="AT351" s="238">
        <f t="shared" si="5690"/>
        <v>1422</v>
      </c>
      <c r="AU351" s="179">
        <f t="shared" si="5690"/>
        <v>1529</v>
      </c>
      <c r="AV351" s="177">
        <f t="shared" si="5690"/>
        <v>2023</v>
      </c>
      <c r="AW351" s="178">
        <f t="shared" si="5691"/>
        <v>1545</v>
      </c>
      <c r="AX351" s="238">
        <f t="shared" si="5691"/>
        <v>354</v>
      </c>
      <c r="AY351" s="179">
        <f t="shared" si="5691"/>
        <v>893</v>
      </c>
      <c r="AZ351" s="177">
        <f t="shared" si="5691"/>
        <v>900</v>
      </c>
      <c r="BA351" s="178">
        <f t="shared" si="5691"/>
        <v>2091</v>
      </c>
      <c r="BB351" s="238">
        <f t="shared" si="5691"/>
        <v>1208</v>
      </c>
      <c r="BC351" s="179">
        <f t="shared" si="5691"/>
        <v>1247</v>
      </c>
      <c r="BD351" s="177">
        <f t="shared" si="5691"/>
        <v>2780</v>
      </c>
      <c r="BE351" s="238">
        <f t="shared" si="5691"/>
        <v>2319</v>
      </c>
      <c r="BF351" s="158">
        <f>SUM(AF351,AH351,AJ351,AL351,AN351,AP351,AR351,AT351,AV351,AX351,AZ351,BB351,BD351)</f>
        <v>20395</v>
      </c>
      <c r="BG351" s="159">
        <f>SUM(AG351,AI351,AK351,AM351,AO351,AQ351,AS351,AU351,AW351,AY351,BA351,BC351,BE351)</f>
        <v>21355</v>
      </c>
      <c r="BI351" s="136" t="s">
        <v>17</v>
      </c>
      <c r="BJ351" s="128">
        <f>B351/B374</f>
        <v>1.500998288648032E-2</v>
      </c>
      <c r="BK351" s="129">
        <f t="shared" ref="BK351" si="5721">C351/C374</f>
        <v>0</v>
      </c>
      <c r="BL351" s="130">
        <f t="shared" ref="BL351" si="5722">D351/D374</f>
        <v>1.9930125456566618E-2</v>
      </c>
      <c r="BM351" s="131">
        <f t="shared" ref="BM351" si="5723">E351/E374</f>
        <v>0</v>
      </c>
      <c r="BN351" s="128">
        <f t="shared" ref="BN351" si="5724">F351/F374</f>
        <v>2.9210342417889588E-2</v>
      </c>
      <c r="BO351" s="129">
        <f t="shared" ref="BO351" si="5725">G351/G374</f>
        <v>2.6939655172413793E-4</v>
      </c>
      <c r="BP351" s="130">
        <f t="shared" ref="BP351" si="5726">H351/H374</f>
        <v>1.2980820175903358E-2</v>
      </c>
      <c r="BQ351" s="131">
        <f t="shared" ref="BQ351" si="5727">I351/I374</f>
        <v>1.5562688454430504E-3</v>
      </c>
      <c r="BR351" s="128">
        <f t="shared" ref="BR351" si="5728">J351/J374</f>
        <v>2.1645021645021645E-3</v>
      </c>
      <c r="BS351" s="129">
        <f t="shared" ref="BS351" si="5729">K351/K374</f>
        <v>3.7365716954694066E-3</v>
      </c>
      <c r="BT351" s="130">
        <f t="shared" ref="BT351" si="5730">L351/L374</f>
        <v>3.1237797735259665E-3</v>
      </c>
      <c r="BU351" s="128">
        <f t="shared" ref="BU351" si="5731">M351/M374</f>
        <v>4.6509507090419953E-3</v>
      </c>
      <c r="BV351" s="132">
        <f t="shared" ref="BV351" si="5732">N351/N374</f>
        <v>4.5382952027550119E-3</v>
      </c>
      <c r="BW351" s="133">
        <f t="shared" ref="BW351" si="5733">O351/O374</f>
        <v>3.5727818979050508E-3</v>
      </c>
      <c r="BX351" s="128">
        <f t="shared" ref="BX351" si="5734">P351/P374</f>
        <v>3.7074979267281332E-3</v>
      </c>
      <c r="BY351" s="129">
        <f t="shared" ref="BY351" si="5735">Q351/Q374</f>
        <v>1.6791329568004885E-3</v>
      </c>
      <c r="BZ351" s="130">
        <f t="shared" ref="BZ351" si="5736">R351/R374</f>
        <v>1.7649541495606798E-3</v>
      </c>
      <c r="CA351" s="131">
        <f t="shared" ref="CA351" si="5737">S351/S374</f>
        <v>2.6840490797546015E-4</v>
      </c>
      <c r="CB351" s="128">
        <f t="shared" ref="CB351" si="5738">T351/T374</f>
        <v>5.1880674448767834E-4</v>
      </c>
      <c r="CC351" s="129">
        <f t="shared" ref="CC351" si="5739">U351/U374</f>
        <v>0</v>
      </c>
      <c r="CD351" s="130">
        <f t="shared" ref="CD351" si="5740">V351/V374</f>
        <v>3.8512559373529037E-4</v>
      </c>
      <c r="CE351" s="131">
        <f t="shared" ref="CE351" si="5741">W351/W374</f>
        <v>0</v>
      </c>
      <c r="CF351" s="128">
        <f t="shared" ref="CF351" si="5742">X351/X374</f>
        <v>2.7271735573251881E-4</v>
      </c>
      <c r="CG351" s="129">
        <f t="shared" ref="CG351" si="5743">Y351/Y374</f>
        <v>0</v>
      </c>
      <c r="CH351" s="130">
        <f t="shared" ref="CH351" si="5744">Z351/Z374</f>
        <v>0</v>
      </c>
      <c r="CI351" s="128">
        <f t="shared" ref="CI351" si="5745">AA351/AA374</f>
        <v>0</v>
      </c>
      <c r="CJ351" s="134">
        <f t="shared" ref="CJ351" si="5746">AB351/AB374</f>
        <v>7.7009434781629676E-3</v>
      </c>
      <c r="CK351" s="135">
        <f t="shared" ref="CK351" si="5747">AC351/AC374</f>
        <v>1.1921261521463118E-3</v>
      </c>
    </row>
    <row r="352" spans="1:89" ht="13.5" thickBot="1" x14ac:dyDescent="0.25">
      <c r="A352" s="145" t="s">
        <v>18</v>
      </c>
      <c r="B352" s="182">
        <v>1916</v>
      </c>
      <c r="C352" s="183">
        <v>0</v>
      </c>
      <c r="D352" s="184">
        <v>890</v>
      </c>
      <c r="E352" s="185">
        <v>142</v>
      </c>
      <c r="F352" s="182">
        <v>2770</v>
      </c>
      <c r="G352" s="186">
        <v>485</v>
      </c>
      <c r="H352" s="184">
        <v>2082</v>
      </c>
      <c r="I352" s="185">
        <v>744</v>
      </c>
      <c r="J352" s="182">
        <v>94</v>
      </c>
      <c r="K352" s="186">
        <v>288</v>
      </c>
      <c r="L352" s="184">
        <v>597</v>
      </c>
      <c r="M352" s="182">
        <v>993</v>
      </c>
      <c r="N352" s="187">
        <v>1492</v>
      </c>
      <c r="O352" s="188">
        <v>1666</v>
      </c>
      <c r="P352" s="182">
        <v>823</v>
      </c>
      <c r="Q352" s="186">
        <v>904</v>
      </c>
      <c r="R352" s="184">
        <v>994</v>
      </c>
      <c r="S352" s="185">
        <v>1159</v>
      </c>
      <c r="T352" s="182">
        <v>154</v>
      </c>
      <c r="U352" s="186">
        <v>569</v>
      </c>
      <c r="V352" s="184">
        <v>628</v>
      </c>
      <c r="W352" s="185">
        <v>1400</v>
      </c>
      <c r="X352" s="182">
        <v>734</v>
      </c>
      <c r="Y352" s="186">
        <v>579</v>
      </c>
      <c r="Z352" s="184">
        <v>1999</v>
      </c>
      <c r="AA352" s="182">
        <v>1279</v>
      </c>
      <c r="AB352" s="156">
        <f t="shared" si="5719"/>
        <v>15173</v>
      </c>
      <c r="AC352" s="157">
        <f t="shared" si="5720"/>
        <v>10208</v>
      </c>
      <c r="AE352" s="235"/>
      <c r="AF352" s="125"/>
      <c r="AG352" s="183"/>
      <c r="AH352" s="184"/>
      <c r="AI352" s="185"/>
      <c r="AJ352" s="182"/>
      <c r="AK352" s="186"/>
      <c r="AL352" s="184"/>
      <c r="AM352" s="185"/>
      <c r="AN352" s="182"/>
      <c r="AO352" s="186"/>
      <c r="AP352" s="184"/>
      <c r="AQ352" s="182"/>
      <c r="AR352" s="187"/>
      <c r="AS352" s="188"/>
      <c r="AT352" s="182"/>
      <c r="AU352" s="186"/>
      <c r="AV352" s="184"/>
      <c r="AW352" s="185"/>
      <c r="AX352" s="182"/>
      <c r="AY352" s="186"/>
      <c r="AZ352" s="184"/>
      <c r="BA352" s="185"/>
      <c r="BB352" s="182"/>
      <c r="BC352" s="186"/>
      <c r="BD352" s="184"/>
      <c r="BE352" s="182"/>
      <c r="BF352" s="158"/>
      <c r="BG352" s="159"/>
      <c r="BI352" s="145" t="s">
        <v>18</v>
      </c>
      <c r="BJ352" s="128">
        <f>B352/B374</f>
        <v>6.8311466058185971E-2</v>
      </c>
      <c r="BK352" s="129">
        <f t="shared" ref="BK352" si="5748">C352/C374</f>
        <v>0</v>
      </c>
      <c r="BL352" s="130">
        <f t="shared" ref="BL352" si="5749">D352/D374</f>
        <v>7.0668572336033034E-2</v>
      </c>
      <c r="BM352" s="131">
        <f t="shared" ref="BM352" si="5750">E352/E374</f>
        <v>1.1149497487437186E-2</v>
      </c>
      <c r="BN352" s="128">
        <f t="shared" ref="BN352" si="5751">F352/F374</f>
        <v>9.678546470999301E-2</v>
      </c>
      <c r="BO352" s="129">
        <f t="shared" ref="BO352" si="5752">G352/G374</f>
        <v>1.866533251231527E-2</v>
      </c>
      <c r="BP352" s="130">
        <f t="shared" ref="BP352" si="5753">H352/H374</f>
        <v>5.5155240012715906E-2</v>
      </c>
      <c r="BQ352" s="131">
        <f t="shared" ref="BQ352" si="5754">I352/I374</f>
        <v>1.8091625328275459E-2</v>
      </c>
      <c r="BR352" s="128">
        <f t="shared" ref="BR352" si="5755">J352/J374</f>
        <v>1.453308596165739E-2</v>
      </c>
      <c r="BS352" s="129">
        <f t="shared" ref="BS352" si="5756">K352/K374</f>
        <v>4.4838860345632885E-2</v>
      </c>
      <c r="BT352" s="130">
        <f t="shared" ref="BT352" si="5757">L352/L374</f>
        <v>2.5901340622152803E-2</v>
      </c>
      <c r="BU352" s="128">
        <f t="shared" ref="BU352" si="5758">M352/M374</f>
        <v>4.5278373079202953E-2</v>
      </c>
      <c r="BV352" s="132">
        <f t="shared" ref="BV352" si="5759">N352/N374</f>
        <v>3.9830214367708693E-2</v>
      </c>
      <c r="BW352" s="133">
        <f t="shared" ref="BW352" si="5760">O352/O374</f>
        <v>4.5092838196286469E-2</v>
      </c>
      <c r="BX352" s="128">
        <f t="shared" ref="BX352" si="5761">P352/P374</f>
        <v>4.0148299917069127E-2</v>
      </c>
      <c r="BY352" s="129">
        <f t="shared" ref="BY352" si="5762">Q352/Q374</f>
        <v>4.5998066452958834E-2</v>
      </c>
      <c r="BZ352" s="130">
        <f t="shared" ref="BZ352" si="5763">R352/R374</f>
        <v>3.813835705789817E-2</v>
      </c>
      <c r="CA352" s="131">
        <f t="shared" ref="CA352" si="5764">S352/S374</f>
        <v>4.4440184049079755E-2</v>
      </c>
      <c r="CB352" s="128">
        <f t="shared" ref="CB352" si="5765">T352/T374</f>
        <v>1.9974059662775615E-2</v>
      </c>
      <c r="CC352" s="129">
        <f t="shared" ref="CC352" si="5766">U352/U374</f>
        <v>7.192516748830742E-2</v>
      </c>
      <c r="CD352" s="130">
        <f t="shared" ref="CD352" si="5767">V352/V374</f>
        <v>2.6873208096195814E-2</v>
      </c>
      <c r="CE352" s="131">
        <f t="shared" ref="CE352" si="5768">W352/W374</f>
        <v>5.3685098550502339E-2</v>
      </c>
      <c r="CF352" s="128">
        <f t="shared" ref="CF352" si="5769">X352/X374</f>
        <v>4.0034907821533759E-2</v>
      </c>
      <c r="CG352" s="129">
        <f t="shared" ref="CG352" si="5770">Y352/Y374</f>
        <v>5.0505931612002793E-2</v>
      </c>
      <c r="CH352" s="130">
        <f t="shared" ref="CH352" si="5771">Z352/Z374</f>
        <v>4.8863358592031288E-2</v>
      </c>
      <c r="CI352" s="128">
        <f t="shared" ref="CI352" si="5772">AA352/AA374</f>
        <v>2.8913102450492813E-2</v>
      </c>
      <c r="CJ352" s="134">
        <f t="shared" ref="CJ352" si="5773">AB352/AB374</f>
        <v>4.8808026480437222E-2</v>
      </c>
      <c r="CK352" s="135">
        <f t="shared" ref="CK352" si="5774">AC352/AC374</f>
        <v>3.2978926181868699E-2</v>
      </c>
    </row>
    <row r="353" spans="1:89" ht="14.25" thickTop="1" thickBot="1" x14ac:dyDescent="0.25">
      <c r="A353" s="136" t="s">
        <v>19</v>
      </c>
      <c r="B353" s="175">
        <v>2960</v>
      </c>
      <c r="C353" s="176">
        <v>1422</v>
      </c>
      <c r="D353" s="177">
        <v>1127</v>
      </c>
      <c r="E353" s="178">
        <v>848</v>
      </c>
      <c r="F353" s="175">
        <v>3305</v>
      </c>
      <c r="G353" s="179">
        <v>1222</v>
      </c>
      <c r="H353" s="177">
        <v>3104</v>
      </c>
      <c r="I353" s="178">
        <v>1876</v>
      </c>
      <c r="J353" s="175">
        <v>221</v>
      </c>
      <c r="K353" s="179">
        <v>575</v>
      </c>
      <c r="L353" s="177">
        <v>930</v>
      </c>
      <c r="M353" s="175">
        <v>2062</v>
      </c>
      <c r="N353" s="180">
        <v>2543</v>
      </c>
      <c r="O353" s="181">
        <v>3034</v>
      </c>
      <c r="P353" s="175">
        <v>1600</v>
      </c>
      <c r="Q353" s="179">
        <v>1560</v>
      </c>
      <c r="R353" s="177">
        <v>2067</v>
      </c>
      <c r="S353" s="178">
        <v>1759</v>
      </c>
      <c r="T353" s="175">
        <v>279</v>
      </c>
      <c r="U353" s="179">
        <v>1315</v>
      </c>
      <c r="V353" s="177">
        <v>1241</v>
      </c>
      <c r="W353" s="178">
        <v>2898</v>
      </c>
      <c r="X353" s="175">
        <v>1561</v>
      </c>
      <c r="Y353" s="179">
        <v>1123</v>
      </c>
      <c r="Z353" s="177">
        <v>3289</v>
      </c>
      <c r="AA353" s="175">
        <v>2371</v>
      </c>
      <c r="AB353" s="156">
        <f t="shared" si="5719"/>
        <v>24227</v>
      </c>
      <c r="AC353" s="157">
        <f t="shared" si="5720"/>
        <v>22065</v>
      </c>
      <c r="AE353" s="229" t="s">
        <v>13</v>
      </c>
      <c r="AF353" s="20">
        <f t="shared" ref="AF353:BG353" si="5775">SUM(AF350:AF352)</f>
        <v>5237</v>
      </c>
      <c r="AG353" s="21">
        <f t="shared" si="5775"/>
        <v>2687</v>
      </c>
      <c r="AH353" s="20">
        <f t="shared" si="5775"/>
        <v>1786</v>
      </c>
      <c r="AI353" s="21">
        <f t="shared" si="5775"/>
        <v>1954</v>
      </c>
      <c r="AJ353" s="20">
        <f t="shared" si="5775"/>
        <v>4788</v>
      </c>
      <c r="AK353" s="21">
        <f t="shared" si="5775"/>
        <v>2728</v>
      </c>
      <c r="AL353" s="20">
        <f t="shared" si="5775"/>
        <v>6351</v>
      </c>
      <c r="AM353" s="21">
        <f t="shared" si="5775"/>
        <v>4260</v>
      </c>
      <c r="AN353" s="20">
        <f t="shared" si="5775"/>
        <v>512</v>
      </c>
      <c r="AO353" s="21">
        <f t="shared" si="5775"/>
        <v>1669</v>
      </c>
      <c r="AP353" s="20">
        <f t="shared" si="5775"/>
        <v>2260</v>
      </c>
      <c r="AQ353" s="21">
        <f t="shared" si="5775"/>
        <v>5696</v>
      </c>
      <c r="AR353" s="20">
        <f t="shared" si="5775"/>
        <v>4799</v>
      </c>
      <c r="AS353" s="21">
        <f t="shared" si="5775"/>
        <v>7218</v>
      </c>
      <c r="AT353" s="20">
        <f t="shared" si="5775"/>
        <v>3261</v>
      </c>
      <c r="AU353" s="21">
        <f t="shared" si="5775"/>
        <v>3395</v>
      </c>
      <c r="AV353" s="20">
        <f t="shared" si="5775"/>
        <v>4448</v>
      </c>
      <c r="AW353" s="21">
        <f t="shared" si="5775"/>
        <v>3499</v>
      </c>
      <c r="AX353" s="20">
        <f t="shared" si="5775"/>
        <v>796</v>
      </c>
      <c r="AY353" s="21">
        <f t="shared" si="5775"/>
        <v>2330</v>
      </c>
      <c r="AZ353" s="20">
        <f t="shared" si="5775"/>
        <v>1938</v>
      </c>
      <c r="BA353" s="21">
        <f t="shared" si="5775"/>
        <v>4686</v>
      </c>
      <c r="BB353" s="20">
        <f t="shared" si="5775"/>
        <v>2736</v>
      </c>
      <c r="BC353" s="21">
        <f t="shared" si="5775"/>
        <v>2829</v>
      </c>
      <c r="BD353" s="20">
        <f t="shared" si="5775"/>
        <v>6053</v>
      </c>
      <c r="BE353" s="21">
        <f t="shared" si="5775"/>
        <v>5156</v>
      </c>
      <c r="BF353" s="160">
        <f t="shared" si="5775"/>
        <v>44965</v>
      </c>
      <c r="BG353" s="161">
        <f t="shared" si="5775"/>
        <v>48107</v>
      </c>
      <c r="BI353" s="136" t="s">
        <v>19</v>
      </c>
      <c r="BJ353" s="128">
        <f>B353/B374</f>
        <v>0.10553337136337707</v>
      </c>
      <c r="BK353" s="129">
        <f t="shared" ref="BK353" si="5776">C353/C374</f>
        <v>4.9093733816675297E-2</v>
      </c>
      <c r="BL353" s="130">
        <f t="shared" ref="BL353" si="5777">D353/D374</f>
        <v>8.9487057328886774E-2</v>
      </c>
      <c r="BM353" s="131">
        <f t="shared" ref="BM353" si="5778">E353/E374</f>
        <v>6.6582914572864318E-2</v>
      </c>
      <c r="BN353" s="128">
        <f t="shared" ref="BN353" si="5779">F353/F374</f>
        <v>0.11547868623340321</v>
      </c>
      <c r="BO353" s="129">
        <f t="shared" ref="BO353" si="5780">G353/G374</f>
        <v>4.7028940886699511E-2</v>
      </c>
      <c r="BP353" s="130">
        <f t="shared" ref="BP353" si="5781">H353/H374</f>
        <v>8.2229522093885773E-2</v>
      </c>
      <c r="BQ353" s="131">
        <f t="shared" ref="BQ353" si="5782">I353/I374</f>
        <v>4.5618130532049411E-2</v>
      </c>
      <c r="BR353" s="128">
        <f t="shared" ref="BR353" si="5783">J353/J374</f>
        <v>3.416821273964131E-2</v>
      </c>
      <c r="BS353" s="129">
        <f t="shared" ref="BS353" si="5784">K353/K374</f>
        <v>8.9522030203954536E-2</v>
      </c>
      <c r="BT353" s="130">
        <f t="shared" ref="BT353" si="5785">L353/L374</f>
        <v>4.0348822074710397E-2</v>
      </c>
      <c r="BU353" s="128">
        <f t="shared" ref="BU353" si="5786">M353/M374</f>
        <v>9.4022160412201905E-2</v>
      </c>
      <c r="BV353" s="132">
        <f t="shared" ref="BV353" si="5787">N353/N374</f>
        <v>6.7887557062388207E-2</v>
      </c>
      <c r="BW353" s="133">
        <f t="shared" ref="BW353" si="5788">O353/O374</f>
        <v>8.2119850592756991E-2</v>
      </c>
      <c r="BX353" s="128">
        <f t="shared" ref="BX353" si="5789">P353/P374</f>
        <v>7.8052587931118592E-2</v>
      </c>
      <c r="BY353" s="129">
        <f t="shared" ref="BY353" si="5790">Q353/Q374</f>
        <v>7.9377194321477634E-2</v>
      </c>
      <c r="BZ353" s="130">
        <f t="shared" ref="BZ353" si="5791">R353/R374</f>
        <v>7.9307831024824457E-2</v>
      </c>
      <c r="CA353" s="131">
        <f t="shared" ref="CA353" si="5792">S353/S374</f>
        <v>6.7446319018404907E-2</v>
      </c>
      <c r="CB353" s="128">
        <f t="shared" ref="CB353" si="5793">T353/T374</f>
        <v>3.6186770428015567E-2</v>
      </c>
      <c r="CC353" s="129">
        <f t="shared" ref="CC353" si="5794">U353/U374</f>
        <v>0.16622424472253824</v>
      </c>
      <c r="CD353" s="130">
        <f t="shared" ref="CD353" si="5795">V353/V374</f>
        <v>5.3104540202832812E-2</v>
      </c>
      <c r="CE353" s="131">
        <f t="shared" ref="CE353" si="5796">W353/W374</f>
        <v>0.11112815399953985</v>
      </c>
      <c r="CF353" s="128">
        <f t="shared" ref="CF353" si="5797">X353/X374</f>
        <v>8.5142358459692369E-2</v>
      </c>
      <c r="CG353" s="129">
        <f t="shared" ref="CG353" si="5798">Y353/Y374</f>
        <v>9.795882763433357E-2</v>
      </c>
      <c r="CH353" s="130">
        <f t="shared" ref="CH353" si="5799">Z353/Z374</f>
        <v>8.0395991200195555E-2</v>
      </c>
      <c r="CI353" s="128">
        <f t="shared" ref="CI353" si="5800">AA353/AA374</f>
        <v>5.3598878741296679E-2</v>
      </c>
      <c r="CJ353" s="134">
        <f t="shared" ref="CJ353" si="5801">AB353/AB374</f>
        <v>7.7932647303865593E-2</v>
      </c>
      <c r="CK353" s="135">
        <f t="shared" ref="CK353" si="5802">AC353/AC374</f>
        <v>7.1285267065334335E-2</v>
      </c>
    </row>
    <row r="354" spans="1:89" ht="13.5" thickTop="1" x14ac:dyDescent="0.2">
      <c r="A354" s="145" t="s">
        <v>20</v>
      </c>
      <c r="B354" s="182">
        <v>2942</v>
      </c>
      <c r="C354" s="183">
        <v>1593</v>
      </c>
      <c r="D354" s="184">
        <v>1004</v>
      </c>
      <c r="E354" s="185">
        <v>1112</v>
      </c>
      <c r="F354" s="182">
        <v>2444</v>
      </c>
      <c r="G354" s="186">
        <v>1594</v>
      </c>
      <c r="H354" s="184">
        <v>3479</v>
      </c>
      <c r="I354" s="185">
        <v>2327</v>
      </c>
      <c r="J354" s="182">
        <v>269</v>
      </c>
      <c r="K354" s="186">
        <v>937</v>
      </c>
      <c r="L354" s="184">
        <v>1228</v>
      </c>
      <c r="M354" s="182">
        <v>3084</v>
      </c>
      <c r="N354" s="187">
        <v>2659</v>
      </c>
      <c r="O354" s="188">
        <v>3834</v>
      </c>
      <c r="P354" s="182">
        <v>1839</v>
      </c>
      <c r="Q354" s="186">
        <v>1866</v>
      </c>
      <c r="R354" s="184">
        <v>2425</v>
      </c>
      <c r="S354" s="185">
        <v>1954</v>
      </c>
      <c r="T354" s="182">
        <v>442</v>
      </c>
      <c r="U354" s="186">
        <v>1437</v>
      </c>
      <c r="V354" s="184">
        <v>1038</v>
      </c>
      <c r="W354" s="185">
        <v>2595</v>
      </c>
      <c r="X354" s="182">
        <v>1528</v>
      </c>
      <c r="Y354" s="186">
        <v>1582</v>
      </c>
      <c r="Z354" s="184">
        <v>3273</v>
      </c>
      <c r="AA354" s="182">
        <v>2837</v>
      </c>
      <c r="AB354" s="156">
        <f t="shared" si="5719"/>
        <v>24570</v>
      </c>
      <c r="AC354" s="157">
        <f t="shared" si="5720"/>
        <v>26752</v>
      </c>
      <c r="BI354" s="145" t="s">
        <v>20</v>
      </c>
      <c r="BJ354" s="128">
        <f>B354/B374</f>
        <v>0.10489161437535653</v>
      </c>
      <c r="BK354" s="129">
        <f t="shared" ref="BK354" si="5803">C354/C374</f>
        <v>5.4997410668047642E-2</v>
      </c>
      <c r="BL354" s="130">
        <f t="shared" ref="BL354" si="5804">D354/D374</f>
        <v>7.9720501826266471E-2</v>
      </c>
      <c r="BM354" s="131">
        <f t="shared" ref="BM354" si="5805">E354/E374</f>
        <v>8.7311557788944727E-2</v>
      </c>
      <c r="BN354" s="128">
        <f t="shared" ref="BN354" si="5806">F354/F374</f>
        <v>8.53948287910552E-2</v>
      </c>
      <c r="BO354" s="129">
        <f t="shared" ref="BO354" si="5807">G354/G374</f>
        <v>6.1345443349753698E-2</v>
      </c>
      <c r="BP354" s="130">
        <f t="shared" ref="BP354" si="5808">H354/H374</f>
        <v>9.2163823248913854E-2</v>
      </c>
      <c r="BQ354" s="131">
        <f t="shared" ref="BQ354" si="5809">I354/I374</f>
        <v>5.6584962552280904E-2</v>
      </c>
      <c r="BR354" s="128">
        <f t="shared" ref="BR354" si="5810">J354/J374</f>
        <v>4.158936301793445E-2</v>
      </c>
      <c r="BS354" s="129">
        <f t="shared" ref="BS354" si="5811">K354/K374</f>
        <v>0.1458819866106181</v>
      </c>
      <c r="BT354" s="130">
        <f t="shared" ref="BT354" si="5812">L354/L374</f>
        <v>5.3277799470692874E-2</v>
      </c>
      <c r="BU354" s="128">
        <f t="shared" ref="BU354" si="5813">M354/M374</f>
        <v>0.14062286261456386</v>
      </c>
      <c r="BV354" s="132">
        <f t="shared" ref="BV354" si="5814">N354/N374</f>
        <v>7.0984276141915159E-2</v>
      </c>
      <c r="BW354" s="133">
        <f t="shared" ref="BW354" si="5815">O354/O374</f>
        <v>0.10377307421642397</v>
      </c>
      <c r="BX354" s="128">
        <f t="shared" ref="BX354" si="5816">P354/P374</f>
        <v>8.9711693253329436E-2</v>
      </c>
      <c r="BY354" s="129">
        <f t="shared" ref="BY354" si="5817">Q354/Q374</f>
        <v>9.4947336284536707E-2</v>
      </c>
      <c r="BZ354" s="130">
        <f t="shared" ref="BZ354" si="5818">R354/R374</f>
        <v>9.3043778536622795E-2</v>
      </c>
      <c r="CA354" s="131">
        <f t="shared" ref="CA354" si="5819">S354/S374</f>
        <v>7.492331288343558E-2</v>
      </c>
      <c r="CB354" s="128">
        <f t="shared" ref="CB354" si="5820">T354/T374</f>
        <v>5.7328145265888454E-2</v>
      </c>
      <c r="CC354" s="129">
        <f t="shared" ref="CC354" si="5821">U354/U374</f>
        <v>0.18164580963215776</v>
      </c>
      <c r="CD354" s="130">
        <f t="shared" ref="CD354" si="5822">V354/V374</f>
        <v>4.4417818477470151E-2</v>
      </c>
      <c r="CE354" s="131">
        <f t="shared" ref="CE354" si="5823">W354/W374</f>
        <v>9.9509164813252546E-2</v>
      </c>
      <c r="CF354" s="128">
        <f t="shared" ref="CF354" si="5824">X354/X374</f>
        <v>8.3342423911857755E-2</v>
      </c>
      <c r="CG354" s="129">
        <f t="shared" ref="CG354" si="5825">Y354/Y374</f>
        <v>0.13799720865317516</v>
      </c>
      <c r="CH354" s="130">
        <f t="shared" ref="CH354" si="5826">Z354/Z374</f>
        <v>8.0004888780249334E-2</v>
      </c>
      <c r="CI354" s="128">
        <f t="shared" ref="CI354" si="5827">AA354/AA374</f>
        <v>6.4133285107152549E-2</v>
      </c>
      <c r="CJ354" s="134">
        <f t="shared" ref="CJ354" si="5828">AB354/AB374</f>
        <v>7.9035998854830466E-2</v>
      </c>
      <c r="CK354" s="135">
        <f t="shared" ref="CK354" si="5829">AC354/AC374</f>
        <v>8.6427530683517967E-2</v>
      </c>
    </row>
    <row r="355" spans="1:89" ht="13.5" thickBot="1" x14ac:dyDescent="0.25">
      <c r="A355" s="136" t="s">
        <v>21</v>
      </c>
      <c r="B355" s="175">
        <v>2295</v>
      </c>
      <c r="C355" s="176">
        <v>1094</v>
      </c>
      <c r="D355" s="177">
        <v>782</v>
      </c>
      <c r="E355" s="178">
        <v>842</v>
      </c>
      <c r="F355" s="175">
        <v>2344</v>
      </c>
      <c r="G355" s="179">
        <v>1134</v>
      </c>
      <c r="H355" s="177">
        <v>2872</v>
      </c>
      <c r="I355" s="178">
        <v>1933</v>
      </c>
      <c r="J355" s="175">
        <v>243</v>
      </c>
      <c r="K355" s="179">
        <v>732</v>
      </c>
      <c r="L355" s="177">
        <v>1032</v>
      </c>
      <c r="M355" s="175">
        <v>2612</v>
      </c>
      <c r="N355" s="180">
        <v>2140</v>
      </c>
      <c r="O355" s="181">
        <v>3384</v>
      </c>
      <c r="P355" s="175">
        <v>1422</v>
      </c>
      <c r="Q355" s="179">
        <v>1529</v>
      </c>
      <c r="R355" s="177">
        <v>2023</v>
      </c>
      <c r="S355" s="178">
        <v>1545</v>
      </c>
      <c r="T355" s="175">
        <v>354</v>
      </c>
      <c r="U355" s="179">
        <v>893</v>
      </c>
      <c r="V355" s="177">
        <v>900</v>
      </c>
      <c r="W355" s="178">
        <v>2091</v>
      </c>
      <c r="X355" s="175">
        <v>1208</v>
      </c>
      <c r="Y355" s="179">
        <v>1247</v>
      </c>
      <c r="Z355" s="177">
        <v>2780</v>
      </c>
      <c r="AA355" s="175">
        <v>2319</v>
      </c>
      <c r="AB355" s="156">
        <f t="shared" si="5719"/>
        <v>20395</v>
      </c>
      <c r="AC355" s="157">
        <f t="shared" si="5720"/>
        <v>21355</v>
      </c>
      <c r="AE355" s="232" t="s">
        <v>85</v>
      </c>
      <c r="BI355" s="136" t="s">
        <v>21</v>
      </c>
      <c r="BJ355" s="128">
        <f>B355/B374</f>
        <v>8.1824015972618375E-2</v>
      </c>
      <c r="BK355" s="129">
        <f t="shared" ref="BK355" si="5830">C355/C374</f>
        <v>3.7769722078370448E-2</v>
      </c>
      <c r="BL355" s="130">
        <f t="shared" ref="BL355" si="5831">D355/D374</f>
        <v>6.2093060187390824E-2</v>
      </c>
      <c r="BM355" s="131">
        <f t="shared" ref="BM355" si="5832">E355/E374</f>
        <v>6.6111809045226136E-2</v>
      </c>
      <c r="BN355" s="128">
        <f t="shared" ref="BN355" si="5833">F355/F374</f>
        <v>8.1900768693221521E-2</v>
      </c>
      <c r="BO355" s="129">
        <f t="shared" ref="BO355" si="5834">G355/G374</f>
        <v>4.3642241379310345E-2</v>
      </c>
      <c r="BP355" s="130">
        <f t="shared" ref="BP355" si="5835">H355/H374</f>
        <v>7.6083501112641727E-2</v>
      </c>
      <c r="BQ355" s="131">
        <f t="shared" ref="BQ355" si="5836">I355/I374</f>
        <v>4.7004182472522131E-2</v>
      </c>
      <c r="BR355" s="128">
        <f t="shared" ref="BR355" si="5837">J355/J374</f>
        <v>3.7569573283859001E-2</v>
      </c>
      <c r="BS355" s="129">
        <f t="shared" ref="BS355" si="5838">K355/K374</f>
        <v>0.11396543671181691</v>
      </c>
      <c r="BT355" s="130">
        <f t="shared" ref="BT355" si="5839">L355/L374</f>
        <v>4.4774176753872186E-2</v>
      </c>
      <c r="BU355" s="128">
        <f t="shared" ref="BU355" si="5840">M355/M374</f>
        <v>0.11910081619625187</v>
      </c>
      <c r="BV355" s="132">
        <f t="shared" ref="BV355" si="5841">N355/N374</f>
        <v>5.712912784644545E-2</v>
      </c>
      <c r="BW355" s="133">
        <f t="shared" ref="BW355" si="5842">O355/O374</f>
        <v>9.1593135928111302E-2</v>
      </c>
      <c r="BX355" s="128">
        <f t="shared" ref="BX355" si="5843">P355/P374</f>
        <v>6.9369237523781643E-2</v>
      </c>
      <c r="BY355" s="129">
        <f t="shared" ref="BY355" si="5844">Q355/Q374</f>
        <v>7.7799826998422639E-2</v>
      </c>
      <c r="BZ355" s="130">
        <f t="shared" ref="BZ355" si="5845">R355/R374</f>
        <v>7.7619614012201202E-2</v>
      </c>
      <c r="CA355" s="131">
        <f t="shared" ref="CA355" si="5846">S355/S374</f>
        <v>5.9240797546012268E-2</v>
      </c>
      <c r="CB355" s="128">
        <f t="shared" ref="CB355" si="5847">T355/T374</f>
        <v>4.5914396887159536E-2</v>
      </c>
      <c r="CC355" s="129">
        <f t="shared" ref="CC355" si="5848">U355/U374</f>
        <v>0.11288079888762483</v>
      </c>
      <c r="CD355" s="130">
        <f t="shared" ref="CD355" si="5849">V355/V374</f>
        <v>3.8512559373529036E-2</v>
      </c>
      <c r="CE355" s="131">
        <f t="shared" ref="CE355" si="5850">W355/W374</f>
        <v>8.0182529335071709E-2</v>
      </c>
      <c r="CF355" s="128">
        <f t="shared" ref="CF355" si="5851">X355/X374</f>
        <v>6.588851314497654E-2</v>
      </c>
      <c r="CG355" s="129">
        <f t="shared" ref="CG355" si="5852">Y355/Y374</f>
        <v>0.10877529658060014</v>
      </c>
      <c r="CH355" s="130">
        <f t="shared" ref="CH355" si="5853">Z355/Z374</f>
        <v>6.7954045465656324E-2</v>
      </c>
      <c r="CI355" s="128">
        <f t="shared" ref="CI355" si="5854">AA355/AA374</f>
        <v>5.2423365584591736E-2</v>
      </c>
      <c r="CJ355" s="134">
        <f t="shared" ref="CJ355" si="5855">AB355/AB374</f>
        <v>6.560599090941259E-2</v>
      </c>
      <c r="CK355" s="135">
        <f t="shared" ref="CK355" si="5856">AC355/AC374</f>
        <v>6.899147419806094E-2</v>
      </c>
    </row>
    <row r="356" spans="1:89" ht="14.25" thickTop="1" thickBot="1" x14ac:dyDescent="0.25">
      <c r="A356" s="145" t="s">
        <v>22</v>
      </c>
      <c r="B356" s="182">
        <v>1805</v>
      </c>
      <c r="C356" s="183">
        <v>1219</v>
      </c>
      <c r="D356" s="184">
        <v>676</v>
      </c>
      <c r="E356" s="185">
        <v>551</v>
      </c>
      <c r="F356" s="182">
        <v>2190</v>
      </c>
      <c r="G356" s="186">
        <v>862</v>
      </c>
      <c r="H356" s="184">
        <v>2476</v>
      </c>
      <c r="I356" s="185">
        <v>1756</v>
      </c>
      <c r="J356" s="182">
        <v>228</v>
      </c>
      <c r="K356" s="186">
        <v>656</v>
      </c>
      <c r="L356" s="184">
        <v>795</v>
      </c>
      <c r="M356" s="182">
        <v>1920</v>
      </c>
      <c r="N356" s="187">
        <v>1638</v>
      </c>
      <c r="O356" s="188">
        <v>2625</v>
      </c>
      <c r="P356" s="182">
        <v>1000</v>
      </c>
      <c r="Q356" s="186">
        <v>1071</v>
      </c>
      <c r="R356" s="184">
        <v>1709</v>
      </c>
      <c r="S356" s="185">
        <v>1280</v>
      </c>
      <c r="T356" s="182">
        <v>232</v>
      </c>
      <c r="U356" s="186">
        <v>512</v>
      </c>
      <c r="V356" s="184">
        <v>727</v>
      </c>
      <c r="W356" s="185">
        <v>1858</v>
      </c>
      <c r="X356" s="182">
        <v>960</v>
      </c>
      <c r="Y356" s="186">
        <v>800</v>
      </c>
      <c r="Z356" s="184">
        <v>2481</v>
      </c>
      <c r="AA356" s="182">
        <v>2224</v>
      </c>
      <c r="AB356" s="156">
        <f t="shared" si="5719"/>
        <v>16917</v>
      </c>
      <c r="AC356" s="157">
        <f t="shared" si="5720"/>
        <v>17334</v>
      </c>
      <c r="AE356" s="300" t="s">
        <v>0</v>
      </c>
      <c r="AF356" s="302" t="s">
        <v>1</v>
      </c>
      <c r="AG356" s="303"/>
      <c r="AH356" s="302" t="s">
        <v>2</v>
      </c>
      <c r="AI356" s="303"/>
      <c r="AJ356" s="302" t="s">
        <v>3</v>
      </c>
      <c r="AK356" s="303"/>
      <c r="AL356" s="302" t="s">
        <v>4</v>
      </c>
      <c r="AM356" s="303"/>
      <c r="AN356" s="302" t="s">
        <v>5</v>
      </c>
      <c r="AO356" s="303"/>
      <c r="AP356" s="302" t="s">
        <v>6</v>
      </c>
      <c r="AQ356" s="303"/>
      <c r="AR356" s="302" t="s">
        <v>7</v>
      </c>
      <c r="AS356" s="303"/>
      <c r="AT356" s="302" t="s">
        <v>8</v>
      </c>
      <c r="AU356" s="303"/>
      <c r="AV356" s="302" t="s">
        <v>9</v>
      </c>
      <c r="AW356" s="303"/>
      <c r="AX356" s="302" t="s">
        <v>10</v>
      </c>
      <c r="AY356" s="303"/>
      <c r="AZ356" s="302" t="s">
        <v>11</v>
      </c>
      <c r="BA356" s="303"/>
      <c r="BB356" s="302" t="s">
        <v>12</v>
      </c>
      <c r="BC356" s="303"/>
      <c r="BD356" s="305" t="s">
        <v>40</v>
      </c>
      <c r="BE356" s="306"/>
      <c r="BF356" s="307" t="s">
        <v>41</v>
      </c>
      <c r="BG356" s="308"/>
      <c r="BI356" s="145" t="s">
        <v>22</v>
      </c>
      <c r="BJ356" s="128">
        <f>B356/B374</f>
        <v>6.4353964632059321E-2</v>
      </c>
      <c r="BK356" s="129">
        <f t="shared" ref="BK356" si="5857">C356/C374</f>
        <v>4.2085275332297598E-2</v>
      </c>
      <c r="BL356" s="130">
        <f t="shared" ref="BL356" si="5858">D356/D374</f>
        <v>5.3676353819279023E-2</v>
      </c>
      <c r="BM356" s="131">
        <f t="shared" ref="BM356" si="5859">E356/E374</f>
        <v>4.3263190954773871E-2</v>
      </c>
      <c r="BN356" s="128">
        <f t="shared" ref="BN356" si="5860">F356/F374</f>
        <v>7.6519916142557654E-2</v>
      </c>
      <c r="BO356" s="129">
        <f t="shared" ref="BO356" si="5861">G356/G374</f>
        <v>3.3174261083743842E-2</v>
      </c>
      <c r="BP356" s="130">
        <f t="shared" ref="BP356" si="5862">H356/H374</f>
        <v>6.5592879092932072E-2</v>
      </c>
      <c r="BQ356" s="131">
        <f t="shared" ref="BQ356" si="5863">I356/I374</f>
        <v>4.2700126446843692E-2</v>
      </c>
      <c r="BR356" s="128">
        <f t="shared" ref="BR356" si="5864">J356/J374</f>
        <v>3.525046382189239E-2</v>
      </c>
      <c r="BS356" s="129">
        <f t="shared" ref="BS356" si="5865">K356/K374</f>
        <v>0.10213295967616379</v>
      </c>
      <c r="BT356" s="130">
        <f t="shared" ref="BT356" si="5866">L356/L374</f>
        <v>3.4491734999349211E-2</v>
      </c>
      <c r="BU356" s="128">
        <f t="shared" ref="BU356" si="5867">M356/M374</f>
        <v>8.7547307464319907E-2</v>
      </c>
      <c r="BV356" s="132">
        <f t="shared" ref="BV356" si="5868">N356/N374</f>
        <v>4.3727809071251234E-2</v>
      </c>
      <c r="BW356" s="133">
        <f t="shared" ref="BW356" si="5869">O356/O374</f>
        <v>7.1049640015157262E-2</v>
      </c>
      <c r="BX356" s="128">
        <f t="shared" ref="BX356" si="5870">P356/P374</f>
        <v>4.8782867456949118E-2</v>
      </c>
      <c r="BY356" s="129">
        <f t="shared" ref="BY356" si="5871">Q356/Q374</f>
        <v>5.4495496870706761E-2</v>
      </c>
      <c r="BZ356" s="130">
        <f t="shared" ref="BZ356" si="5872">R356/R374</f>
        <v>6.5571883513026133E-2</v>
      </c>
      <c r="CA356" s="131">
        <f t="shared" ref="CA356" si="5873">S356/S374</f>
        <v>4.9079754601226995E-2</v>
      </c>
      <c r="CB356" s="128">
        <f t="shared" ref="CB356" si="5874">T356/T374</f>
        <v>3.0090791180285344E-2</v>
      </c>
      <c r="CC356" s="129">
        <f t="shared" ref="CC356" si="5875">U356/U374</f>
        <v>6.4720010112501586E-2</v>
      </c>
      <c r="CD356" s="130">
        <f t="shared" ref="CD356" si="5876">V356/V374</f>
        <v>3.1109589627284009E-2</v>
      </c>
      <c r="CE356" s="131">
        <f t="shared" ref="CE356" si="5877">W356/W374</f>
        <v>7.1247795076309531E-2</v>
      </c>
      <c r="CF356" s="128">
        <f t="shared" ref="CF356" si="5878">X356/X374</f>
        <v>5.2361732300643615E-2</v>
      </c>
      <c r="CG356" s="129">
        <f t="shared" ref="CG356" si="5879">Y356/Y374</f>
        <v>6.978367062107467E-2</v>
      </c>
      <c r="CH356" s="130">
        <f t="shared" ref="CH356" si="5880">Z356/Z374</f>
        <v>6.0645318992911271E-2</v>
      </c>
      <c r="CI356" s="128">
        <f t="shared" ref="CI356" si="5881">AA356/AA374</f>
        <v>5.0275793471380774E-2</v>
      </c>
      <c r="CJ356" s="134">
        <f t="shared" ref="CJ356" si="5882">AB356/AB374</f>
        <v>5.4418070517996207E-2</v>
      </c>
      <c r="CK356" s="135">
        <f t="shared" ref="CK356" si="5883">AC356/AC374</f>
        <v>5.6000852903263322E-2</v>
      </c>
    </row>
    <row r="357" spans="1:89" ht="15" thickTop="1" thickBot="1" x14ac:dyDescent="0.3">
      <c r="A357" s="136" t="s">
        <v>23</v>
      </c>
      <c r="B357" s="175">
        <v>1409</v>
      </c>
      <c r="C357" s="176">
        <v>1199</v>
      </c>
      <c r="D357" s="177">
        <v>557</v>
      </c>
      <c r="E357" s="178">
        <v>556</v>
      </c>
      <c r="F357" s="175">
        <v>1770</v>
      </c>
      <c r="G357" s="179">
        <v>831</v>
      </c>
      <c r="H357" s="177">
        <v>1965</v>
      </c>
      <c r="I357" s="178">
        <v>1703</v>
      </c>
      <c r="J357" s="175">
        <v>290</v>
      </c>
      <c r="K357" s="179">
        <v>564</v>
      </c>
      <c r="L357" s="177">
        <v>765</v>
      </c>
      <c r="M357" s="175">
        <v>1494</v>
      </c>
      <c r="N357" s="180">
        <v>1536</v>
      </c>
      <c r="O357" s="181">
        <v>1961</v>
      </c>
      <c r="P357" s="175">
        <v>913</v>
      </c>
      <c r="Q357" s="179">
        <v>870</v>
      </c>
      <c r="R357" s="177">
        <v>1356</v>
      </c>
      <c r="S357" s="178">
        <v>1185</v>
      </c>
      <c r="T357" s="175">
        <v>328</v>
      </c>
      <c r="U357" s="179">
        <v>362</v>
      </c>
      <c r="V357" s="177">
        <v>721</v>
      </c>
      <c r="W357" s="178">
        <v>1533</v>
      </c>
      <c r="X357" s="175">
        <v>830</v>
      </c>
      <c r="Y357" s="179">
        <v>539</v>
      </c>
      <c r="Z357" s="177">
        <v>2141</v>
      </c>
      <c r="AA357" s="175">
        <v>2225</v>
      </c>
      <c r="AB357" s="156">
        <f t="shared" si="5719"/>
        <v>14581</v>
      </c>
      <c r="AC357" s="157">
        <f t="shared" si="5720"/>
        <v>15022</v>
      </c>
      <c r="AE357" s="301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62" t="s">
        <v>14</v>
      </c>
      <c r="BG357" s="163" t="s">
        <v>15</v>
      </c>
      <c r="BI357" s="136" t="s">
        <v>23</v>
      </c>
      <c r="BJ357" s="128">
        <f>B357/B374</f>
        <v>5.0235310895607531E-2</v>
      </c>
      <c r="BK357" s="129">
        <f t="shared" ref="BK357" si="5884">C357/C374</f>
        <v>4.1394786811669255E-2</v>
      </c>
      <c r="BL357" s="130">
        <f t="shared" ref="BL357" si="5885">D357/D374</f>
        <v>4.4227409877719552E-2</v>
      </c>
      <c r="BM357" s="131">
        <f t="shared" ref="BM357" si="5886">E357/E374</f>
        <v>4.3655778894472363E-2</v>
      </c>
      <c r="BN357" s="128">
        <f t="shared" ref="BN357" si="5887">F357/F374</f>
        <v>6.1844863731656187E-2</v>
      </c>
      <c r="BO357" s="129">
        <f t="shared" ref="BO357" si="5888">G357/G374</f>
        <v>3.1981219211822662E-2</v>
      </c>
      <c r="BP357" s="130">
        <f t="shared" ref="BP357" si="5889">H357/H374</f>
        <v>5.2055738052347145E-2</v>
      </c>
      <c r="BQ357" s="131">
        <f t="shared" ref="BQ357" si="5890">I357/I374</f>
        <v>4.1411341309211168E-2</v>
      </c>
      <c r="BR357" s="128">
        <f t="shared" ref="BR357" si="5891">J357/J374</f>
        <v>4.4836116264687691E-2</v>
      </c>
      <c r="BS357" s="129">
        <f t="shared" ref="BS357" si="5892">K357/K374</f>
        <v>8.7809434843531056E-2</v>
      </c>
      <c r="BT357" s="130">
        <f t="shared" ref="BT357" si="5893">L357/L374</f>
        <v>3.3190160093713394E-2</v>
      </c>
      <c r="BU357" s="128">
        <f t="shared" ref="BU357" si="5894">M357/M374</f>
        <v>6.8122748620673926E-2</v>
      </c>
      <c r="BV357" s="132">
        <f t="shared" ref="BV357" si="5895">N357/N374</f>
        <v>4.1004831949598225E-2</v>
      </c>
      <c r="BW357" s="133">
        <f t="shared" ref="BW357" si="5896">O357/O374</f>
        <v>5.3077464407513666E-2</v>
      </c>
      <c r="BX357" s="128">
        <f t="shared" ref="BX357" si="5897">P357/P374</f>
        <v>4.4538757988194545E-2</v>
      </c>
      <c r="BY357" s="129">
        <f t="shared" ref="BY357" si="5898">Q357/Q374</f>
        <v>4.4268050679285603E-2</v>
      </c>
      <c r="BZ357" s="130">
        <f t="shared" ref="BZ357" si="5899">R357/R374</f>
        <v>5.2027778843571348E-2</v>
      </c>
      <c r="CA357" s="131">
        <f t="shared" ref="CA357" si="5900">S357/S374</f>
        <v>4.5437116564417179E-2</v>
      </c>
      <c r="CB357" s="128">
        <f t="shared" ref="CB357" si="5901">T357/T374</f>
        <v>4.2542153047989625E-2</v>
      </c>
      <c r="CC357" s="129">
        <f t="shared" ref="CC357" si="5902">U357/U374</f>
        <v>4.5759069649854635E-2</v>
      </c>
      <c r="CD357" s="130">
        <f t="shared" ref="CD357" si="5903">V357/V374</f>
        <v>3.0852839231460483E-2</v>
      </c>
      <c r="CE357" s="131">
        <f t="shared" ref="CE357" si="5904">W357/W374</f>
        <v>5.8785182912800063E-2</v>
      </c>
      <c r="CF357" s="128">
        <f t="shared" ref="CF357" si="5905">X357/X374</f>
        <v>4.5271081051598126E-2</v>
      </c>
      <c r="CG357" s="129">
        <f t="shared" ref="CG357" si="5906">Y357/Y374</f>
        <v>4.7016748080949057E-2</v>
      </c>
      <c r="CH357" s="130">
        <f t="shared" ref="CH357" si="5907">Z357/Z374</f>
        <v>5.233439256905402E-2</v>
      </c>
      <c r="CI357" s="128">
        <f t="shared" ref="CI357" si="5908">AA357/AA374</f>
        <v>5.02983994936251E-2</v>
      </c>
      <c r="CJ357" s="134">
        <f t="shared" ref="CJ357" si="5909">AB357/AB374</f>
        <v>4.6903699605302523E-2</v>
      </c>
      <c r="CK357" s="135">
        <f t="shared" ref="CK357" si="5910">AC357/AC374</f>
        <v>4.8531487960818138E-2</v>
      </c>
    </row>
    <row r="358" spans="1:89" ht="13.5" thickTop="1" x14ac:dyDescent="0.2">
      <c r="A358" s="145" t="s">
        <v>24</v>
      </c>
      <c r="B358" s="189">
        <v>1278</v>
      </c>
      <c r="C358" s="183">
        <v>1327</v>
      </c>
      <c r="D358" s="184">
        <v>577</v>
      </c>
      <c r="E358" s="185">
        <v>528</v>
      </c>
      <c r="F358" s="182">
        <v>1649</v>
      </c>
      <c r="G358" s="186">
        <v>720</v>
      </c>
      <c r="H358" s="184">
        <v>2035</v>
      </c>
      <c r="I358" s="185">
        <v>1685</v>
      </c>
      <c r="J358" s="182">
        <v>351</v>
      </c>
      <c r="K358" s="186">
        <v>337</v>
      </c>
      <c r="L358" s="184">
        <v>853</v>
      </c>
      <c r="M358" s="182">
        <v>1370</v>
      </c>
      <c r="N358" s="187">
        <v>1441</v>
      </c>
      <c r="O358" s="190">
        <v>1786</v>
      </c>
      <c r="P358" s="182">
        <v>977</v>
      </c>
      <c r="Q358" s="186">
        <v>776</v>
      </c>
      <c r="R358" s="184">
        <v>1311</v>
      </c>
      <c r="S358" s="185">
        <v>1193</v>
      </c>
      <c r="T358" s="182">
        <v>270</v>
      </c>
      <c r="U358" s="186">
        <v>339</v>
      </c>
      <c r="V358" s="184">
        <v>765</v>
      </c>
      <c r="W358" s="191">
        <v>1445</v>
      </c>
      <c r="X358" s="182">
        <v>800</v>
      </c>
      <c r="Y358" s="186">
        <v>469</v>
      </c>
      <c r="Z358" s="184">
        <v>2212</v>
      </c>
      <c r="AA358" s="182">
        <v>2270</v>
      </c>
      <c r="AB358" s="156">
        <f t="shared" si="5719"/>
        <v>14519</v>
      </c>
      <c r="AC358" s="157">
        <f t="shared" si="5720"/>
        <v>14245</v>
      </c>
      <c r="AE358" s="235" t="str">
        <f>$AE$17</f>
        <v>17:00 - 17:59</v>
      </c>
      <c r="AF358" s="125">
        <f t="shared" ref="AF358:AU359" si="5911">SUMIF($A$9:$A$32,$AE358,B$350:B$373)</f>
        <v>1667</v>
      </c>
      <c r="AG358" s="172">
        <f t="shared" si="5911"/>
        <v>3317</v>
      </c>
      <c r="AH358" s="126">
        <f t="shared" si="5911"/>
        <v>1364</v>
      </c>
      <c r="AI358" s="166">
        <f t="shared" si="5911"/>
        <v>1019</v>
      </c>
      <c r="AJ358" s="125">
        <f t="shared" si="5911"/>
        <v>1513</v>
      </c>
      <c r="AK358" s="127">
        <f t="shared" si="5911"/>
        <v>2984</v>
      </c>
      <c r="AL358" s="126">
        <f t="shared" si="5911"/>
        <v>2496</v>
      </c>
      <c r="AM358" s="166">
        <f t="shared" si="5911"/>
        <v>4229</v>
      </c>
      <c r="AN358" s="125">
        <f t="shared" si="5911"/>
        <v>988</v>
      </c>
      <c r="AO358" s="127">
        <f t="shared" si="5911"/>
        <v>296</v>
      </c>
      <c r="AP358" s="126">
        <f t="shared" si="5911"/>
        <v>2735</v>
      </c>
      <c r="AQ358" s="125">
        <f t="shared" si="5911"/>
        <v>842</v>
      </c>
      <c r="AR358" s="165">
        <f t="shared" si="5911"/>
        <v>3690</v>
      </c>
      <c r="AS358" s="167">
        <f t="shared" si="5911"/>
        <v>2251</v>
      </c>
      <c r="AT358" s="125">
        <f t="shared" si="5911"/>
        <v>1979</v>
      </c>
      <c r="AU358" s="127">
        <f t="shared" si="5911"/>
        <v>1480</v>
      </c>
      <c r="AV358" s="126">
        <f t="shared" ref="AP358:BE359" si="5912">SUMIF($A$9:$A$32,$AE358,R$350:R$373)</f>
        <v>2014</v>
      </c>
      <c r="AW358" s="166">
        <f t="shared" si="5912"/>
        <v>2421</v>
      </c>
      <c r="AX358" s="125">
        <f t="shared" si="5912"/>
        <v>1259</v>
      </c>
      <c r="AY358" s="127">
        <f t="shared" si="5912"/>
        <v>256</v>
      </c>
      <c r="AZ358" s="126">
        <f t="shared" si="5912"/>
        <v>2526</v>
      </c>
      <c r="BA358" s="166">
        <f t="shared" si="5912"/>
        <v>1446</v>
      </c>
      <c r="BB358" s="125">
        <f t="shared" si="5912"/>
        <v>2063</v>
      </c>
      <c r="BC358" s="127">
        <f t="shared" si="5912"/>
        <v>700</v>
      </c>
      <c r="BD358" s="170">
        <f t="shared" si="5912"/>
        <v>2936</v>
      </c>
      <c r="BE358" s="171">
        <f t="shared" si="5912"/>
        <v>4476</v>
      </c>
      <c r="BF358" s="156">
        <f>AF358+AH358+AJ358+AL358+AN358+AP358+AR358+AT358+AV358+AX358+AZ358+BB358+BD358</f>
        <v>27230</v>
      </c>
      <c r="BG358" s="157">
        <f>AG358+AI358+AK358+AM358+AO358+AQ358+AS358+AU358+AW358+AY358+BA358+BC358+BE358</f>
        <v>25717</v>
      </c>
      <c r="BI358" s="145" t="s">
        <v>24</v>
      </c>
      <c r="BJ358" s="128">
        <f>B358/B374</f>
        <v>4.5564746149458074E-2</v>
      </c>
      <c r="BK358" s="129">
        <f t="shared" ref="BK358" si="5913">C358/C374</f>
        <v>4.5813913343690664E-2</v>
      </c>
      <c r="BL358" s="130">
        <f t="shared" ref="BL358" si="5914">D358/D374</f>
        <v>4.5815467683023664E-2</v>
      </c>
      <c r="BM358" s="131">
        <f t="shared" ref="BM358" si="5915">E358/E374</f>
        <v>4.1457286432160803E-2</v>
      </c>
      <c r="BN358" s="128">
        <f t="shared" ref="BN358" si="5916">F358/F374</f>
        <v>5.761705101327743E-2</v>
      </c>
      <c r="BO358" s="129">
        <f t="shared" ref="BO358" si="5917">G358/G374</f>
        <v>2.7709359605911331E-2</v>
      </c>
      <c r="BP358" s="130">
        <f t="shared" ref="BP358" si="5918">H358/H374</f>
        <v>5.3910140934619051E-2</v>
      </c>
      <c r="BQ358" s="131">
        <f t="shared" ref="BQ358" si="5919">I358/I374</f>
        <v>4.0973640696430308E-2</v>
      </c>
      <c r="BR358" s="128">
        <f t="shared" ref="BR358" si="5920">J358/J374</f>
        <v>5.4267161410018555E-2</v>
      </c>
      <c r="BS358" s="129">
        <f t="shared" ref="BS358" si="5921">K358/K374</f>
        <v>5.2467694223882921E-2</v>
      </c>
      <c r="BT358" s="130">
        <f t="shared" ref="BT358" si="5922">L358/L374</f>
        <v>3.7008113150245131E-2</v>
      </c>
      <c r="BU358" s="128">
        <f t="shared" ref="BU358" si="5923">M358/M374</f>
        <v>6.2468651680269938E-2</v>
      </c>
      <c r="BV358" s="132">
        <f t="shared" ref="BV358" si="5924">N358/N374</f>
        <v>3.8468725806882188E-2</v>
      </c>
      <c r="BW358" s="133">
        <f t="shared" ref="BW358" si="5925">O358/O374</f>
        <v>4.8340821739836518E-2</v>
      </c>
      <c r="BX358" s="128">
        <f t="shared" ref="BX358" si="5926">P358/P374</f>
        <v>4.7660861505439286E-2</v>
      </c>
      <c r="BY358" s="129">
        <f t="shared" ref="BY358" si="5927">Q358/Q374</f>
        <v>3.948506589324785E-2</v>
      </c>
      <c r="BZ358" s="130">
        <f t="shared" ref="BZ358" si="5928">R358/R374</f>
        <v>5.0301193262479379E-2</v>
      </c>
      <c r="CA358" s="131">
        <f t="shared" ref="CA358" si="5929">S358/S374</f>
        <v>4.5743865030674846E-2</v>
      </c>
      <c r="CB358" s="128">
        <f t="shared" ref="CB358" si="5930">T358/T374</f>
        <v>3.5019455252918288E-2</v>
      </c>
      <c r="CC358" s="129">
        <f t="shared" ref="CC358" si="5931">U358/U374</f>
        <v>4.2851725445582099E-2</v>
      </c>
      <c r="CD358" s="130">
        <f t="shared" ref="CD358" si="5932">V358/V374</f>
        <v>3.2735675467499677E-2</v>
      </c>
      <c r="CE358" s="131">
        <f t="shared" ref="CE358" si="5933">W358/W374</f>
        <v>5.5410691003911342E-2</v>
      </c>
      <c r="CF358" s="128">
        <f t="shared" ref="CF358" si="5934">X358/X374</f>
        <v>4.3634776917203008E-2</v>
      </c>
      <c r="CG358" s="129">
        <f t="shared" ref="CG358" si="5935">Y358/Y374</f>
        <v>4.0910676901605027E-2</v>
      </c>
      <c r="CH358" s="130">
        <f t="shared" ref="CH358" si="5936">Z358/Z374</f>
        <v>5.4069909557565389E-2</v>
      </c>
      <c r="CI358" s="128">
        <f t="shared" ref="CI358" si="5937">AA358/AA374</f>
        <v>5.1315670494619769E-2</v>
      </c>
      <c r="CJ358" s="134">
        <f t="shared" ref="CJ358" si="5938">AB358/AB374</f>
        <v>4.67042599663526E-2</v>
      </c>
      <c r="CK358" s="135">
        <f t="shared" ref="CK358" si="5939">AC358/AC374</f>
        <v>4.6021238583534442E-2</v>
      </c>
    </row>
    <row r="359" spans="1:89" x14ac:dyDescent="0.2">
      <c r="A359" s="136" t="s">
        <v>25</v>
      </c>
      <c r="B359" s="192">
        <v>1158</v>
      </c>
      <c r="C359" s="176">
        <v>1181</v>
      </c>
      <c r="D359" s="177">
        <v>537</v>
      </c>
      <c r="E359" s="178">
        <v>558</v>
      </c>
      <c r="F359" s="175">
        <v>1299</v>
      </c>
      <c r="G359" s="179">
        <v>890</v>
      </c>
      <c r="H359" s="177">
        <v>1953</v>
      </c>
      <c r="I359" s="178">
        <v>2027</v>
      </c>
      <c r="J359" s="175">
        <v>300</v>
      </c>
      <c r="K359" s="176">
        <v>271</v>
      </c>
      <c r="L359" s="177">
        <v>814</v>
      </c>
      <c r="M359" s="175">
        <v>1122</v>
      </c>
      <c r="N359" s="180">
        <v>1531</v>
      </c>
      <c r="O359" s="193">
        <v>1667</v>
      </c>
      <c r="P359" s="175">
        <v>854</v>
      </c>
      <c r="Q359" s="176">
        <v>773</v>
      </c>
      <c r="R359" s="177">
        <v>1229</v>
      </c>
      <c r="S359" s="178">
        <v>1113</v>
      </c>
      <c r="T359" s="184">
        <v>231</v>
      </c>
      <c r="U359" s="175">
        <v>262</v>
      </c>
      <c r="V359" s="177">
        <v>770</v>
      </c>
      <c r="W359" s="194">
        <v>1328</v>
      </c>
      <c r="X359" s="175">
        <v>723</v>
      </c>
      <c r="Y359" s="179">
        <v>423</v>
      </c>
      <c r="Z359" s="177">
        <v>2246</v>
      </c>
      <c r="AA359" s="175">
        <v>2186</v>
      </c>
      <c r="AB359" s="156">
        <f t="shared" si="5719"/>
        <v>13645</v>
      </c>
      <c r="AC359" s="157">
        <f t="shared" si="5720"/>
        <v>13801</v>
      </c>
      <c r="AE359" s="237" t="str">
        <f>$AE$18</f>
        <v>18:00 - 18:59</v>
      </c>
      <c r="AF359" s="125">
        <f t="shared" si="5911"/>
        <v>1581</v>
      </c>
      <c r="AG359" s="176">
        <f t="shared" si="5911"/>
        <v>3568</v>
      </c>
      <c r="AH359" s="177">
        <f t="shared" si="5911"/>
        <v>819</v>
      </c>
      <c r="AI359" s="178">
        <f t="shared" si="5911"/>
        <v>1287</v>
      </c>
      <c r="AJ359" s="238">
        <f t="shared" si="5911"/>
        <v>1269</v>
      </c>
      <c r="AK359" s="179">
        <f t="shared" si="5911"/>
        <v>3010</v>
      </c>
      <c r="AL359" s="177">
        <f t="shared" si="5911"/>
        <v>2231</v>
      </c>
      <c r="AM359" s="178">
        <f t="shared" si="5911"/>
        <v>4563</v>
      </c>
      <c r="AN359" s="238">
        <f t="shared" si="5911"/>
        <v>656</v>
      </c>
      <c r="AO359" s="179">
        <f t="shared" si="5911"/>
        <v>258</v>
      </c>
      <c r="AP359" s="177">
        <f t="shared" si="5912"/>
        <v>2636</v>
      </c>
      <c r="AQ359" s="238">
        <f t="shared" si="5912"/>
        <v>805</v>
      </c>
      <c r="AR359" s="180">
        <f t="shared" si="5912"/>
        <v>3153</v>
      </c>
      <c r="AS359" s="181">
        <f t="shared" si="5912"/>
        <v>2416</v>
      </c>
      <c r="AT359" s="238">
        <f t="shared" si="5912"/>
        <v>1664</v>
      </c>
      <c r="AU359" s="179">
        <f t="shared" si="5912"/>
        <v>1689</v>
      </c>
      <c r="AV359" s="177">
        <f t="shared" si="5912"/>
        <v>1752</v>
      </c>
      <c r="AW359" s="178">
        <f t="shared" si="5912"/>
        <v>2335</v>
      </c>
      <c r="AX359" s="238">
        <f t="shared" si="5912"/>
        <v>1009</v>
      </c>
      <c r="AY359" s="179">
        <f t="shared" si="5912"/>
        <v>230</v>
      </c>
      <c r="AZ359" s="177">
        <f t="shared" si="5912"/>
        <v>2589</v>
      </c>
      <c r="BA359" s="178">
        <f t="shared" si="5912"/>
        <v>1416</v>
      </c>
      <c r="BB359" s="238">
        <f t="shared" si="5912"/>
        <v>1810</v>
      </c>
      <c r="BC359" s="179">
        <f t="shared" si="5912"/>
        <v>760</v>
      </c>
      <c r="BD359" s="177">
        <f t="shared" si="5912"/>
        <v>2739</v>
      </c>
      <c r="BE359" s="238">
        <f t="shared" si="5912"/>
        <v>3806</v>
      </c>
      <c r="BF359" s="158">
        <f>SUM(AF359,AH359,AJ359,AL359,AN359,AP359,AR359,AT359,AV359,AX359,AZ359,BB359,BD359)</f>
        <v>23908</v>
      </c>
      <c r="BG359" s="159">
        <f>SUM(AG359,AI359,AK359,AM359,AO359,AQ359,AS359,AU359,AW359,AY359,BA359,BC359,BE359)</f>
        <v>26143</v>
      </c>
      <c r="BI359" s="136" t="s">
        <v>25</v>
      </c>
      <c r="BJ359" s="128">
        <f>B359/B374</f>
        <v>4.1286366229321164E-2</v>
      </c>
      <c r="BK359" s="129">
        <f t="shared" ref="BK359" si="5940">C359/C374</f>
        <v>4.0773347143103746E-2</v>
      </c>
      <c r="BL359" s="130">
        <f t="shared" ref="BL359" si="5941">D359/D374</f>
        <v>4.2639352072415433E-2</v>
      </c>
      <c r="BM359" s="131">
        <f t="shared" ref="BM359" si="5942">E359/E374</f>
        <v>4.3812814070351758E-2</v>
      </c>
      <c r="BN359" s="128">
        <f t="shared" ref="BN359" si="5943">F359/F374</f>
        <v>4.538784067085954E-2</v>
      </c>
      <c r="BO359" s="129">
        <f t="shared" ref="BO359" si="5944">G359/G374</f>
        <v>3.4251847290640396E-2</v>
      </c>
      <c r="BP359" s="130">
        <f t="shared" ref="BP359" si="5945">H359/H374</f>
        <v>5.1737840415386246E-2</v>
      </c>
      <c r="BQ359" s="131">
        <f t="shared" ref="BQ359" si="5946">I359/I374</f>
        <v>4.9289952339266606E-2</v>
      </c>
      <c r="BR359" s="128">
        <f t="shared" ref="BR359" si="5947">J359/J374</f>
        <v>4.6382189239332093E-2</v>
      </c>
      <c r="BS359" s="129">
        <f t="shared" ref="BS359" si="5948">K359/K374</f>
        <v>4.2192122061342055E-2</v>
      </c>
      <c r="BT359" s="130">
        <f t="shared" ref="BT359" si="5949">L359/L374</f>
        <v>3.5316065772918563E-2</v>
      </c>
      <c r="BU359" s="128">
        <f t="shared" ref="BU359" si="5950">M359/M374</f>
        <v>5.1160457799461947E-2</v>
      </c>
      <c r="BV359" s="132">
        <f t="shared" ref="BV359" si="5951">N359/N374</f>
        <v>4.0871352678928961E-2</v>
      </c>
      <c r="BW359" s="133">
        <f t="shared" ref="BW359" si="5952">O359/O374</f>
        <v>4.5119904725816055E-2</v>
      </c>
      <c r="BX359" s="128">
        <f t="shared" ref="BX359" si="5953">P359/P374</f>
        <v>4.1660568808234551E-2</v>
      </c>
      <c r="BY359" s="129">
        <f t="shared" ref="BY359" si="5954">Q359/Q374</f>
        <v>3.9332417442629622E-2</v>
      </c>
      <c r="BZ359" s="130">
        <f t="shared" ref="BZ359" si="5955">R359/R374</f>
        <v>4.7154970648045122E-2</v>
      </c>
      <c r="CA359" s="131">
        <f t="shared" ref="CA359" si="5956">S359/S374</f>
        <v>4.2676380368098163E-2</v>
      </c>
      <c r="CB359" s="128">
        <f t="shared" ref="CB359" si="5957">T359/T374</f>
        <v>2.9961089494163425E-2</v>
      </c>
      <c r="CC359" s="129">
        <f t="shared" ref="CC359" si="5958">U359/U374</f>
        <v>3.3118442674756665E-2</v>
      </c>
      <c r="CD359" s="130">
        <f t="shared" ref="CD359" si="5959">V359/V374</f>
        <v>3.2949634130685954E-2</v>
      </c>
      <c r="CE359" s="131">
        <f t="shared" ref="CE359" si="5960">W359/W374</f>
        <v>5.0924150625047931E-2</v>
      </c>
      <c r="CF359" s="128">
        <f t="shared" ref="CF359" si="5961">X359/X374</f>
        <v>3.9434929638922221E-2</v>
      </c>
      <c r="CG359" s="129">
        <f t="shared" ref="CG359" si="5962">Y359/Y374</f>
        <v>3.6898115840893232E-2</v>
      </c>
      <c r="CH359" s="130">
        <f t="shared" ref="CH359" si="5963">Z359/Z374</f>
        <v>5.4901002199951116E-2</v>
      </c>
      <c r="CI359" s="128">
        <f t="shared" ref="CI359" si="5964">AA359/AA374</f>
        <v>4.9416764626096392E-2</v>
      </c>
      <c r="CJ359" s="134">
        <f t="shared" ref="CJ359" si="5965">AB359/AB374</f>
        <v>4.3892804410832792E-2</v>
      </c>
      <c r="CK359" s="135">
        <f t="shared" ref="CK359" si="5966">AC359/AC374</f>
        <v>4.4586810367943763E-2</v>
      </c>
    </row>
    <row r="360" spans="1:89" ht="13.5" thickBot="1" x14ac:dyDescent="0.25">
      <c r="A360" s="145" t="s">
        <v>26</v>
      </c>
      <c r="B360" s="189">
        <v>1231</v>
      </c>
      <c r="C360" s="183">
        <v>1413</v>
      </c>
      <c r="D360" s="184">
        <v>512</v>
      </c>
      <c r="E360" s="185">
        <v>579</v>
      </c>
      <c r="F360" s="182">
        <v>1146</v>
      </c>
      <c r="G360" s="186">
        <v>955</v>
      </c>
      <c r="H360" s="184">
        <v>1812</v>
      </c>
      <c r="I360" s="185">
        <v>1827</v>
      </c>
      <c r="J360" s="182">
        <v>300</v>
      </c>
      <c r="K360" s="183">
        <v>295</v>
      </c>
      <c r="L360" s="184">
        <v>828</v>
      </c>
      <c r="M360" s="182">
        <v>965</v>
      </c>
      <c r="N360" s="187">
        <v>1404</v>
      </c>
      <c r="O360" s="190">
        <v>1485</v>
      </c>
      <c r="P360" s="182">
        <v>826</v>
      </c>
      <c r="Q360" s="183">
        <v>697</v>
      </c>
      <c r="R360" s="184">
        <v>1122</v>
      </c>
      <c r="S360" s="185">
        <v>913</v>
      </c>
      <c r="T360" s="182">
        <v>242</v>
      </c>
      <c r="U360" s="186">
        <v>301</v>
      </c>
      <c r="V360" s="184">
        <v>851</v>
      </c>
      <c r="W360" s="191">
        <v>1201</v>
      </c>
      <c r="X360" s="182">
        <v>658</v>
      </c>
      <c r="Y360" s="186">
        <v>339</v>
      </c>
      <c r="Z360" s="184">
        <v>2118</v>
      </c>
      <c r="AA360" s="182">
        <v>2377</v>
      </c>
      <c r="AB360" s="156">
        <f t="shared" si="5719"/>
        <v>13050</v>
      </c>
      <c r="AC360" s="157">
        <f t="shared" si="5720"/>
        <v>13347</v>
      </c>
      <c r="AE360" s="235"/>
      <c r="AF360" s="125"/>
      <c r="AG360" s="183"/>
      <c r="AH360" s="184"/>
      <c r="AI360" s="185"/>
      <c r="AJ360" s="182"/>
      <c r="AK360" s="186"/>
      <c r="AL360" s="184"/>
      <c r="AM360" s="185"/>
      <c r="AN360" s="182"/>
      <c r="AO360" s="186"/>
      <c r="AP360" s="184"/>
      <c r="AQ360" s="182"/>
      <c r="AR360" s="187"/>
      <c r="AS360" s="188"/>
      <c r="AT360" s="182"/>
      <c r="AU360" s="186"/>
      <c r="AV360" s="184"/>
      <c r="AW360" s="185"/>
      <c r="AX360" s="182"/>
      <c r="AY360" s="186"/>
      <c r="AZ360" s="184"/>
      <c r="BA360" s="185"/>
      <c r="BB360" s="182"/>
      <c r="BC360" s="186"/>
      <c r="BD360" s="184"/>
      <c r="BE360" s="182"/>
      <c r="BF360" s="158"/>
      <c r="BG360" s="159"/>
      <c r="BI360" s="145" t="s">
        <v>26</v>
      </c>
      <c r="BJ360" s="128">
        <f>B360/B374</f>
        <v>4.3889047347404453E-2</v>
      </c>
      <c r="BK360" s="129">
        <f t="shared" ref="BK360" si="5967">C360/C374</f>
        <v>4.8783013982392542E-2</v>
      </c>
      <c r="BL360" s="130">
        <f t="shared" ref="BL360" si="5968">D360/D374</f>
        <v>4.0654279815785295E-2</v>
      </c>
      <c r="BM360" s="131">
        <f t="shared" ref="BM360" si="5969">E360/E374</f>
        <v>4.5461683417085424E-2</v>
      </c>
      <c r="BN360" s="128">
        <f t="shared" ref="BN360" si="5970">F360/F374</f>
        <v>4.0041928721174007E-2</v>
      </c>
      <c r="BO360" s="129">
        <f t="shared" ref="BO360" si="5971">G360/G374</f>
        <v>3.6753386699507389E-2</v>
      </c>
      <c r="BP360" s="130">
        <f t="shared" ref="BP360" si="5972">H360/H374</f>
        <v>4.8002543181095689E-2</v>
      </c>
      <c r="BQ360" s="131">
        <f t="shared" ref="BQ360" si="5973">I360/I374</f>
        <v>4.4426612197257076E-2</v>
      </c>
      <c r="BR360" s="128">
        <f t="shared" ref="BR360" si="5974">J360/J374</f>
        <v>4.6382189239332093E-2</v>
      </c>
      <c r="BS360" s="129">
        <f t="shared" ref="BS360" si="5975">K360/K374</f>
        <v>4.592869375681146E-2</v>
      </c>
      <c r="BT360" s="130">
        <f t="shared" ref="BT360" si="5976">L360/L374</f>
        <v>3.5923467395548615E-2</v>
      </c>
      <c r="BU360" s="128">
        <f t="shared" ref="BU360" si="5977">M360/M374</f>
        <v>4.4001641512014959E-2</v>
      </c>
      <c r="BV360" s="132">
        <f t="shared" ref="BV360" si="5978">N360/N374</f>
        <v>3.7480979203929628E-2</v>
      </c>
      <c r="BW360" s="133">
        <f t="shared" ref="BW360" si="5979">O360/O374</f>
        <v>4.0193796351431818E-2</v>
      </c>
      <c r="BX360" s="128">
        <f t="shared" ref="BX360" si="5980">P360/P374</f>
        <v>4.0294648519439973E-2</v>
      </c>
      <c r="BY360" s="129">
        <f t="shared" ref="BY360" si="5981">Q360/Q374</f>
        <v>3.5465323360301226E-2</v>
      </c>
      <c r="BZ360" s="130">
        <f t="shared" ref="BZ360" si="5982">R360/R374</f>
        <v>4.3049533821893103E-2</v>
      </c>
      <c r="CA360" s="131">
        <f t="shared" ref="CA360" si="5983">S360/S374</f>
        <v>3.5007668711656441E-2</v>
      </c>
      <c r="CB360" s="128">
        <f t="shared" ref="CB360" si="5984">T360/T374</f>
        <v>3.1387808041504539E-2</v>
      </c>
      <c r="CC360" s="129">
        <f t="shared" ref="CC360" si="5985">U360/U374</f>
        <v>3.8048287195044876E-2</v>
      </c>
      <c r="CD360" s="130">
        <f t="shared" ref="CD360" si="5986">V360/V374</f>
        <v>3.6415764474303565E-2</v>
      </c>
      <c r="CE360" s="131">
        <f t="shared" ref="CE360" si="5987">W360/W374</f>
        <v>4.605414525653808E-2</v>
      </c>
      <c r="CF360" s="128">
        <f t="shared" ref="CF360" si="5988">X360/X374</f>
        <v>3.5889604014399473E-2</v>
      </c>
      <c r="CG360" s="129">
        <f t="shared" ref="CG360" si="5989">Y360/Y374</f>
        <v>2.957083042568039E-2</v>
      </c>
      <c r="CH360" s="130">
        <f t="shared" ref="CH360" si="5990">Z360/Z374</f>
        <v>5.1772182840381327E-2</v>
      </c>
      <c r="CI360" s="128">
        <f t="shared" ref="CI360" si="5991">AA360/AA374</f>
        <v>5.3734514874762634E-2</v>
      </c>
      <c r="CJ360" s="134">
        <f t="shared" ref="CJ360" si="5992">AB360/AB374</f>
        <v>4.1978827230587608E-2</v>
      </c>
      <c r="CK360" s="135">
        <f t="shared" ref="CK360" si="5993">AC360/AC374</f>
        <v>4.3120075210560493E-2</v>
      </c>
    </row>
    <row r="361" spans="1:89" ht="14.25" thickTop="1" thickBot="1" x14ac:dyDescent="0.25">
      <c r="A361" s="136" t="s">
        <v>27</v>
      </c>
      <c r="B361" s="192">
        <v>1129</v>
      </c>
      <c r="C361" s="176">
        <v>1284</v>
      </c>
      <c r="D361" s="177">
        <v>531</v>
      </c>
      <c r="E361" s="178">
        <v>601</v>
      </c>
      <c r="F361" s="175">
        <v>1083</v>
      </c>
      <c r="G361" s="179">
        <v>1038</v>
      </c>
      <c r="H361" s="177">
        <v>1747</v>
      </c>
      <c r="I361" s="178">
        <v>1949</v>
      </c>
      <c r="J361" s="175">
        <v>309</v>
      </c>
      <c r="K361" s="176">
        <v>291</v>
      </c>
      <c r="L361" s="177">
        <v>916</v>
      </c>
      <c r="M361" s="175">
        <v>837</v>
      </c>
      <c r="N361" s="180">
        <v>1597</v>
      </c>
      <c r="O361" s="193">
        <v>1369</v>
      </c>
      <c r="P361" s="175">
        <v>830</v>
      </c>
      <c r="Q361" s="176">
        <v>718</v>
      </c>
      <c r="R361" s="177">
        <v>1282</v>
      </c>
      <c r="S361" s="178">
        <v>1036</v>
      </c>
      <c r="T361" s="175">
        <v>310</v>
      </c>
      <c r="U361" s="179">
        <v>219</v>
      </c>
      <c r="V361" s="177">
        <v>1086</v>
      </c>
      <c r="W361" s="194">
        <v>1053</v>
      </c>
      <c r="X361" s="175">
        <v>651</v>
      </c>
      <c r="Y361" s="179">
        <v>325</v>
      </c>
      <c r="Z361" s="177">
        <v>2126</v>
      </c>
      <c r="AA361" s="175">
        <v>2355</v>
      </c>
      <c r="AB361" s="156">
        <f t="shared" si="5719"/>
        <v>13597</v>
      </c>
      <c r="AC361" s="157">
        <f t="shared" si="5720"/>
        <v>13075</v>
      </c>
      <c r="AE361" s="229" t="s">
        <v>13</v>
      </c>
      <c r="AF361" s="20">
        <f t="shared" ref="AF361:BG361" si="5994">SUM(AF358:AF360)</f>
        <v>3248</v>
      </c>
      <c r="AG361" s="21">
        <f t="shared" si="5994"/>
        <v>6885</v>
      </c>
      <c r="AH361" s="20">
        <f t="shared" si="5994"/>
        <v>2183</v>
      </c>
      <c r="AI361" s="21">
        <f t="shared" si="5994"/>
        <v>2306</v>
      </c>
      <c r="AJ361" s="20">
        <f t="shared" si="5994"/>
        <v>2782</v>
      </c>
      <c r="AK361" s="21">
        <f t="shared" si="5994"/>
        <v>5994</v>
      </c>
      <c r="AL361" s="20">
        <f t="shared" si="5994"/>
        <v>4727</v>
      </c>
      <c r="AM361" s="21">
        <f t="shared" si="5994"/>
        <v>8792</v>
      </c>
      <c r="AN361" s="20">
        <f t="shared" si="5994"/>
        <v>1644</v>
      </c>
      <c r="AO361" s="21">
        <f t="shared" si="5994"/>
        <v>554</v>
      </c>
      <c r="AP361" s="20">
        <f t="shared" si="5994"/>
        <v>5371</v>
      </c>
      <c r="AQ361" s="21">
        <f t="shared" si="5994"/>
        <v>1647</v>
      </c>
      <c r="AR361" s="20">
        <f t="shared" si="5994"/>
        <v>6843</v>
      </c>
      <c r="AS361" s="21">
        <f t="shared" si="5994"/>
        <v>4667</v>
      </c>
      <c r="AT361" s="20">
        <f t="shared" si="5994"/>
        <v>3643</v>
      </c>
      <c r="AU361" s="21">
        <f t="shared" si="5994"/>
        <v>3169</v>
      </c>
      <c r="AV361" s="20">
        <f t="shared" si="5994"/>
        <v>3766</v>
      </c>
      <c r="AW361" s="21">
        <f t="shared" si="5994"/>
        <v>4756</v>
      </c>
      <c r="AX361" s="20">
        <f t="shared" si="5994"/>
        <v>2268</v>
      </c>
      <c r="AY361" s="21">
        <f t="shared" si="5994"/>
        <v>486</v>
      </c>
      <c r="AZ361" s="20">
        <f t="shared" si="5994"/>
        <v>5115</v>
      </c>
      <c r="BA361" s="21">
        <f t="shared" si="5994"/>
        <v>2862</v>
      </c>
      <c r="BB361" s="20">
        <f t="shared" si="5994"/>
        <v>3873</v>
      </c>
      <c r="BC361" s="21">
        <f t="shared" si="5994"/>
        <v>1460</v>
      </c>
      <c r="BD361" s="20">
        <f t="shared" si="5994"/>
        <v>5675</v>
      </c>
      <c r="BE361" s="21">
        <f t="shared" si="5994"/>
        <v>8282</v>
      </c>
      <c r="BF361" s="160">
        <f t="shared" si="5994"/>
        <v>51138</v>
      </c>
      <c r="BG361" s="161">
        <f t="shared" si="5994"/>
        <v>51860</v>
      </c>
      <c r="BI361" s="136" t="s">
        <v>27</v>
      </c>
      <c r="BJ361" s="128">
        <f>B361/B374</f>
        <v>4.0252424415288077E-2</v>
      </c>
      <c r="BK361" s="129">
        <f t="shared" ref="BK361" si="5995">C361/C374</f>
        <v>4.4329363024339721E-2</v>
      </c>
      <c r="BL361" s="130">
        <f t="shared" ref="BL361" si="5996">D361/D374</f>
        <v>4.2162934730824199E-2</v>
      </c>
      <c r="BM361" s="131">
        <f t="shared" ref="BM361" si="5997">E361/E374</f>
        <v>4.7189070351758795E-2</v>
      </c>
      <c r="BN361" s="128">
        <f t="shared" ref="BN361" si="5998">F361/F374</f>
        <v>3.7840670859538787E-2</v>
      </c>
      <c r="BO361" s="129">
        <f t="shared" ref="BO361" si="5999">G361/G374</f>
        <v>3.9947660098522166E-2</v>
      </c>
      <c r="BP361" s="130">
        <f t="shared" ref="BP361" si="6000">H361/H374</f>
        <v>4.6280597647557487E-2</v>
      </c>
      <c r="BQ361" s="131">
        <f t="shared" ref="BQ361" si="6001">I361/I374</f>
        <v>4.7393249683882893E-2</v>
      </c>
      <c r="BR361" s="128">
        <f t="shared" ref="BR361" si="6002">J361/J374</f>
        <v>4.7773654916512059E-2</v>
      </c>
      <c r="BS361" s="129">
        <f t="shared" ref="BS361" si="6003">K361/K374</f>
        <v>4.5305931807566556E-2</v>
      </c>
      <c r="BT361" s="130">
        <f t="shared" ref="BT361" si="6004">L361/L374</f>
        <v>3.9741420452080352E-2</v>
      </c>
      <c r="BU361" s="128">
        <f t="shared" ref="BU361" si="6005">M361/M374</f>
        <v>3.8165154347726965E-2</v>
      </c>
      <c r="BV361" s="132">
        <f t="shared" ref="BV361" si="6006">N361/N374</f>
        <v>4.2633279051763263E-2</v>
      </c>
      <c r="BW361" s="133">
        <f t="shared" ref="BW361" si="6007">O361/O374</f>
        <v>3.7054078926000107E-2</v>
      </c>
      <c r="BX361" s="128">
        <f t="shared" ref="BX361" si="6008">P361/P374</f>
        <v>4.0489779989267768E-2</v>
      </c>
      <c r="BY361" s="129">
        <f t="shared" ref="BY361" si="6009">Q361/Q374</f>
        <v>3.6533862514628812E-2</v>
      </c>
      <c r="BZ361" s="130">
        <f t="shared" ref="BZ361" si="6010">R361/R374</f>
        <v>4.9188504776886771E-2</v>
      </c>
      <c r="CA361" s="131">
        <f t="shared" ref="CA361" si="6011">S361/S374</f>
        <v>3.9723926380368098E-2</v>
      </c>
      <c r="CB361" s="128">
        <f t="shared" ref="CB361" si="6012">T361/T374</f>
        <v>4.0207522697795074E-2</v>
      </c>
      <c r="CC361" s="129">
        <f t="shared" ref="CC361" si="6013">U361/U374</f>
        <v>2.7682973075464544E-2</v>
      </c>
      <c r="CD361" s="130">
        <f t="shared" ref="CD361" si="6014">V361/V374</f>
        <v>4.6471821644058366E-2</v>
      </c>
      <c r="CE361" s="131">
        <f t="shared" ref="CE361" si="6015">W361/W374</f>
        <v>4.0378863409770691E-2</v>
      </c>
      <c r="CF361" s="128">
        <f t="shared" ref="CF361" si="6016">X361/X374</f>
        <v>3.5507799716373953E-2</v>
      </c>
      <c r="CG361" s="129">
        <f t="shared" ref="CG361" si="6017">Y361/Y374</f>
        <v>2.8349616189811584E-2</v>
      </c>
      <c r="CH361" s="130">
        <f t="shared" ref="CH361" si="6018">Z361/Z374</f>
        <v>5.1967734050354437E-2</v>
      </c>
      <c r="CI361" s="128">
        <f t="shared" ref="CI361" si="6019">AA361/AA374</f>
        <v>5.3237182385387466E-2</v>
      </c>
      <c r="CJ361" s="134">
        <f t="shared" ref="CJ361" si="6020">AB361/AB374</f>
        <v>4.3738399529065108E-2</v>
      </c>
      <c r="CK361" s="135">
        <f t="shared" ref="CK361" si="6021">AC361/AC374</f>
        <v>4.2241326393802237E-2</v>
      </c>
    </row>
    <row r="362" spans="1:89" ht="13.5" thickTop="1" x14ac:dyDescent="0.2">
      <c r="A362" s="145" t="s">
        <v>28</v>
      </c>
      <c r="B362" s="189">
        <v>1007</v>
      </c>
      <c r="C362" s="183">
        <v>1560</v>
      </c>
      <c r="D362" s="184">
        <v>695</v>
      </c>
      <c r="E362" s="185">
        <v>523</v>
      </c>
      <c r="F362" s="182">
        <v>1100</v>
      </c>
      <c r="G362" s="186">
        <v>1340</v>
      </c>
      <c r="H362" s="184">
        <v>1852</v>
      </c>
      <c r="I362" s="185">
        <v>2219</v>
      </c>
      <c r="J362" s="182">
        <v>416</v>
      </c>
      <c r="K362" s="183">
        <v>188</v>
      </c>
      <c r="L362" s="184">
        <v>1489</v>
      </c>
      <c r="M362" s="182">
        <v>666</v>
      </c>
      <c r="N362" s="187">
        <v>2022</v>
      </c>
      <c r="O362" s="190">
        <v>1578</v>
      </c>
      <c r="P362" s="182">
        <v>1190</v>
      </c>
      <c r="Q362" s="183">
        <v>760</v>
      </c>
      <c r="R362" s="184">
        <v>1217</v>
      </c>
      <c r="S362" s="185">
        <v>1374</v>
      </c>
      <c r="T362" s="182">
        <v>417</v>
      </c>
      <c r="U362" s="186">
        <v>170</v>
      </c>
      <c r="V362" s="184">
        <v>1483</v>
      </c>
      <c r="W362" s="191">
        <v>1074</v>
      </c>
      <c r="X362" s="182">
        <v>906</v>
      </c>
      <c r="Y362" s="186">
        <v>442</v>
      </c>
      <c r="Z362" s="184">
        <v>2332</v>
      </c>
      <c r="AA362" s="182">
        <v>2813</v>
      </c>
      <c r="AB362" s="156">
        <f t="shared" si="5719"/>
        <v>16126</v>
      </c>
      <c r="AC362" s="157">
        <f t="shared" si="5720"/>
        <v>14707</v>
      </c>
      <c r="BI362" s="145" t="s">
        <v>28</v>
      </c>
      <c r="BJ362" s="128">
        <f>B362/B374</f>
        <v>3.5902738163148887E-2</v>
      </c>
      <c r="BK362" s="129">
        <f t="shared" ref="BK362" si="6022">C362/C374</f>
        <v>5.3858104609010873E-2</v>
      </c>
      <c r="BL362" s="130">
        <f t="shared" ref="BL362" si="6023">D362/D374</f>
        <v>5.5185008734317927E-2</v>
      </c>
      <c r="BM362" s="131">
        <f t="shared" ref="BM362" si="6024">E362/E374</f>
        <v>4.1064698492462311E-2</v>
      </c>
      <c r="BN362" s="128">
        <f t="shared" ref="BN362" si="6025">F362/F374</f>
        <v>3.8434661076170509E-2</v>
      </c>
      <c r="BO362" s="129">
        <f t="shared" ref="BO362" si="6026">G362/G374</f>
        <v>5.1570197044334978E-2</v>
      </c>
      <c r="BP362" s="130">
        <f t="shared" ref="BP362" si="6027">H362/H374</f>
        <v>4.906220197096535E-2</v>
      </c>
      <c r="BQ362" s="131">
        <f t="shared" ref="BQ362" si="6028">I362/I374</f>
        <v>5.3958758875595758E-2</v>
      </c>
      <c r="BR362" s="128">
        <f t="shared" ref="BR362" si="6029">J362/J374</f>
        <v>6.4316635745207171E-2</v>
      </c>
      <c r="BS362" s="129">
        <f t="shared" ref="BS362" si="6030">K362/K374</f>
        <v>2.9269811614510352E-2</v>
      </c>
      <c r="BT362" s="130">
        <f t="shared" ref="BT362" si="6031">L362/L374</f>
        <v>6.4601501149724502E-2</v>
      </c>
      <c r="BU362" s="128">
        <f t="shared" ref="BU362" si="6032">M362/M374</f>
        <v>3.0367972276685969E-2</v>
      </c>
      <c r="BV362" s="132">
        <f t="shared" ref="BV362" si="6033">N362/N374</f>
        <v>5.397901705865079E-2</v>
      </c>
      <c r="BW362" s="133">
        <f t="shared" ref="BW362" si="6034">O362/O374</f>
        <v>4.2710983597683105E-2</v>
      </c>
      <c r="BX362" s="128">
        <f t="shared" ref="BX362" si="6035">P362/P374</f>
        <v>5.8051612273769454E-2</v>
      </c>
      <c r="BY362" s="129">
        <f t="shared" ref="BY362" si="6036">Q362/Q374</f>
        <v>3.8670940823283977E-2</v>
      </c>
      <c r="BZ362" s="130">
        <f t="shared" ref="BZ362" si="6037">R362/R374</f>
        <v>4.6694547826420595E-2</v>
      </c>
      <c r="CA362" s="131">
        <f t="shared" ref="CA362" si="6038">S362/S374</f>
        <v>5.2684049079754602E-2</v>
      </c>
      <c r="CB362" s="128">
        <f t="shared" ref="CB362" si="6039">T362/T374</f>
        <v>5.4085603112840469E-2</v>
      </c>
      <c r="CC362" s="129">
        <f t="shared" ref="CC362" si="6040">U362/U374</f>
        <v>2.148906585766654E-2</v>
      </c>
      <c r="CD362" s="130">
        <f t="shared" ref="CD362" si="6041">V362/V374</f>
        <v>6.3460139501048396E-2</v>
      </c>
      <c r="CE362" s="131">
        <f t="shared" ref="CE362" si="6042">W362/W374</f>
        <v>4.1184139888028222E-2</v>
      </c>
      <c r="CF362" s="128">
        <f t="shared" ref="CF362" si="6043">X362/X374</f>
        <v>4.9416384858732412E-2</v>
      </c>
      <c r="CG362" s="129">
        <f t="shared" ref="CG362" si="6044">Y362/Y374</f>
        <v>3.8555478018143755E-2</v>
      </c>
      <c r="CH362" s="130">
        <f t="shared" ref="CH362" si="6045">Z362/Z374</f>
        <v>5.700317770716206E-2</v>
      </c>
      <c r="CI362" s="128">
        <f t="shared" ref="CI362" si="6046">AA362/AA374</f>
        <v>6.3590740573288729E-2</v>
      </c>
      <c r="CJ362" s="134">
        <f t="shared" ref="CJ362" si="6047">AB362/AB374</f>
        <v>5.1873606737199672E-2</v>
      </c>
      <c r="CK362" s="135">
        <f t="shared" ref="CK362" si="6048">AC362/AC374</f>
        <v>4.7513819294351778E-2</v>
      </c>
    </row>
    <row r="363" spans="1:89" x14ac:dyDescent="0.2">
      <c r="A363" s="136" t="s">
        <v>29</v>
      </c>
      <c r="B363" s="192">
        <v>1386</v>
      </c>
      <c r="C363" s="176">
        <v>2288</v>
      </c>
      <c r="D363" s="177">
        <v>1039</v>
      </c>
      <c r="E363" s="178">
        <v>824</v>
      </c>
      <c r="F363" s="175">
        <v>1441</v>
      </c>
      <c r="G363" s="179">
        <v>2334</v>
      </c>
      <c r="H363" s="177">
        <v>2313</v>
      </c>
      <c r="I363" s="178">
        <v>3326</v>
      </c>
      <c r="J363" s="175">
        <v>674</v>
      </c>
      <c r="K363" s="176">
        <v>229</v>
      </c>
      <c r="L363" s="177">
        <v>2250</v>
      </c>
      <c r="M363" s="175">
        <v>751</v>
      </c>
      <c r="N363" s="180">
        <v>2983</v>
      </c>
      <c r="O363" s="193">
        <v>1950</v>
      </c>
      <c r="P363" s="175">
        <v>1664</v>
      </c>
      <c r="Q363" s="176">
        <v>1024</v>
      </c>
      <c r="R363" s="177">
        <v>1715</v>
      </c>
      <c r="S363" s="178">
        <v>1917</v>
      </c>
      <c r="T363" s="175">
        <v>1055</v>
      </c>
      <c r="U363" s="179">
        <v>194</v>
      </c>
      <c r="V363" s="177">
        <v>2397</v>
      </c>
      <c r="W363" s="194">
        <v>1230</v>
      </c>
      <c r="X363" s="175">
        <v>1578</v>
      </c>
      <c r="Y363" s="179">
        <v>544</v>
      </c>
      <c r="Z363" s="177">
        <v>2433</v>
      </c>
      <c r="AA363" s="175">
        <v>3260</v>
      </c>
      <c r="AB363" s="156">
        <f t="shared" si="5719"/>
        <v>22928</v>
      </c>
      <c r="AC363" s="157">
        <f t="shared" si="5720"/>
        <v>19871</v>
      </c>
      <c r="BI363" s="136" t="s">
        <v>29</v>
      </c>
      <c r="BJ363" s="128">
        <f>B363/B374</f>
        <v>4.941528807758129E-2</v>
      </c>
      <c r="BK363" s="129">
        <f t="shared" ref="BK363" si="6049">C363/C374</f>
        <v>7.8991886759882612E-2</v>
      </c>
      <c r="BL363" s="130">
        <f t="shared" ref="BL363" si="6050">D363/D374</f>
        <v>8.2499602985548676E-2</v>
      </c>
      <c r="BM363" s="131">
        <f t="shared" ref="BM363" si="6051">E363/E374</f>
        <v>6.469849246231156E-2</v>
      </c>
      <c r="BN363" s="128">
        <f t="shared" ref="BN363" si="6052">F363/F374</f>
        <v>5.0349406009783368E-2</v>
      </c>
      <c r="BO363" s="129">
        <f t="shared" ref="BO363" si="6053">G363/G374</f>
        <v>8.9824507389162561E-2</v>
      </c>
      <c r="BP363" s="130">
        <f t="shared" ref="BP363" si="6054">H363/H374</f>
        <v>6.12747695242132E-2</v>
      </c>
      <c r="BQ363" s="131">
        <f t="shared" ref="BQ363" si="6055">I363/I374</f>
        <v>8.0877346561618518E-2</v>
      </c>
      <c r="BR363" s="128">
        <f t="shared" ref="BR363" si="6056">J363/J374</f>
        <v>0.10420531849103278</v>
      </c>
      <c r="BS363" s="129">
        <f t="shared" ref="BS363" si="6057">K363/K374</f>
        <v>3.5653121594270587E-2</v>
      </c>
      <c r="BT363" s="130">
        <f t="shared" ref="BT363" si="6058">L363/L374</f>
        <v>9.7618117922686445E-2</v>
      </c>
      <c r="BU363" s="128">
        <f t="shared" ref="BU363" si="6059">M363/M374</f>
        <v>3.4243764534220969E-2</v>
      </c>
      <c r="BV363" s="132">
        <f t="shared" ref="BV363" si="6060">N363/N374</f>
        <v>7.9633732881283531E-2</v>
      </c>
      <c r="BW363" s="133">
        <f t="shared" ref="BW363" si="6061">O363/O374</f>
        <v>5.2779732582688248E-2</v>
      </c>
      <c r="BX363" s="128">
        <f t="shared" ref="BX363" si="6062">P363/P374</f>
        <v>8.117469144836334E-2</v>
      </c>
      <c r="BY363" s="129">
        <f t="shared" ref="BY363" si="6063">Q363/Q374</f>
        <v>5.2104004477687885E-2</v>
      </c>
      <c r="BZ363" s="130">
        <f t="shared" ref="BZ363" si="6064">R363/R374</f>
        <v>6.5802094923838386E-2</v>
      </c>
      <c r="CA363" s="131">
        <f t="shared" ref="CA363" si="6065">S363/S374</f>
        <v>7.3504601226993871E-2</v>
      </c>
      <c r="CB363" s="128">
        <f t="shared" ref="CB363" si="6066">T363/T374</f>
        <v>0.13683527885862518</v>
      </c>
      <c r="CC363" s="129">
        <f t="shared" ref="CC363" si="6067">U363/U374</f>
        <v>2.4522816331690053E-2</v>
      </c>
      <c r="CD363" s="130">
        <f t="shared" ref="CD363" si="6068">V363/V374</f>
        <v>0.10257178313149899</v>
      </c>
      <c r="CE363" s="131">
        <f t="shared" ref="CE363" si="6069">W363/W374</f>
        <v>4.7166193726512769E-2</v>
      </c>
      <c r="CF363" s="128">
        <f t="shared" ref="CF363" si="6070">X363/X374</f>
        <v>8.606959746918294E-2</v>
      </c>
      <c r="CG363" s="129">
        <f t="shared" ref="CG363" si="6071">Y363/Y374</f>
        <v>4.7452896022330777E-2</v>
      </c>
      <c r="CH363" s="130">
        <f t="shared" ref="CH363" si="6072">Z363/Z374</f>
        <v>5.9472011733072601E-2</v>
      </c>
      <c r="CI363" s="128">
        <f t="shared" ref="CI363" si="6073">AA363/AA374</f>
        <v>7.3695632516502393E-2</v>
      </c>
      <c r="CJ363" s="134">
        <f t="shared" ref="CJ363" si="6074">AB363/AB374</f>
        <v>7.3754065191027784E-2</v>
      </c>
      <c r="CK363" s="135">
        <f t="shared" ref="CK363" si="6075">AC363/AC374</f>
        <v>6.4197124036041622E-2</v>
      </c>
    </row>
    <row r="364" spans="1:89" x14ac:dyDescent="0.2">
      <c r="A364" s="145" t="s">
        <v>30</v>
      </c>
      <c r="B364" s="189">
        <v>1667</v>
      </c>
      <c r="C364" s="183">
        <v>3317</v>
      </c>
      <c r="D364" s="184">
        <v>1364</v>
      </c>
      <c r="E364" s="185">
        <v>1019</v>
      </c>
      <c r="F364" s="182">
        <v>1513</v>
      </c>
      <c r="G364" s="186">
        <v>2984</v>
      </c>
      <c r="H364" s="184">
        <v>2496</v>
      </c>
      <c r="I364" s="185">
        <v>4229</v>
      </c>
      <c r="J364" s="182">
        <v>988</v>
      </c>
      <c r="K364" s="183">
        <v>296</v>
      </c>
      <c r="L364" s="184">
        <v>2735</v>
      </c>
      <c r="M364" s="182">
        <v>842</v>
      </c>
      <c r="N364" s="187">
        <v>3690</v>
      </c>
      <c r="O364" s="190">
        <v>2251</v>
      </c>
      <c r="P364" s="182">
        <v>1979</v>
      </c>
      <c r="Q364" s="183">
        <v>1480</v>
      </c>
      <c r="R364" s="184">
        <v>2014</v>
      </c>
      <c r="S364" s="185">
        <v>2421</v>
      </c>
      <c r="T364" s="182">
        <v>1259</v>
      </c>
      <c r="U364" s="186">
        <v>256</v>
      </c>
      <c r="V364" s="184">
        <v>2526</v>
      </c>
      <c r="W364" s="191">
        <v>1446</v>
      </c>
      <c r="X364" s="182">
        <v>2063</v>
      </c>
      <c r="Y364" s="186">
        <v>700</v>
      </c>
      <c r="Z364" s="184">
        <v>2936</v>
      </c>
      <c r="AA364" s="182">
        <v>4476</v>
      </c>
      <c r="AB364" s="156">
        <f t="shared" si="5719"/>
        <v>27230</v>
      </c>
      <c r="AC364" s="157">
        <f t="shared" si="5720"/>
        <v>25717</v>
      </c>
      <c r="BI364" s="145" t="s">
        <v>30</v>
      </c>
      <c r="BJ364" s="128">
        <f>B364/B374</f>
        <v>5.9433827723901884E-2</v>
      </c>
      <c r="BK364" s="129">
        <f t="shared" ref="BK364" si="6076">C364/C374</f>
        <v>0.11451752114621094</v>
      </c>
      <c r="BL364" s="130">
        <f t="shared" ref="BL364" si="6077">D364/D374</f>
        <v>0.10830554232174051</v>
      </c>
      <c r="BM364" s="131">
        <f t="shared" ref="BM364" si="6078">E364/E374</f>
        <v>8.0009422110552758E-2</v>
      </c>
      <c r="BN364" s="128">
        <f t="shared" ref="BN364" si="6079">F364/F374</f>
        <v>5.2865129280223619E-2</v>
      </c>
      <c r="BO364" s="129">
        <f t="shared" ref="BO364" si="6080">G364/G374</f>
        <v>0.11483990147783252</v>
      </c>
      <c r="BP364" s="130">
        <f t="shared" ref="BP364" si="6081">H364/H374</f>
        <v>6.6122708487866902E-2</v>
      </c>
      <c r="BQ364" s="131">
        <f t="shared" ref="BQ364" si="6082">I364/I374</f>
        <v>0.10283532730279156</v>
      </c>
      <c r="BR364" s="128">
        <f t="shared" ref="BR364" si="6083">J364/J374</f>
        <v>0.15275200989486704</v>
      </c>
      <c r="BS364" s="129">
        <f t="shared" ref="BS364" si="6084">K364/K374</f>
        <v>4.6084384244122686E-2</v>
      </c>
      <c r="BT364" s="130">
        <f t="shared" ref="BT364" si="6085">L364/L374</f>
        <v>0.11866024556379887</v>
      </c>
      <c r="BU364" s="128">
        <f t="shared" ref="BU364" si="6086">M364/M374</f>
        <v>3.8393142127581964E-2</v>
      </c>
      <c r="BV364" s="132">
        <f t="shared" ref="BV364" si="6087">N364/N374</f>
        <v>9.8507701753917612E-2</v>
      </c>
      <c r="BW364" s="133">
        <f t="shared" ref="BW364" si="6088">O364/O374</f>
        <v>6.0926757971092947E-2</v>
      </c>
      <c r="BX364" s="128">
        <f t="shared" ref="BX364" si="6089">P364/P374</f>
        <v>9.6541294697302313E-2</v>
      </c>
      <c r="BY364" s="129">
        <f t="shared" ref="BY364" si="6090">Q364/Q374</f>
        <v>7.5306568971658272E-2</v>
      </c>
      <c r="BZ364" s="130">
        <f t="shared" ref="BZ364" si="6091">R364/R374</f>
        <v>7.7274296895982808E-2</v>
      </c>
      <c r="CA364" s="131">
        <f t="shared" ref="CA364" si="6092">S364/S374</f>
        <v>9.2829754601226999E-2</v>
      </c>
      <c r="CB364" s="128">
        <f t="shared" ref="CB364" si="6093">T364/T374</f>
        <v>0.16329442282749676</v>
      </c>
      <c r="CC364" s="129">
        <f t="shared" ref="CC364" si="6094">U364/U374</f>
        <v>3.2360005056250793E-2</v>
      </c>
      <c r="CD364" s="130">
        <f t="shared" ref="CD364" si="6095">V364/V374</f>
        <v>0.10809191664170482</v>
      </c>
      <c r="CE364" s="131">
        <f t="shared" ref="CE364" si="6096">W364/W374</f>
        <v>5.544903750287599E-2</v>
      </c>
      <c r="CF364" s="128">
        <f t="shared" ref="CF364" si="6097">X364/X374</f>
        <v>0.11252318097523727</v>
      </c>
      <c r="CG364" s="129">
        <f t="shared" ref="CG364" si="6098">Y364/Y374</f>
        <v>6.1060711793440338E-2</v>
      </c>
      <c r="CH364" s="130">
        <f t="shared" ref="CH364" si="6099">Z364/Z374</f>
        <v>7.1767294060131992E-2</v>
      </c>
      <c r="CI364" s="128">
        <f t="shared" ref="CI364" si="6100">AA364/AA374</f>
        <v>0.10118455556560267</v>
      </c>
      <c r="CJ364" s="134">
        <f t="shared" ref="CJ364" si="6101">AB364/AB374</f>
        <v>8.7592602719455986E-2</v>
      </c>
      <c r="CK364" s="135">
        <f t="shared" ref="CK364" si="6102">AC364/AC374</f>
        <v>8.3083762207985634E-2</v>
      </c>
    </row>
    <row r="365" spans="1:89" x14ac:dyDescent="0.2">
      <c r="A365" s="136" t="s">
        <v>31</v>
      </c>
      <c r="B365" s="192">
        <v>1581</v>
      </c>
      <c r="C365" s="176">
        <v>3568</v>
      </c>
      <c r="D365" s="177">
        <v>819</v>
      </c>
      <c r="E365" s="178">
        <v>1287</v>
      </c>
      <c r="F365" s="175">
        <v>1269</v>
      </c>
      <c r="G365" s="179">
        <v>3010</v>
      </c>
      <c r="H365" s="177">
        <v>2231</v>
      </c>
      <c r="I365" s="178">
        <v>4563</v>
      </c>
      <c r="J365" s="175">
        <v>656</v>
      </c>
      <c r="K365" s="176">
        <v>258</v>
      </c>
      <c r="L365" s="177">
        <v>2636</v>
      </c>
      <c r="M365" s="175">
        <v>805</v>
      </c>
      <c r="N365" s="180">
        <v>3153</v>
      </c>
      <c r="O365" s="193">
        <v>2416</v>
      </c>
      <c r="P365" s="175">
        <v>1664</v>
      </c>
      <c r="Q365" s="176">
        <v>1689</v>
      </c>
      <c r="R365" s="177">
        <v>1752</v>
      </c>
      <c r="S365" s="178">
        <v>2335</v>
      </c>
      <c r="T365" s="175">
        <v>1009</v>
      </c>
      <c r="U365" s="179">
        <v>230</v>
      </c>
      <c r="V365" s="177">
        <v>2589</v>
      </c>
      <c r="W365" s="194">
        <v>1416</v>
      </c>
      <c r="X365" s="175">
        <v>1810</v>
      </c>
      <c r="Y365" s="179">
        <v>760</v>
      </c>
      <c r="Z365" s="177">
        <v>2739</v>
      </c>
      <c r="AA365" s="175">
        <v>3806</v>
      </c>
      <c r="AB365" s="156">
        <f t="shared" si="5719"/>
        <v>23908</v>
      </c>
      <c r="AC365" s="157">
        <f t="shared" si="5720"/>
        <v>26143</v>
      </c>
      <c r="BI365" s="136" t="s">
        <v>31</v>
      </c>
      <c r="BJ365" s="128">
        <f>B365/B374</f>
        <v>5.6367655447803762E-2</v>
      </c>
      <c r="BK365" s="129">
        <f t="shared" ref="BK365" si="6103">C365/C374</f>
        <v>0.12318315208009667</v>
      </c>
      <c r="BL365" s="130">
        <f t="shared" ref="BL365" si="6104">D365/D374</f>
        <v>6.5030967127203423E-2</v>
      </c>
      <c r="BM365" s="131">
        <f t="shared" ref="BM365" si="6105">E365/E374</f>
        <v>0.10105213567839195</v>
      </c>
      <c r="BN365" s="128">
        <f t="shared" ref="BN365" si="6106">F365/F374</f>
        <v>4.4339622641509431E-2</v>
      </c>
      <c r="BO365" s="129">
        <f t="shared" ref="BO365" si="6107">G365/G374</f>
        <v>0.11584051724137931</v>
      </c>
      <c r="BP365" s="130">
        <f t="shared" ref="BP365" si="6108">H365/H374</f>
        <v>5.9102469004980396E-2</v>
      </c>
      <c r="BQ365" s="131">
        <f t="shared" ref="BQ365" si="6109">I365/I374</f>
        <v>0.11095710533994747</v>
      </c>
      <c r="BR365" s="128">
        <f t="shared" ref="BR365" si="6110">J365/J374</f>
        <v>0.10142238713667286</v>
      </c>
      <c r="BS365" s="129">
        <f t="shared" ref="BS365" si="6111">K365/K374</f>
        <v>4.0168145726296123E-2</v>
      </c>
      <c r="BT365" s="130">
        <f t="shared" ref="BT365" si="6112">L365/L374</f>
        <v>0.11436504837520066</v>
      </c>
      <c r="BU365" s="128">
        <f t="shared" ref="BU365" si="6113">M365/M374</f>
        <v>3.6706032556654965E-2</v>
      </c>
      <c r="BV365" s="132">
        <f t="shared" ref="BV365" si="6114">N365/N374</f>
        <v>8.417202808403855E-2</v>
      </c>
      <c r="BW365" s="133">
        <f t="shared" ref="BW365" si="6115">O365/O374</f>
        <v>6.5392735343474256E-2</v>
      </c>
      <c r="BX365" s="128">
        <f t="shared" ref="BX365" si="6116">P365/P374</f>
        <v>8.117469144836334E-2</v>
      </c>
      <c r="BY365" s="129">
        <f t="shared" ref="BY365" si="6117">Q365/Q374</f>
        <v>8.5941077698061363E-2</v>
      </c>
      <c r="BZ365" s="130">
        <f t="shared" ref="BZ365" si="6118">R365/R374</f>
        <v>6.7221731957180675E-2</v>
      </c>
      <c r="CA365" s="131">
        <f t="shared" ref="CA365" si="6119">S365/S374</f>
        <v>8.9532208588957052E-2</v>
      </c>
      <c r="CB365" s="128">
        <f t="shared" ref="CB365" si="6120">T365/T374</f>
        <v>0.13086900129701687</v>
      </c>
      <c r="CC365" s="129">
        <f t="shared" ref="CC365" si="6121">U365/U374</f>
        <v>2.9073442042725318E-2</v>
      </c>
      <c r="CD365" s="130">
        <f t="shared" ref="CD365" si="6122">V365/V374</f>
        <v>0.11078779579785185</v>
      </c>
      <c r="CE365" s="131">
        <f t="shared" ref="CE365" si="6123">W365/W374</f>
        <v>5.4298642533936653E-2</v>
      </c>
      <c r="CF365" s="128">
        <f t="shared" ref="CF365" si="6124">X365/X374</f>
        <v>9.8723682775171809E-2</v>
      </c>
      <c r="CG365" s="129">
        <f t="shared" ref="CG365" si="6125">Y365/Y374</f>
        <v>6.6294487090020934E-2</v>
      </c>
      <c r="CH365" s="130">
        <f t="shared" ref="CH365" si="6126">Z365/Z374</f>
        <v>6.6951845514544125E-2</v>
      </c>
      <c r="CI365" s="128">
        <f t="shared" ref="CI365" si="6127">AA365/AA374</f>
        <v>8.603852066190433E-2</v>
      </c>
      <c r="CJ365" s="134">
        <f t="shared" ref="CJ365" si="6128">AB365/AB374</f>
        <v>7.6906498193784562E-2</v>
      </c>
      <c r="CK365" s="135">
        <f t="shared" ref="CK365" si="6129">AC365/AC374</f>
        <v>8.4460037928349663E-2</v>
      </c>
    </row>
    <row r="366" spans="1:89" x14ac:dyDescent="0.2">
      <c r="A366" s="145" t="s">
        <v>32</v>
      </c>
      <c r="B366" s="189">
        <v>1768</v>
      </c>
      <c r="C366" s="183">
        <v>2942</v>
      </c>
      <c r="D366" s="184">
        <v>614</v>
      </c>
      <c r="E366" s="185">
        <v>1055</v>
      </c>
      <c r="F366" s="182">
        <v>1147</v>
      </c>
      <c r="G366" s="186">
        <v>2478</v>
      </c>
      <c r="H366" s="184">
        <v>2145</v>
      </c>
      <c r="I366" s="185">
        <v>3698</v>
      </c>
      <c r="J366" s="182">
        <v>469</v>
      </c>
      <c r="K366" s="183">
        <v>189</v>
      </c>
      <c r="L366" s="184">
        <v>2015</v>
      </c>
      <c r="M366" s="182">
        <v>918</v>
      </c>
      <c r="N366" s="187">
        <v>3332</v>
      </c>
      <c r="O366" s="190">
        <v>2153</v>
      </c>
      <c r="P366" s="182">
        <v>1155</v>
      </c>
      <c r="Q366" s="183">
        <v>1501</v>
      </c>
      <c r="R366" s="184">
        <v>1411</v>
      </c>
      <c r="S366" s="185">
        <v>1988</v>
      </c>
      <c r="T366" s="182">
        <v>538</v>
      </c>
      <c r="U366" s="186">
        <v>302</v>
      </c>
      <c r="V366" s="184">
        <v>2118</v>
      </c>
      <c r="W366" s="191">
        <v>1366</v>
      </c>
      <c r="X366" s="182">
        <v>1099</v>
      </c>
      <c r="Y366" s="186">
        <v>591</v>
      </c>
      <c r="Z366" s="184">
        <v>2503</v>
      </c>
      <c r="AA366" s="182">
        <v>3197</v>
      </c>
      <c r="AB366" s="156">
        <f t="shared" si="5719"/>
        <v>20314</v>
      </c>
      <c r="AC366" s="157">
        <f t="shared" si="5720"/>
        <v>22378</v>
      </c>
      <c r="BI366" s="145" t="s">
        <v>32</v>
      </c>
      <c r="BJ366" s="128">
        <f>B366/B374</f>
        <v>6.3034797490017114E-2</v>
      </c>
      <c r="BK366" s="129">
        <f t="shared" ref="BK366" si="6130">C366/C374</f>
        <v>0.10157086138442949</v>
      </c>
      <c r="BL366" s="130">
        <f t="shared" ref="BL366" si="6131">D366/D374</f>
        <v>4.8753374622836271E-2</v>
      </c>
      <c r="BM366" s="131">
        <f t="shared" ref="BM366" si="6132">E366/E374</f>
        <v>8.2836055276381909E-2</v>
      </c>
      <c r="BN366" s="128">
        <f t="shared" ref="BN366" si="6133">F366/F374</f>
        <v>4.0076869322152341E-2</v>
      </c>
      <c r="BO366" s="129">
        <f t="shared" ref="BO366" si="6134">G366/G374</f>
        <v>9.5366379310344834E-2</v>
      </c>
      <c r="BP366" s="130">
        <f t="shared" ref="BP366" si="6135">H366/H374</f>
        <v>5.6824202606760625E-2</v>
      </c>
      <c r="BQ366" s="131">
        <f t="shared" ref="BQ366" si="6136">I366/I374</f>
        <v>8.992315922575625E-2</v>
      </c>
      <c r="BR366" s="128">
        <f t="shared" ref="BR366" si="6137">J366/J374</f>
        <v>7.2510822510822512E-2</v>
      </c>
      <c r="BS366" s="129">
        <f t="shared" ref="BS366" si="6138">K366/K374</f>
        <v>2.9425502101821578E-2</v>
      </c>
      <c r="BT366" s="130">
        <f t="shared" ref="BT366" si="6139">L366/L374</f>
        <v>8.7422447828539196E-2</v>
      </c>
      <c r="BU366" s="128">
        <f t="shared" ref="BU366" si="6140">M366/M374</f>
        <v>4.1858556381377955E-2</v>
      </c>
      <c r="BV366" s="132">
        <f t="shared" ref="BV366" si="6141">N366/N374</f>
        <v>8.8950585973998242E-2</v>
      </c>
      <c r="BW366" s="133">
        <f t="shared" ref="BW366" si="6142">O366/O374</f>
        <v>5.8274238077193743E-2</v>
      </c>
      <c r="BX366" s="128">
        <f t="shared" ref="BX366" si="6143">P366/P374</f>
        <v>5.6344211912776235E-2</v>
      </c>
      <c r="BY366" s="129">
        <f t="shared" ref="BY366" si="6144">Q366/Q374</f>
        <v>7.6375108125985858E-2</v>
      </c>
      <c r="BZ366" s="130">
        <f t="shared" ref="BZ366" si="6145">R366/R374</f>
        <v>5.4138050109350418E-2</v>
      </c>
      <c r="CA366" s="131">
        <f t="shared" ref="CA366" si="6146">S366/S374</f>
        <v>7.6226993865030679E-2</v>
      </c>
      <c r="CB366" s="128">
        <f t="shared" ref="CB366" si="6147">T366/T374</f>
        <v>6.9779507133592739E-2</v>
      </c>
      <c r="CC366" s="129">
        <f t="shared" ref="CC366" si="6148">U366/U374</f>
        <v>3.8174693464795857E-2</v>
      </c>
      <c r="CD366" s="130">
        <f t="shared" ref="CD366" si="6149">V366/V374</f>
        <v>9.063288972570499E-2</v>
      </c>
      <c r="CE366" s="131">
        <f t="shared" ref="CE366" si="6150">W366/W374</f>
        <v>5.2381317585704426E-2</v>
      </c>
      <c r="CF366" s="128">
        <f t="shared" ref="CF366" si="6151">X366/X374</f>
        <v>5.9943274790007633E-2</v>
      </c>
      <c r="CG366" s="129">
        <f t="shared" ref="CG366" si="6152">Y366/Y374</f>
        <v>5.1552686671318911E-2</v>
      </c>
      <c r="CH366" s="130">
        <f t="shared" ref="CH366" si="6153">Z366/Z374</f>
        <v>6.1183084820337325E-2</v>
      </c>
      <c r="CI366" s="128">
        <f t="shared" ref="CI366" si="6154">AA366/AA374</f>
        <v>7.2271453115109865E-2</v>
      </c>
      <c r="CJ366" s="134">
        <f t="shared" ref="CJ366" si="6155">AB366/AB374</f>
        <v>6.5345432671429629E-2</v>
      </c>
      <c r="CK366" s="135">
        <f t="shared" ref="CK366" si="6156">AC366/AC374</f>
        <v>7.2296474343442177E-2</v>
      </c>
    </row>
    <row r="367" spans="1:89" x14ac:dyDescent="0.2">
      <c r="A367" s="136" t="s">
        <v>33</v>
      </c>
      <c r="B367" s="192">
        <v>1458</v>
      </c>
      <c r="C367" s="176">
        <v>1667</v>
      </c>
      <c r="D367" s="177">
        <v>422</v>
      </c>
      <c r="E367" s="178">
        <v>765</v>
      </c>
      <c r="F367" s="175">
        <v>849</v>
      </c>
      <c r="G367" s="179">
        <v>1729</v>
      </c>
      <c r="H367" s="177">
        <v>1688</v>
      </c>
      <c r="I367" s="178">
        <v>2388</v>
      </c>
      <c r="J367" s="175">
        <v>431</v>
      </c>
      <c r="K367" s="176">
        <v>148</v>
      </c>
      <c r="L367" s="177">
        <v>1401</v>
      </c>
      <c r="M367" s="175">
        <v>768</v>
      </c>
      <c r="N367" s="180">
        <v>1897</v>
      </c>
      <c r="O367" s="193">
        <v>1875</v>
      </c>
      <c r="P367" s="175">
        <v>945</v>
      </c>
      <c r="Q367" s="176">
        <v>1279</v>
      </c>
      <c r="R367" s="177">
        <v>1273</v>
      </c>
      <c r="S367" s="178">
        <v>1436</v>
      </c>
      <c r="T367" s="175">
        <v>341</v>
      </c>
      <c r="U367" s="179">
        <v>284</v>
      </c>
      <c r="V367" s="177">
        <v>1859</v>
      </c>
      <c r="W367" s="194">
        <v>1299</v>
      </c>
      <c r="X367" s="175">
        <v>761</v>
      </c>
      <c r="Y367" s="179">
        <v>532</v>
      </c>
      <c r="Z367" s="177">
        <v>1912</v>
      </c>
      <c r="AA367" s="175">
        <v>2243</v>
      </c>
      <c r="AB367" s="156">
        <f t="shared" si="5719"/>
        <v>15237</v>
      </c>
      <c r="AC367" s="157">
        <f t="shared" si="5720"/>
        <v>16413</v>
      </c>
      <c r="BI367" s="136" t="s">
        <v>33</v>
      </c>
      <c r="BJ367" s="128">
        <f>B367/B374</f>
        <v>5.1982316029663432E-2</v>
      </c>
      <c r="BK367" s="129">
        <f t="shared" ref="BK367" si="6157">C367/C374</f>
        <v>5.755221819437252E-2</v>
      </c>
      <c r="BL367" s="130">
        <f t="shared" ref="BL367" si="6158">D367/D374</f>
        <v>3.3508019691916788E-2</v>
      </c>
      <c r="BM367" s="131">
        <f t="shared" ref="BM367" si="6159">E367/E374</f>
        <v>6.0065954773869348E-2</v>
      </c>
      <c r="BN367" s="128">
        <f t="shared" ref="BN367" si="6160">F367/F374</f>
        <v>2.9664570230607968E-2</v>
      </c>
      <c r="BO367" s="129">
        <f t="shared" ref="BO367" si="6161">G367/G374</f>
        <v>6.6540948275862072E-2</v>
      </c>
      <c r="BP367" s="130">
        <f t="shared" ref="BP367" si="6162">H367/H374</f>
        <v>4.4717600932499733E-2</v>
      </c>
      <c r="BQ367" s="131">
        <f t="shared" ref="BQ367" si="6163">I367/I374</f>
        <v>5.8068281295593813E-2</v>
      </c>
      <c r="BR367" s="128">
        <f t="shared" ref="BR367" si="6164">J367/J374</f>
        <v>6.6635745207173774E-2</v>
      </c>
      <c r="BS367" s="129">
        <f t="shared" ref="BS367" si="6165">K367/K374</f>
        <v>2.3042192122061343E-2</v>
      </c>
      <c r="BT367" s="130">
        <f t="shared" ref="BT367" si="6166">L367/L374</f>
        <v>6.0783548093192766E-2</v>
      </c>
      <c r="BU367" s="128">
        <f t="shared" ref="BU367" si="6167">M367/M374</f>
        <v>3.5018922985727965E-2</v>
      </c>
      <c r="BV367" s="132">
        <f t="shared" ref="BV367" si="6168">N367/N374</f>
        <v>5.0642035291919164E-2</v>
      </c>
      <c r="BW367" s="133">
        <f t="shared" ref="BW367" si="6169">O367/O374</f>
        <v>5.0749742867969468E-2</v>
      </c>
      <c r="BX367" s="128">
        <f t="shared" ref="BX367" si="6170">P367/P374</f>
        <v>4.6099809746816919E-2</v>
      </c>
      <c r="BY367" s="129">
        <f t="shared" ref="BY367" si="6171">Q367/Q374</f>
        <v>6.5079122780237114E-2</v>
      </c>
      <c r="BZ367" s="130">
        <f t="shared" ref="BZ367" si="6172">R367/R374</f>
        <v>4.8843187660668377E-2</v>
      </c>
      <c r="CA367" s="131">
        <f t="shared" ref="CA367" si="6173">S367/S374</f>
        <v>5.5061349693251535E-2</v>
      </c>
      <c r="CB367" s="128">
        <f t="shared" ref="CB367" si="6174">T367/T374</f>
        <v>4.4228274967574581E-2</v>
      </c>
      <c r="CC367" s="129">
        <f t="shared" ref="CC367" si="6175">U367/U374</f>
        <v>3.589938060927822E-2</v>
      </c>
      <c r="CD367" s="130">
        <f t="shared" ref="CD367" si="6176">V367/V374</f>
        <v>7.9549830972656083E-2</v>
      </c>
      <c r="CE367" s="131">
        <f t="shared" ref="CE367" si="6177">W367/W374</f>
        <v>4.9812102155073243E-2</v>
      </c>
      <c r="CF367" s="128">
        <f t="shared" ref="CF367" si="6178">X367/X374</f>
        <v>4.1507581542489361E-2</v>
      </c>
      <c r="CG367" s="129">
        <f t="shared" ref="CG367" si="6179">Y367/Y374</f>
        <v>4.6406140963014653E-2</v>
      </c>
      <c r="CH367" s="130">
        <f t="shared" ref="CH367" si="6180">Z367/Z374</f>
        <v>4.6736739183573697E-2</v>
      </c>
      <c r="CI367" s="128">
        <f t="shared" ref="CI367" si="6181">AA367/AA374</f>
        <v>5.0705307894022965E-2</v>
      </c>
      <c r="CJ367" s="134">
        <f t="shared" ref="CJ367" si="6182">AB367/AB374</f>
        <v>4.9013899656127465E-2</v>
      </c>
      <c r="CK367" s="135">
        <f t="shared" ref="CK367" si="6183">AC367/AC374</f>
        <v>5.3025383564166431E-2</v>
      </c>
    </row>
    <row r="368" spans="1:89" x14ac:dyDescent="0.2">
      <c r="A368" s="145" t="s">
        <v>34</v>
      </c>
      <c r="B368" s="189">
        <v>637</v>
      </c>
      <c r="C368" s="183">
        <v>1340</v>
      </c>
      <c r="D368" s="184">
        <v>189</v>
      </c>
      <c r="E368" s="185">
        <v>682</v>
      </c>
      <c r="F368" s="182">
        <v>452</v>
      </c>
      <c r="G368" s="186">
        <v>1790</v>
      </c>
      <c r="H368" s="184">
        <v>925</v>
      </c>
      <c r="I368" s="185">
        <v>2234</v>
      </c>
      <c r="J368" s="182">
        <v>169</v>
      </c>
      <c r="K368" s="183">
        <v>115</v>
      </c>
      <c r="L368" s="184">
        <v>1469</v>
      </c>
      <c r="M368" s="182">
        <v>498</v>
      </c>
      <c r="N368" s="187">
        <v>1923</v>
      </c>
      <c r="O368" s="190">
        <v>1492</v>
      </c>
      <c r="P368" s="182">
        <v>629</v>
      </c>
      <c r="Q368" s="183">
        <v>936</v>
      </c>
      <c r="R368" s="184">
        <v>904</v>
      </c>
      <c r="S368" s="185">
        <v>1368</v>
      </c>
      <c r="T368" s="182">
        <v>205</v>
      </c>
      <c r="U368" s="186">
        <v>249</v>
      </c>
      <c r="V368" s="184">
        <v>1523</v>
      </c>
      <c r="W368" s="191">
        <v>800</v>
      </c>
      <c r="X368" s="182">
        <v>389</v>
      </c>
      <c r="Y368" s="186">
        <v>443</v>
      </c>
      <c r="Z368" s="184">
        <v>1258</v>
      </c>
      <c r="AA368" s="182">
        <v>1840</v>
      </c>
      <c r="AB368" s="156">
        <f t="shared" si="5719"/>
        <v>10672</v>
      </c>
      <c r="AC368" s="157">
        <f t="shared" si="5720"/>
        <v>13787</v>
      </c>
      <c r="BI368" s="145" t="s">
        <v>34</v>
      </c>
      <c r="BJ368" s="128">
        <f>B368/B374</f>
        <v>2.2711066742726754E-2</v>
      </c>
      <c r="BK368" s="129">
        <f t="shared" ref="BK368" si="6184">C368/C374</f>
        <v>4.6262730882099083E-2</v>
      </c>
      <c r="BL368" s="130">
        <f t="shared" ref="BL368" si="6185">D368/D374</f>
        <v>1.5007146260123869E-2</v>
      </c>
      <c r="BM368" s="131">
        <f t="shared" ref="BM368" si="6186">E368/E374</f>
        <v>5.3548994974874371E-2</v>
      </c>
      <c r="BN368" s="128">
        <f t="shared" ref="BN368" si="6187">F368/F374</f>
        <v>1.5793151642208247E-2</v>
      </c>
      <c r="BO368" s="129">
        <f t="shared" ref="BO368" si="6188">G368/G374</f>
        <v>6.8888546798029554E-2</v>
      </c>
      <c r="BP368" s="130">
        <f t="shared" ref="BP368" si="6189">H368/H374</f>
        <v>2.4504609515735933E-2</v>
      </c>
      <c r="BQ368" s="131">
        <f t="shared" ref="BQ368" si="6190">I368/I374</f>
        <v>5.4323509386246471E-2</v>
      </c>
      <c r="BR368" s="128">
        <f t="shared" ref="BR368" si="6191">J368/J374</f>
        <v>2.6128633271490415E-2</v>
      </c>
      <c r="BS368" s="129">
        <f t="shared" ref="BS368" si="6192">K368/K374</f>
        <v>1.7904406040790907E-2</v>
      </c>
      <c r="BT368" s="130">
        <f t="shared" ref="BT368" si="6193">L368/L374</f>
        <v>6.3733784545967287E-2</v>
      </c>
      <c r="BU368" s="128">
        <f t="shared" ref="BU368" si="6194">M368/M374</f>
        <v>2.2707582873557976E-2</v>
      </c>
      <c r="BV368" s="132">
        <f t="shared" ref="BV368" si="6195">N368/N374</f>
        <v>5.1336127499399344E-2</v>
      </c>
      <c r="BW368" s="133">
        <f t="shared" ref="BW368" si="6196">O368/O374</f>
        <v>4.0383262058138907E-2</v>
      </c>
      <c r="BX368" s="128">
        <f t="shared" ref="BX368" si="6197">P368/P374</f>
        <v>3.0684423630420996E-2</v>
      </c>
      <c r="BY368" s="129">
        <f t="shared" ref="BY368" si="6198">Q368/Q374</f>
        <v>4.7626316592886582E-2</v>
      </c>
      <c r="BZ368" s="130">
        <f t="shared" ref="BZ368" si="6199">R368/R374</f>
        <v>3.4685185895714232E-2</v>
      </c>
      <c r="CA368" s="131">
        <f t="shared" ref="CA368" si="6200">S368/S374</f>
        <v>5.2453987730061352E-2</v>
      </c>
      <c r="CB368" s="128">
        <f t="shared" ref="CB368" si="6201">T368/T374</f>
        <v>2.6588845654993514E-2</v>
      </c>
      <c r="CC368" s="129">
        <f t="shared" ref="CC368" si="6202">U368/U374</f>
        <v>3.1475161167993933E-2</v>
      </c>
      <c r="CD368" s="130">
        <f t="shared" ref="CD368" si="6203">V368/V374</f>
        <v>6.5171808806538584E-2</v>
      </c>
      <c r="CE368" s="131">
        <f t="shared" ref="CE368" si="6204">W368/W374</f>
        <v>3.0677199171715623E-2</v>
      </c>
      <c r="CF368" s="128">
        <f t="shared" ref="CF368" si="6205">X368/X374</f>
        <v>2.1217410275989963E-2</v>
      </c>
      <c r="CG368" s="129">
        <f t="shared" ref="CG368" si="6206">Y368/Y374</f>
        <v>3.86427076064201E-2</v>
      </c>
      <c r="CH368" s="130">
        <f t="shared" ref="CH368" si="6207">Z368/Z374</f>
        <v>3.0750427768271815E-2</v>
      </c>
      <c r="CI368" s="128">
        <f t="shared" ref="CI368" si="6208">AA368/AA374</f>
        <v>4.1595080929559637E-2</v>
      </c>
      <c r="CJ368" s="134">
        <f t="shared" ref="CJ368" si="6209">AB368/AB374</f>
        <v>3.4329352046347197E-2</v>
      </c>
      <c r="CK368" s="135">
        <f t="shared" ref="CK368" si="6210">AC368/AC374</f>
        <v>4.4541580649434143E-2</v>
      </c>
    </row>
    <row r="369" spans="1:89" x14ac:dyDescent="0.2">
      <c r="A369" s="136" t="s">
        <v>35</v>
      </c>
      <c r="B369" s="192">
        <v>0</v>
      </c>
      <c r="C369" s="176">
        <v>551</v>
      </c>
      <c r="D369" s="177">
        <v>8</v>
      </c>
      <c r="E369" s="178">
        <v>264</v>
      </c>
      <c r="F369" s="175">
        <v>13</v>
      </c>
      <c r="G369" s="179">
        <v>581</v>
      </c>
      <c r="H369" s="177">
        <v>83</v>
      </c>
      <c r="I369" s="178">
        <v>576</v>
      </c>
      <c r="J369" s="175">
        <v>46</v>
      </c>
      <c r="K369" s="176">
        <v>30</v>
      </c>
      <c r="L369" s="177">
        <v>224</v>
      </c>
      <c r="M369" s="175">
        <v>122</v>
      </c>
      <c r="N369" s="180">
        <v>308</v>
      </c>
      <c r="O369" s="193">
        <v>288</v>
      </c>
      <c r="P369" s="175">
        <v>113</v>
      </c>
      <c r="Q369" s="176">
        <v>187</v>
      </c>
      <c r="R369" s="177">
        <v>213</v>
      </c>
      <c r="S369" s="178">
        <v>97</v>
      </c>
      <c r="T369" s="175">
        <v>40</v>
      </c>
      <c r="U369" s="179">
        <v>17</v>
      </c>
      <c r="V369" s="177">
        <v>138</v>
      </c>
      <c r="W369" s="194">
        <v>45</v>
      </c>
      <c r="X369" s="175">
        <v>70</v>
      </c>
      <c r="Y369" s="179">
        <v>26</v>
      </c>
      <c r="Z369" s="177">
        <v>132</v>
      </c>
      <c r="AA369" s="175">
        <v>158</v>
      </c>
      <c r="AB369" s="156">
        <f t="shared" si="5719"/>
        <v>1388</v>
      </c>
      <c r="AC369" s="157">
        <f t="shared" si="5720"/>
        <v>2942</v>
      </c>
      <c r="BI369" s="136" t="s">
        <v>35</v>
      </c>
      <c r="BJ369" s="128">
        <f>B369/B374</f>
        <v>0</v>
      </c>
      <c r="BK369" s="129">
        <f t="shared" ref="BK369" si="6211">C369/C374</f>
        <v>1.9022958743310892E-2</v>
      </c>
      <c r="BL369" s="130">
        <f t="shared" ref="BL369" si="6212">D369/D374</f>
        <v>6.3522312212164523E-4</v>
      </c>
      <c r="BM369" s="131">
        <f t="shared" ref="BM369" si="6213">E369/E374</f>
        <v>2.0728643216080402E-2</v>
      </c>
      <c r="BN369" s="128">
        <f t="shared" ref="BN369" si="6214">F369/F374</f>
        <v>4.5422781271837873E-4</v>
      </c>
      <c r="BO369" s="129">
        <f t="shared" ref="BO369" si="6215">G369/G374</f>
        <v>2.235991379310345E-2</v>
      </c>
      <c r="BP369" s="130">
        <f t="shared" ref="BP369" si="6216">H369/H374</f>
        <v>2.1987919889795487E-3</v>
      </c>
      <c r="BQ369" s="131">
        <f t="shared" ref="BQ369" si="6217">I369/I374</f>
        <v>1.4006419608987453E-2</v>
      </c>
      <c r="BR369" s="128">
        <f t="shared" ref="BR369" si="6218">J369/J374</f>
        <v>7.1119356833642547E-3</v>
      </c>
      <c r="BS369" s="129">
        <f t="shared" ref="BS369" si="6219">K369/K374</f>
        <v>4.6707146193367584E-3</v>
      </c>
      <c r="BT369" s="130">
        <f t="shared" ref="BT369" si="6220">L369/L374</f>
        <v>9.7184259620807841E-3</v>
      </c>
      <c r="BU369" s="128">
        <f t="shared" ref="BU369" si="6221">M369/M374</f>
        <v>5.5629018284619946E-3</v>
      </c>
      <c r="BV369" s="132">
        <f t="shared" ref="BV369" si="6222">N369/N374</f>
        <v>8.2223230732267286E-3</v>
      </c>
      <c r="BW369" s="133">
        <f t="shared" ref="BW369" si="6223">O369/O374</f>
        <v>7.7951605045201103E-3</v>
      </c>
      <c r="BX369" s="128">
        <f t="shared" ref="BX369" si="6224">P369/P374</f>
        <v>5.5124640226352504E-3</v>
      </c>
      <c r="BY369" s="129">
        <f t="shared" ref="BY369" si="6225">Q369/Q374</f>
        <v>9.5150867552027674E-3</v>
      </c>
      <c r="BZ369" s="130">
        <f t="shared" ref="BZ369" si="6226">R369/R374</f>
        <v>8.1725050838353224E-3</v>
      </c>
      <c r="CA369" s="131">
        <f t="shared" ref="CA369" si="6227">S369/S374</f>
        <v>3.7193251533742333E-3</v>
      </c>
      <c r="CB369" s="128">
        <f t="shared" ref="CB369" si="6228">T369/T374</f>
        <v>5.1880674448767832E-3</v>
      </c>
      <c r="CC369" s="129">
        <f t="shared" ref="CC369" si="6229">U369/U374</f>
        <v>2.1489065857666538E-3</v>
      </c>
      <c r="CD369" s="130">
        <f t="shared" ref="CD369" si="6230">V369/V374</f>
        <v>5.9052591039411182E-3</v>
      </c>
      <c r="CE369" s="131">
        <f t="shared" ref="CE369" si="6231">W369/W374</f>
        <v>1.7255924534090037E-3</v>
      </c>
      <c r="CF369" s="128">
        <f t="shared" ref="CF369" si="6232">X369/X374</f>
        <v>3.8180429802552635E-3</v>
      </c>
      <c r="CG369" s="129">
        <f t="shared" ref="CG369" si="6233">Y369/Y374</f>
        <v>2.2679692951849267E-3</v>
      </c>
      <c r="CH369" s="130">
        <f t="shared" ref="CH369" si="6234">Z369/Z374</f>
        <v>3.2265949645563434E-3</v>
      </c>
      <c r="CI369" s="128">
        <f t="shared" ref="CI369" si="6235">AA369/AA374</f>
        <v>3.5717515146034902E-3</v>
      </c>
      <c r="CJ369" s="134">
        <f t="shared" ref="CJ369" si="6236">AB369/AB374</f>
        <v>4.4648744977820384E-3</v>
      </c>
      <c r="CK369" s="135">
        <f t="shared" ref="CK369" si="6237">AC369/AC374</f>
        <v>9.50470227537791E-3</v>
      </c>
    </row>
    <row r="370" spans="1:89" x14ac:dyDescent="0.2">
      <c r="A370" s="145" t="s">
        <v>36</v>
      </c>
      <c r="B370" s="189"/>
      <c r="C370" s="183"/>
      <c r="D370" s="184"/>
      <c r="E370" s="185"/>
      <c r="F370" s="182"/>
      <c r="G370" s="186"/>
      <c r="H370" s="184"/>
      <c r="I370" s="185"/>
      <c r="J370" s="182"/>
      <c r="K370" s="186"/>
      <c r="L370" s="184"/>
      <c r="M370" s="182"/>
      <c r="N370" s="187"/>
      <c r="O370" s="190"/>
      <c r="P370" s="182"/>
      <c r="Q370" s="186"/>
      <c r="R370" s="184"/>
      <c r="S370" s="185"/>
      <c r="T370" s="182"/>
      <c r="U370" s="186"/>
      <c r="V370" s="184"/>
      <c r="W370" s="185"/>
      <c r="X370" s="182"/>
      <c r="Y370" s="186"/>
      <c r="Z370" s="184"/>
      <c r="AA370" s="182"/>
      <c r="AB370" s="156">
        <f t="shared" si="5719"/>
        <v>0</v>
      </c>
      <c r="AC370" s="157">
        <f t="shared" si="5720"/>
        <v>0</v>
      </c>
      <c r="BI370" s="145" t="s">
        <v>36</v>
      </c>
      <c r="BJ370" s="128">
        <f>B370/B374</f>
        <v>0</v>
      </c>
      <c r="BK370" s="129">
        <f t="shared" ref="BK370" si="6238">C370/C374</f>
        <v>0</v>
      </c>
      <c r="BL370" s="130">
        <f t="shared" ref="BL370" si="6239">D370/D374</f>
        <v>0</v>
      </c>
      <c r="BM370" s="131">
        <f t="shared" ref="BM370" si="6240">E370/E374</f>
        <v>0</v>
      </c>
      <c r="BN370" s="128">
        <f t="shared" ref="BN370" si="6241">F370/F374</f>
        <v>0</v>
      </c>
      <c r="BO370" s="129">
        <f t="shared" ref="BO370" si="6242">G370/G374</f>
        <v>0</v>
      </c>
      <c r="BP370" s="130">
        <f t="shared" ref="BP370" si="6243">H370/H374</f>
        <v>0</v>
      </c>
      <c r="BQ370" s="131">
        <f t="shared" ref="BQ370" si="6244">I370/I374</f>
        <v>0</v>
      </c>
      <c r="BR370" s="128">
        <f t="shared" ref="BR370" si="6245">J370/J374</f>
        <v>0</v>
      </c>
      <c r="BS370" s="129">
        <f t="shared" ref="BS370" si="6246">K370/K374</f>
        <v>0</v>
      </c>
      <c r="BT370" s="130">
        <f t="shared" ref="BT370" si="6247">L370/L374</f>
        <v>0</v>
      </c>
      <c r="BU370" s="128">
        <f t="shared" ref="BU370" si="6248">M370/M374</f>
        <v>0</v>
      </c>
      <c r="BV370" s="132">
        <f t="shared" ref="BV370" si="6249">N370/N374</f>
        <v>0</v>
      </c>
      <c r="BW370" s="133">
        <f t="shared" ref="BW370" si="6250">O370/O374</f>
        <v>0</v>
      </c>
      <c r="BX370" s="128">
        <f t="shared" ref="BX370" si="6251">P370/P374</f>
        <v>0</v>
      </c>
      <c r="BY370" s="129">
        <f t="shared" ref="BY370" si="6252">Q370/Q374</f>
        <v>0</v>
      </c>
      <c r="BZ370" s="130">
        <f t="shared" ref="BZ370" si="6253">R370/R374</f>
        <v>0</v>
      </c>
      <c r="CA370" s="131">
        <f t="shared" ref="CA370" si="6254">S370/S374</f>
        <v>0</v>
      </c>
      <c r="CB370" s="128">
        <f t="shared" ref="CB370" si="6255">T370/T374</f>
        <v>0</v>
      </c>
      <c r="CC370" s="129">
        <f t="shared" ref="CC370" si="6256">U370/U374</f>
        <v>0</v>
      </c>
      <c r="CD370" s="130">
        <f t="shared" ref="CD370" si="6257">V370/V374</f>
        <v>0</v>
      </c>
      <c r="CE370" s="131">
        <f t="shared" ref="CE370" si="6258">W370/W374</f>
        <v>0</v>
      </c>
      <c r="CF370" s="128">
        <f t="shared" ref="CF370" si="6259">X370/X374</f>
        <v>0</v>
      </c>
      <c r="CG370" s="129">
        <f t="shared" ref="CG370" si="6260">Y370/Y374</f>
        <v>0</v>
      </c>
      <c r="CH370" s="130">
        <f t="shared" ref="CH370" si="6261">Z370/Z374</f>
        <v>0</v>
      </c>
      <c r="CI370" s="128">
        <f t="shared" ref="CI370" si="6262">AA370/AA374</f>
        <v>0</v>
      </c>
      <c r="CJ370" s="134">
        <f t="shared" ref="CJ370" si="6263">AB370/AB374</f>
        <v>0</v>
      </c>
      <c r="CK370" s="135">
        <f t="shared" ref="CK370" si="6264">AC370/AC374</f>
        <v>0</v>
      </c>
    </row>
    <row r="371" spans="1:89" x14ac:dyDescent="0.2">
      <c r="A371" s="136" t="s">
        <v>37</v>
      </c>
      <c r="B371" s="58"/>
      <c r="C371" s="59"/>
      <c r="D371" s="138"/>
      <c r="E371" s="139"/>
      <c r="F371" s="137"/>
      <c r="G371" s="140"/>
      <c r="H371" s="138"/>
      <c r="I371" s="139"/>
      <c r="J371" s="137"/>
      <c r="K371" s="140"/>
      <c r="L371" s="138"/>
      <c r="M371" s="137"/>
      <c r="N371" s="141"/>
      <c r="O371" s="142"/>
      <c r="P371" s="137"/>
      <c r="Q371" s="140"/>
      <c r="R371" s="138"/>
      <c r="S371" s="139"/>
      <c r="T371" s="137"/>
      <c r="U371" s="140"/>
      <c r="V371" s="138"/>
      <c r="W371" s="139"/>
      <c r="X371" s="137"/>
      <c r="Y371" s="140"/>
      <c r="Z371" s="143"/>
      <c r="AA371" s="144"/>
      <c r="AB371" s="158">
        <f t="shared" ref="AB371:AB373" si="6265">SUM(B371,D371,F371,H371,J371,L371,N371,P371,R371,T371,V371,X371,Z371)</f>
        <v>0</v>
      </c>
      <c r="AC371" s="159">
        <f t="shared" ref="AC371:AC373" si="6266">SUM(C371,E371,G371,I371,K371,M371,O371,Q371,S371,U371,W371,Y371,AA371)</f>
        <v>0</v>
      </c>
      <c r="BI371" s="136" t="s">
        <v>37</v>
      </c>
      <c r="BJ371" s="128">
        <f>B371/B374</f>
        <v>0</v>
      </c>
      <c r="BK371" s="129">
        <f t="shared" ref="BK371" si="6267">C371/C374</f>
        <v>0</v>
      </c>
      <c r="BL371" s="130">
        <f t="shared" ref="BL371" si="6268">D371/D374</f>
        <v>0</v>
      </c>
      <c r="BM371" s="131">
        <f t="shared" ref="BM371" si="6269">E371/E374</f>
        <v>0</v>
      </c>
      <c r="BN371" s="128">
        <f t="shared" ref="BN371" si="6270">F371/F374</f>
        <v>0</v>
      </c>
      <c r="BO371" s="129">
        <f t="shared" ref="BO371" si="6271">G371/G374</f>
        <v>0</v>
      </c>
      <c r="BP371" s="130">
        <f t="shared" ref="BP371" si="6272">H371/H374</f>
        <v>0</v>
      </c>
      <c r="BQ371" s="131">
        <f t="shared" ref="BQ371" si="6273">I371/I374</f>
        <v>0</v>
      </c>
      <c r="BR371" s="128">
        <f t="shared" ref="BR371" si="6274">J371/J374</f>
        <v>0</v>
      </c>
      <c r="BS371" s="129">
        <f t="shared" ref="BS371" si="6275">K371/K374</f>
        <v>0</v>
      </c>
      <c r="BT371" s="130">
        <f t="shared" ref="BT371" si="6276">L371/L374</f>
        <v>0</v>
      </c>
      <c r="BU371" s="128">
        <f t="shared" ref="BU371" si="6277">M371/M374</f>
        <v>0</v>
      </c>
      <c r="BV371" s="132">
        <f t="shared" ref="BV371" si="6278">N371/N374</f>
        <v>0</v>
      </c>
      <c r="BW371" s="133">
        <f t="shared" ref="BW371" si="6279">O371/O374</f>
        <v>0</v>
      </c>
      <c r="BX371" s="128">
        <f t="shared" ref="BX371" si="6280">P371/P374</f>
        <v>0</v>
      </c>
      <c r="BY371" s="129">
        <f t="shared" ref="BY371" si="6281">Q371/Q374</f>
        <v>0</v>
      </c>
      <c r="BZ371" s="130">
        <f t="shared" ref="BZ371" si="6282">R371/R374</f>
        <v>0</v>
      </c>
      <c r="CA371" s="131">
        <f t="shared" ref="CA371" si="6283">S371/S374</f>
        <v>0</v>
      </c>
      <c r="CB371" s="128">
        <f t="shared" ref="CB371" si="6284">T371/T374</f>
        <v>0</v>
      </c>
      <c r="CC371" s="129">
        <f t="shared" ref="CC371" si="6285">U371/U374</f>
        <v>0</v>
      </c>
      <c r="CD371" s="130">
        <f t="shared" ref="CD371" si="6286">V371/V374</f>
        <v>0</v>
      </c>
      <c r="CE371" s="131">
        <f t="shared" ref="CE371" si="6287">W371/W374</f>
        <v>0</v>
      </c>
      <c r="CF371" s="128">
        <f t="shared" ref="CF371" si="6288">X371/X374</f>
        <v>0</v>
      </c>
      <c r="CG371" s="129">
        <f t="shared" ref="CG371" si="6289">Y371/Y374</f>
        <v>0</v>
      </c>
      <c r="CH371" s="130">
        <f t="shared" ref="CH371" si="6290">Z371/Z374</f>
        <v>0</v>
      </c>
      <c r="CI371" s="128">
        <f t="shared" ref="CI371" si="6291">AA371/AA374</f>
        <v>0</v>
      </c>
      <c r="CJ371" s="134">
        <f t="shared" ref="CJ371" si="6292">AB371/AB374</f>
        <v>0</v>
      </c>
      <c r="CK371" s="135">
        <f t="shared" ref="CK371" si="6293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58">
        <f t="shared" si="6265"/>
        <v>0</v>
      </c>
      <c r="AC372" s="159">
        <f t="shared" si="6266"/>
        <v>0</v>
      </c>
      <c r="BI372" s="145" t="s">
        <v>38</v>
      </c>
      <c r="BJ372" s="128">
        <f>B372/B374</f>
        <v>0</v>
      </c>
      <c r="BK372" s="129">
        <f t="shared" ref="BK372" si="6294">C372/C374</f>
        <v>0</v>
      </c>
      <c r="BL372" s="130">
        <f t="shared" ref="BL372" si="6295">D372/D374</f>
        <v>0</v>
      </c>
      <c r="BM372" s="131">
        <f t="shared" ref="BM372" si="6296">E372/E374</f>
        <v>0</v>
      </c>
      <c r="BN372" s="128">
        <f t="shared" ref="BN372" si="6297">F372/F374</f>
        <v>0</v>
      </c>
      <c r="BO372" s="129">
        <f t="shared" ref="BO372" si="6298">G372/G374</f>
        <v>0</v>
      </c>
      <c r="BP372" s="130">
        <f t="shared" ref="BP372" si="6299">H372/H374</f>
        <v>0</v>
      </c>
      <c r="BQ372" s="131">
        <f t="shared" ref="BQ372" si="6300">I372/I374</f>
        <v>0</v>
      </c>
      <c r="BR372" s="128">
        <f t="shared" ref="BR372" si="6301">J372/J374</f>
        <v>0</v>
      </c>
      <c r="BS372" s="129">
        <f t="shared" ref="BS372" si="6302">K372/K374</f>
        <v>0</v>
      </c>
      <c r="BT372" s="130">
        <f t="shared" ref="BT372" si="6303">L372/L374</f>
        <v>0</v>
      </c>
      <c r="BU372" s="128">
        <f t="shared" ref="BU372" si="6304">M372/M374</f>
        <v>0</v>
      </c>
      <c r="BV372" s="132">
        <f t="shared" ref="BV372" si="6305">N372/N374</f>
        <v>0</v>
      </c>
      <c r="BW372" s="133">
        <f t="shared" ref="BW372" si="6306">O372/O374</f>
        <v>0</v>
      </c>
      <c r="BX372" s="128">
        <f t="shared" ref="BX372" si="6307">P372/P374</f>
        <v>0</v>
      </c>
      <c r="BY372" s="129">
        <f t="shared" ref="BY372" si="6308">Q372/Q374</f>
        <v>0</v>
      </c>
      <c r="BZ372" s="130">
        <f t="shared" ref="BZ372" si="6309">R372/R374</f>
        <v>0</v>
      </c>
      <c r="CA372" s="131">
        <f t="shared" ref="CA372" si="6310">S372/S374</f>
        <v>0</v>
      </c>
      <c r="CB372" s="128">
        <f t="shared" ref="CB372" si="6311">T372/T374</f>
        <v>0</v>
      </c>
      <c r="CC372" s="129">
        <f t="shared" ref="CC372" si="6312">U372/U374</f>
        <v>0</v>
      </c>
      <c r="CD372" s="130">
        <f t="shared" ref="CD372" si="6313">V372/V374</f>
        <v>0</v>
      </c>
      <c r="CE372" s="131">
        <f t="shared" ref="CE372" si="6314">W372/W374</f>
        <v>0</v>
      </c>
      <c r="CF372" s="128">
        <f t="shared" ref="CF372" si="6315">X372/X374</f>
        <v>0</v>
      </c>
      <c r="CG372" s="129">
        <f t="shared" ref="CG372" si="6316">Y372/Y374</f>
        <v>0</v>
      </c>
      <c r="CH372" s="130">
        <f t="shared" ref="CH372" si="6317">Z372/Z374</f>
        <v>0</v>
      </c>
      <c r="CI372" s="128">
        <f t="shared" ref="CI372" si="6318">AA372/AA374</f>
        <v>0</v>
      </c>
      <c r="CJ372" s="134">
        <f t="shared" ref="CJ372" si="6319">AB372/AB374</f>
        <v>0</v>
      </c>
      <c r="CK372" s="135">
        <f t="shared" ref="CK372" si="6320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58">
        <f t="shared" si="6265"/>
        <v>0</v>
      </c>
      <c r="AC373" s="159">
        <f t="shared" si="6266"/>
        <v>0</v>
      </c>
      <c r="BI373" s="136" t="s">
        <v>39</v>
      </c>
      <c r="BJ373" s="128">
        <f>B373/B374</f>
        <v>0</v>
      </c>
      <c r="BK373" s="129">
        <f t="shared" ref="BK373" si="6321">C373/C374</f>
        <v>0</v>
      </c>
      <c r="BL373" s="130">
        <f t="shared" ref="BL373" si="6322">D373/D374</f>
        <v>0</v>
      </c>
      <c r="BM373" s="131">
        <f t="shared" ref="BM373" si="6323">E373/E374</f>
        <v>0</v>
      </c>
      <c r="BN373" s="128">
        <f t="shared" ref="BN373" si="6324">F373/F374</f>
        <v>0</v>
      </c>
      <c r="BO373" s="129">
        <f t="shared" ref="BO373" si="6325">G373/G374</f>
        <v>0</v>
      </c>
      <c r="BP373" s="130">
        <f t="shared" ref="BP373" si="6326">H373/H374</f>
        <v>0</v>
      </c>
      <c r="BQ373" s="131">
        <f t="shared" ref="BQ373" si="6327">I373/I374</f>
        <v>0</v>
      </c>
      <c r="BR373" s="128">
        <f t="shared" ref="BR373" si="6328">J373/J374</f>
        <v>0</v>
      </c>
      <c r="BS373" s="129">
        <f t="shared" ref="BS373" si="6329">K373/K374</f>
        <v>0</v>
      </c>
      <c r="BT373" s="130">
        <f t="shared" ref="BT373" si="6330">L373/L374</f>
        <v>0</v>
      </c>
      <c r="BU373" s="128">
        <f t="shared" ref="BU373" si="6331">M373/M374</f>
        <v>0</v>
      </c>
      <c r="BV373" s="132">
        <f t="shared" ref="BV373" si="6332">N373/N374</f>
        <v>0</v>
      </c>
      <c r="BW373" s="133">
        <f t="shared" ref="BW373" si="6333">O373/O374</f>
        <v>0</v>
      </c>
      <c r="BX373" s="128">
        <f t="shared" ref="BX373" si="6334">P373/P374</f>
        <v>0</v>
      </c>
      <c r="BY373" s="129">
        <f t="shared" ref="BY373" si="6335">Q373/Q374</f>
        <v>0</v>
      </c>
      <c r="BZ373" s="130">
        <f t="shared" ref="BZ373" si="6336">R373/R374</f>
        <v>0</v>
      </c>
      <c r="CA373" s="131">
        <f t="shared" ref="CA373" si="6337">S373/S374</f>
        <v>0</v>
      </c>
      <c r="CB373" s="128">
        <f t="shared" ref="CB373" si="6338">T373/T374</f>
        <v>0</v>
      </c>
      <c r="CC373" s="129">
        <f t="shared" ref="CC373" si="6339">U373/U374</f>
        <v>0</v>
      </c>
      <c r="CD373" s="130">
        <f t="shared" ref="CD373" si="6340">V373/V374</f>
        <v>0</v>
      </c>
      <c r="CE373" s="131">
        <f t="shared" ref="CE373" si="6341">W373/W374</f>
        <v>0</v>
      </c>
      <c r="CF373" s="128">
        <f t="shared" ref="CF373" si="6342">X373/X374</f>
        <v>0</v>
      </c>
      <c r="CG373" s="129">
        <f t="shared" ref="CG373" si="6343">Y373/Y374</f>
        <v>0</v>
      </c>
      <c r="CH373" s="130">
        <f t="shared" ref="CH373" si="6344">Z373/Z374</f>
        <v>0</v>
      </c>
      <c r="CI373" s="128">
        <f t="shared" ref="CI373" si="6345">AA373/AA374</f>
        <v>0</v>
      </c>
      <c r="CJ373" s="134">
        <f t="shared" ref="CJ373" si="6346">AB373/AB374</f>
        <v>0</v>
      </c>
      <c r="CK373" s="135">
        <f t="shared" ref="CK373" si="6347">AC373/AC374</f>
        <v>0</v>
      </c>
    </row>
    <row r="374" spans="1:89" ht="14.25" thickTop="1" thickBot="1" x14ac:dyDescent="0.25">
      <c r="A374" s="229" t="s">
        <v>13</v>
      </c>
      <c r="B374" s="20">
        <f t="shared" ref="B374" si="6348">SUM(B351:B373)</f>
        <v>28048</v>
      </c>
      <c r="C374" s="21">
        <f t="shared" ref="C374" si="6349">SUM(C351:C373)</f>
        <v>28965</v>
      </c>
      <c r="D374" s="20">
        <f t="shared" ref="D374" si="6350">SUM(D351:D373)</f>
        <v>12594</v>
      </c>
      <c r="E374" s="21">
        <f t="shared" ref="E374" si="6351">SUM(E351:E373)</f>
        <v>12736</v>
      </c>
      <c r="F374" s="20">
        <f t="shared" ref="F374" si="6352">SUM(F351:F373)</f>
        <v>28620</v>
      </c>
      <c r="G374" s="21">
        <f t="shared" ref="G374" si="6353">SUM(G351:G373)</f>
        <v>25984</v>
      </c>
      <c r="H374" s="20">
        <f t="shared" ref="H374" si="6354">SUM(H351:H373)</f>
        <v>37748</v>
      </c>
      <c r="I374" s="21">
        <f t="shared" ref="I374" si="6355">SUM(I351:I373)</f>
        <v>41124</v>
      </c>
      <c r="J374" s="20">
        <f t="shared" ref="J374" si="6356">SUM(J351:J373)</f>
        <v>6468</v>
      </c>
      <c r="K374" s="21">
        <f t="shared" ref="K374" si="6357">SUM(K351:K373)</f>
        <v>6423</v>
      </c>
      <c r="L374" s="20">
        <f t="shared" ref="L374" si="6358">SUM(L351:L373)</f>
        <v>23049</v>
      </c>
      <c r="M374" s="21">
        <f t="shared" ref="M374" si="6359">SUM(M351:M373)</f>
        <v>21931</v>
      </c>
      <c r="N374" s="20">
        <f t="shared" ref="N374" si="6360">SUM(N351:N373)</f>
        <v>37459</v>
      </c>
      <c r="O374" s="21">
        <f t="shared" ref="O374" si="6361">SUM(O351:O373)</f>
        <v>36946</v>
      </c>
      <c r="P374" s="20">
        <f t="shared" ref="P374" si="6362">SUM(P351:P373)</f>
        <v>20499</v>
      </c>
      <c r="Q374" s="21">
        <f t="shared" ref="Q374" si="6363">SUM(Q351:Q373)</f>
        <v>19653</v>
      </c>
      <c r="R374" s="20">
        <f t="shared" ref="R374" si="6364">SUM(R351:R373)</f>
        <v>26063</v>
      </c>
      <c r="S374" s="21">
        <f t="shared" ref="S374" si="6365">SUM(S351:S373)</f>
        <v>26080</v>
      </c>
      <c r="T374" s="20">
        <f t="shared" ref="T374" si="6366">SUM(T351:T373)</f>
        <v>7710</v>
      </c>
      <c r="U374" s="21">
        <f t="shared" ref="U374" si="6367">SUM(U351:U373)</f>
        <v>7911</v>
      </c>
      <c r="V374" s="20">
        <f t="shared" ref="V374" si="6368">SUM(V351:V373)</f>
        <v>23369</v>
      </c>
      <c r="W374" s="21">
        <f t="shared" ref="W374" si="6369">SUM(W351:W373)</f>
        <v>26078</v>
      </c>
      <c r="X374" s="20">
        <f t="shared" ref="X374" si="6370">SUM(X351:X373)</f>
        <v>18334</v>
      </c>
      <c r="Y374" s="21">
        <f t="shared" ref="Y374" si="6371">SUM(Y351:Y373)</f>
        <v>11464</v>
      </c>
      <c r="Z374" s="20">
        <f t="shared" ref="Z374" si="6372">SUM(Z351:Z373)</f>
        <v>40910</v>
      </c>
      <c r="AA374" s="21">
        <f t="shared" ref="AA374" si="6373">SUM(AA351:AA373)</f>
        <v>44236</v>
      </c>
      <c r="AB374" s="160">
        <f t="shared" ref="AB374:AC374" si="6374">SUM(AB350:AB373)</f>
        <v>310871</v>
      </c>
      <c r="AC374" s="161">
        <f t="shared" si="6374"/>
        <v>309531</v>
      </c>
      <c r="BI374" s="229" t="s">
        <v>13</v>
      </c>
      <c r="BJ374" s="154">
        <f>SUM(BJ350:BJ373)</f>
        <v>1</v>
      </c>
      <c r="BK374" s="155">
        <f t="shared" ref="BK374:CK374" si="6375">SUM(BK350:BK373)</f>
        <v>1</v>
      </c>
      <c r="BL374" s="154">
        <f t="shared" si="6375"/>
        <v>1.0000000000000002</v>
      </c>
      <c r="BM374" s="155">
        <f t="shared" si="6375"/>
        <v>1</v>
      </c>
      <c r="BN374" s="154">
        <f t="shared" si="6375"/>
        <v>1</v>
      </c>
      <c r="BO374" s="155">
        <f t="shared" si="6375"/>
        <v>1.0000000000000002</v>
      </c>
      <c r="BP374" s="154">
        <f t="shared" si="6375"/>
        <v>1</v>
      </c>
      <c r="BQ374" s="155">
        <f t="shared" si="6375"/>
        <v>0.99999999999999989</v>
      </c>
      <c r="BR374" s="154">
        <f t="shared" si="6375"/>
        <v>0.99999999999999989</v>
      </c>
      <c r="BS374" s="155">
        <f t="shared" si="6375"/>
        <v>1</v>
      </c>
      <c r="BT374" s="154">
        <f t="shared" si="6375"/>
        <v>1</v>
      </c>
      <c r="BU374" s="155">
        <f t="shared" si="6375"/>
        <v>0.99999999999999989</v>
      </c>
      <c r="BV374" s="154">
        <f t="shared" si="6375"/>
        <v>1</v>
      </c>
      <c r="BW374" s="155">
        <f t="shared" si="6375"/>
        <v>1</v>
      </c>
      <c r="BX374" s="154">
        <f t="shared" si="6375"/>
        <v>1</v>
      </c>
      <c r="BY374" s="155">
        <f t="shared" si="6375"/>
        <v>1</v>
      </c>
      <c r="BZ374" s="154">
        <f t="shared" si="6375"/>
        <v>0.99999999999999989</v>
      </c>
      <c r="CA374" s="155">
        <f t="shared" si="6375"/>
        <v>1.0000000000000002</v>
      </c>
      <c r="CB374" s="154">
        <f t="shared" si="6375"/>
        <v>0.99999999999999989</v>
      </c>
      <c r="CC374" s="155">
        <f t="shared" si="6375"/>
        <v>1.0000000000000002</v>
      </c>
      <c r="CD374" s="154">
        <f t="shared" si="6375"/>
        <v>1</v>
      </c>
      <c r="CE374" s="155">
        <f t="shared" si="6375"/>
        <v>1.0000000000000002</v>
      </c>
      <c r="CF374" s="154">
        <f t="shared" si="6375"/>
        <v>1</v>
      </c>
      <c r="CG374" s="155">
        <f t="shared" si="6375"/>
        <v>1</v>
      </c>
      <c r="CH374" s="154">
        <f t="shared" si="6375"/>
        <v>1</v>
      </c>
      <c r="CI374" s="155">
        <f t="shared" si="6375"/>
        <v>1</v>
      </c>
      <c r="CJ374" s="154">
        <f t="shared" si="6375"/>
        <v>1.0000000000000002</v>
      </c>
      <c r="CK374" s="155">
        <f t="shared" si="6375"/>
        <v>1</v>
      </c>
    </row>
    <row r="375" spans="1:89" ht="13.5" thickTop="1" x14ac:dyDescent="0.2">
      <c r="A375" s="173"/>
    </row>
    <row r="377" spans="1:89" x14ac:dyDescent="0.2">
      <c r="A377" s="304">
        <f>+A346+1</f>
        <v>44664</v>
      </c>
      <c r="B377" s="304"/>
      <c r="C377" s="304"/>
      <c r="D377" s="304"/>
      <c r="BI377" s="309">
        <f>+BI346+1</f>
        <v>44664</v>
      </c>
      <c r="BJ377" s="309"/>
      <c r="BK377" s="309"/>
      <c r="BL377" s="309"/>
    </row>
    <row r="378" spans="1:89" ht="13.5" thickBot="1" x14ac:dyDescent="0.25">
      <c r="AE378" s="232" t="s">
        <v>84</v>
      </c>
    </row>
    <row r="379" spans="1:89" ht="14.25" thickTop="1" thickBot="1" x14ac:dyDescent="0.25">
      <c r="A379" s="300" t="s">
        <v>0</v>
      </c>
      <c r="B379" s="302" t="s">
        <v>1</v>
      </c>
      <c r="C379" s="303"/>
      <c r="D379" s="302" t="s">
        <v>2</v>
      </c>
      <c r="E379" s="303"/>
      <c r="F379" s="302" t="s">
        <v>3</v>
      </c>
      <c r="G379" s="303"/>
      <c r="H379" s="302" t="s">
        <v>4</v>
      </c>
      <c r="I379" s="303"/>
      <c r="J379" s="302" t="s">
        <v>5</v>
      </c>
      <c r="K379" s="303"/>
      <c r="L379" s="302" t="s">
        <v>6</v>
      </c>
      <c r="M379" s="303"/>
      <c r="N379" s="302" t="s">
        <v>7</v>
      </c>
      <c r="O379" s="303"/>
      <c r="P379" s="302" t="s">
        <v>8</v>
      </c>
      <c r="Q379" s="303"/>
      <c r="R379" s="302" t="s">
        <v>9</v>
      </c>
      <c r="S379" s="303"/>
      <c r="T379" s="302" t="s">
        <v>10</v>
      </c>
      <c r="U379" s="303"/>
      <c r="V379" s="302" t="s">
        <v>11</v>
      </c>
      <c r="W379" s="303"/>
      <c r="X379" s="302" t="s">
        <v>12</v>
      </c>
      <c r="Y379" s="303"/>
      <c r="Z379" s="305" t="s">
        <v>40</v>
      </c>
      <c r="AA379" s="306"/>
      <c r="AB379" s="307" t="s">
        <v>41</v>
      </c>
      <c r="AC379" s="308"/>
      <c r="AE379" s="300" t="s">
        <v>0</v>
      </c>
      <c r="AF379" s="302" t="s">
        <v>1</v>
      </c>
      <c r="AG379" s="303"/>
      <c r="AH379" s="302" t="s">
        <v>2</v>
      </c>
      <c r="AI379" s="303"/>
      <c r="AJ379" s="302" t="s">
        <v>3</v>
      </c>
      <c r="AK379" s="303"/>
      <c r="AL379" s="302" t="s">
        <v>4</v>
      </c>
      <c r="AM379" s="303"/>
      <c r="AN379" s="302" t="s">
        <v>5</v>
      </c>
      <c r="AO379" s="303"/>
      <c r="AP379" s="302" t="s">
        <v>6</v>
      </c>
      <c r="AQ379" s="303"/>
      <c r="AR379" s="302" t="s">
        <v>7</v>
      </c>
      <c r="AS379" s="303"/>
      <c r="AT379" s="302" t="s">
        <v>8</v>
      </c>
      <c r="AU379" s="303"/>
      <c r="AV379" s="302" t="s">
        <v>9</v>
      </c>
      <c r="AW379" s="303"/>
      <c r="AX379" s="302" t="s">
        <v>10</v>
      </c>
      <c r="AY379" s="303"/>
      <c r="AZ379" s="302" t="s">
        <v>11</v>
      </c>
      <c r="BA379" s="303"/>
      <c r="BB379" s="302" t="s">
        <v>12</v>
      </c>
      <c r="BC379" s="303"/>
      <c r="BD379" s="305" t="s">
        <v>40</v>
      </c>
      <c r="BE379" s="306"/>
      <c r="BF379" s="307" t="s">
        <v>41</v>
      </c>
      <c r="BG379" s="308"/>
      <c r="BI379" s="300" t="s">
        <v>0</v>
      </c>
      <c r="BJ379" s="302" t="s">
        <v>1</v>
      </c>
      <c r="BK379" s="303"/>
      <c r="BL379" s="302" t="s">
        <v>2</v>
      </c>
      <c r="BM379" s="303"/>
      <c r="BN379" s="302" t="s">
        <v>3</v>
      </c>
      <c r="BO379" s="303"/>
      <c r="BP379" s="302" t="s">
        <v>4</v>
      </c>
      <c r="BQ379" s="303"/>
      <c r="BR379" s="302" t="s">
        <v>5</v>
      </c>
      <c r="BS379" s="303"/>
      <c r="BT379" s="302" t="s">
        <v>6</v>
      </c>
      <c r="BU379" s="303"/>
      <c r="BV379" s="302" t="s">
        <v>7</v>
      </c>
      <c r="BW379" s="303"/>
      <c r="BX379" s="302" t="s">
        <v>8</v>
      </c>
      <c r="BY379" s="303"/>
      <c r="BZ379" s="302" t="s">
        <v>9</v>
      </c>
      <c r="CA379" s="303"/>
      <c r="CB379" s="302" t="s">
        <v>10</v>
      </c>
      <c r="CC379" s="303"/>
      <c r="CD379" s="302" t="s">
        <v>11</v>
      </c>
      <c r="CE379" s="303"/>
      <c r="CF379" s="302" t="s">
        <v>12</v>
      </c>
      <c r="CG379" s="303"/>
      <c r="CH379" s="305" t="s">
        <v>40</v>
      </c>
      <c r="CI379" s="306"/>
      <c r="CJ379" s="302" t="s">
        <v>41</v>
      </c>
      <c r="CK379" s="303"/>
    </row>
    <row r="380" spans="1:89" ht="15" thickTop="1" thickBot="1" x14ac:dyDescent="0.3">
      <c r="A380" s="301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62" t="s">
        <v>14</v>
      </c>
      <c r="AC380" s="163" t="s">
        <v>15</v>
      </c>
      <c r="AE380" s="301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62" t="s">
        <v>14</v>
      </c>
      <c r="BG380" s="163" t="s">
        <v>15</v>
      </c>
      <c r="BI380" s="301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72"/>
      <c r="D381" s="126"/>
      <c r="E381" s="166"/>
      <c r="F381" s="125"/>
      <c r="G381" s="127"/>
      <c r="H381" s="126"/>
      <c r="I381" s="166"/>
      <c r="J381" s="125"/>
      <c r="K381" s="127"/>
      <c r="L381" s="126"/>
      <c r="M381" s="125"/>
      <c r="N381" s="165"/>
      <c r="O381" s="167"/>
      <c r="P381" s="125"/>
      <c r="Q381" s="127"/>
      <c r="R381" s="126"/>
      <c r="S381" s="166"/>
      <c r="T381" s="125"/>
      <c r="U381" s="127"/>
      <c r="V381" s="126"/>
      <c r="W381" s="166"/>
      <c r="X381" s="125"/>
      <c r="Y381" s="127"/>
      <c r="Z381" s="170"/>
      <c r="AA381" s="171"/>
      <c r="AB381" s="156">
        <f>B381+D381+F381+H381+J381+L381+N381+P381+R381+T381+V381+X381+Z381</f>
        <v>0</v>
      </c>
      <c r="AC381" s="157">
        <f>C381+E381+G381+I381+K381+M381+O381+Q381+S381+U381+W381+Y381+AA381</f>
        <v>0</v>
      </c>
      <c r="AE381" s="235" t="str">
        <f>$AE$9</f>
        <v>07:00 - 07:59</v>
      </c>
      <c r="AF381" s="125">
        <f>SUMIF($A$9:$A$32,$AE381,B$381:B$404)</f>
        <v>0</v>
      </c>
      <c r="AG381" s="172">
        <f t="shared" ref="AG381:AV382" si="6376">SUMIF($A$9:$A$32,$AE381,C$381:C$404)</f>
        <v>0</v>
      </c>
      <c r="AH381" s="126">
        <f t="shared" si="6376"/>
        <v>0</v>
      </c>
      <c r="AI381" s="166">
        <f t="shared" si="6376"/>
        <v>0</v>
      </c>
      <c r="AJ381" s="125">
        <f t="shared" si="6376"/>
        <v>0</v>
      </c>
      <c r="AK381" s="127">
        <f t="shared" si="6376"/>
        <v>0</v>
      </c>
      <c r="AL381" s="126">
        <f t="shared" si="6376"/>
        <v>0</v>
      </c>
      <c r="AM381" s="166">
        <f t="shared" si="6376"/>
        <v>0</v>
      </c>
      <c r="AN381" s="125">
        <f t="shared" si="6376"/>
        <v>0</v>
      </c>
      <c r="AO381" s="127">
        <f t="shared" si="6376"/>
        <v>0</v>
      </c>
      <c r="AP381" s="126">
        <f t="shared" si="6376"/>
        <v>0</v>
      </c>
      <c r="AQ381" s="125">
        <f t="shared" si="6376"/>
        <v>0</v>
      </c>
      <c r="AR381" s="165">
        <f t="shared" si="6376"/>
        <v>0</v>
      </c>
      <c r="AS381" s="167">
        <f t="shared" si="6376"/>
        <v>0</v>
      </c>
      <c r="AT381" s="125">
        <f t="shared" si="6376"/>
        <v>0</v>
      </c>
      <c r="AU381" s="127">
        <f t="shared" si="6376"/>
        <v>0</v>
      </c>
      <c r="AV381" s="126">
        <f t="shared" si="6376"/>
        <v>0</v>
      </c>
      <c r="AW381" s="166">
        <f t="shared" ref="AW381:BE382" si="6377">SUMIF($A$9:$A$32,$AE381,S$381:S$404)</f>
        <v>0</v>
      </c>
      <c r="AX381" s="125">
        <f t="shared" si="6377"/>
        <v>0</v>
      </c>
      <c r="AY381" s="127">
        <f t="shared" si="6377"/>
        <v>0</v>
      </c>
      <c r="AZ381" s="126">
        <f t="shared" si="6377"/>
        <v>0</v>
      </c>
      <c r="BA381" s="166">
        <f t="shared" si="6377"/>
        <v>0</v>
      </c>
      <c r="BB381" s="125">
        <f t="shared" si="6377"/>
        <v>0</v>
      </c>
      <c r="BC381" s="127">
        <f t="shared" si="6377"/>
        <v>0</v>
      </c>
      <c r="BD381" s="170">
        <f t="shared" si="6377"/>
        <v>0</v>
      </c>
      <c r="BE381" s="171">
        <f t="shared" si="6377"/>
        <v>0</v>
      </c>
      <c r="BF381" s="156">
        <f>AF381+AH381+AJ381+AL381+AN381+AP381+AR381+AT381+AV381+AX381+AZ381+BB381+BD381</f>
        <v>0</v>
      </c>
      <c r="BG381" s="157">
        <f>AG381+AI381+AK381+AM381+AO381+AQ381+AS381+AU381+AW381+AY381+BA381+BC381+BE381</f>
        <v>0</v>
      </c>
      <c r="BI381" s="124" t="s">
        <v>16</v>
      </c>
      <c r="BJ381" s="128" t="e">
        <f>B381/B405</f>
        <v>#DIV/0!</v>
      </c>
      <c r="BK381" s="129" t="e">
        <f t="shared" ref="BK381" si="6378">C381/C405</f>
        <v>#DIV/0!</v>
      </c>
      <c r="BL381" s="130" t="e">
        <f t="shared" ref="BL381" si="6379">D381/D405</f>
        <v>#DIV/0!</v>
      </c>
      <c r="BM381" s="131" t="e">
        <f t="shared" ref="BM381" si="6380">E381/E405</f>
        <v>#DIV/0!</v>
      </c>
      <c r="BN381" s="128" t="e">
        <f t="shared" ref="BN381" si="6381">F381/F405</f>
        <v>#DIV/0!</v>
      </c>
      <c r="BO381" s="129" t="e">
        <f t="shared" ref="BO381" si="6382">G381/G405</f>
        <v>#DIV/0!</v>
      </c>
      <c r="BP381" s="130" t="e">
        <f t="shared" ref="BP381" si="6383">H381/H405</f>
        <v>#DIV/0!</v>
      </c>
      <c r="BQ381" s="131" t="e">
        <f t="shared" ref="BQ381" si="6384">I381/I405</f>
        <v>#DIV/0!</v>
      </c>
      <c r="BR381" s="128" t="e">
        <f t="shared" ref="BR381" si="6385">J381/J405</f>
        <v>#DIV/0!</v>
      </c>
      <c r="BS381" s="129" t="e">
        <f t="shared" ref="BS381" si="6386">K381/K405</f>
        <v>#DIV/0!</v>
      </c>
      <c r="BT381" s="130" t="e">
        <f t="shared" ref="BT381" si="6387">L381/L405</f>
        <v>#DIV/0!</v>
      </c>
      <c r="BU381" s="128" t="e">
        <f t="shared" ref="BU381" si="6388">M381/M405</f>
        <v>#DIV/0!</v>
      </c>
      <c r="BV381" s="132" t="e">
        <f t="shared" ref="BV381" si="6389">N381/N405</f>
        <v>#DIV/0!</v>
      </c>
      <c r="BW381" s="133" t="e">
        <f t="shared" ref="BW381" si="6390">O381/O405</f>
        <v>#DIV/0!</v>
      </c>
      <c r="BX381" s="128" t="e">
        <f t="shared" ref="BX381" si="6391">P381/P405</f>
        <v>#DIV/0!</v>
      </c>
      <c r="BY381" s="129" t="e">
        <f t="shared" ref="BY381" si="6392">Q381/Q405</f>
        <v>#DIV/0!</v>
      </c>
      <c r="BZ381" s="130" t="e">
        <f t="shared" ref="BZ381" si="6393">R381/R405</f>
        <v>#DIV/0!</v>
      </c>
      <c r="CA381" s="131" t="e">
        <f t="shared" ref="CA381" si="6394">S381/S405</f>
        <v>#DIV/0!</v>
      </c>
      <c r="CB381" s="128" t="e">
        <f t="shared" ref="CB381" si="6395">T381/T405</f>
        <v>#DIV/0!</v>
      </c>
      <c r="CC381" s="129" t="e">
        <f t="shared" ref="CC381" si="6396">U381/U405</f>
        <v>#DIV/0!</v>
      </c>
      <c r="CD381" s="130" t="e">
        <f t="shared" ref="CD381" si="6397">V381/V405</f>
        <v>#DIV/0!</v>
      </c>
      <c r="CE381" s="131" t="e">
        <f t="shared" ref="CE381" si="6398">W381/W405</f>
        <v>#DIV/0!</v>
      </c>
      <c r="CF381" s="128" t="e">
        <f t="shared" ref="CF381" si="6399">X381/X405</f>
        <v>#DIV/0!</v>
      </c>
      <c r="CG381" s="129" t="e">
        <f t="shared" ref="CG381" si="6400">Y381/Y405</f>
        <v>#DIV/0!</v>
      </c>
      <c r="CH381" s="130" t="e">
        <f t="shared" ref="CH381" si="6401">Z381/Z405</f>
        <v>#DIV/0!</v>
      </c>
      <c r="CI381" s="128" t="e">
        <f t="shared" ref="CI381" si="6402">AA381/AA405</f>
        <v>#DIV/0!</v>
      </c>
      <c r="CJ381" s="134" t="e">
        <f t="shared" ref="CJ381" si="6403">AB381/AB405</f>
        <v>#DIV/0!</v>
      </c>
      <c r="CK381" s="135" t="e">
        <f t="shared" ref="CK381" si="6404">AC381/AC405</f>
        <v>#DIV/0!</v>
      </c>
    </row>
    <row r="382" spans="1:89" x14ac:dyDescent="0.2">
      <c r="A382" s="136" t="s">
        <v>17</v>
      </c>
      <c r="B382" s="175"/>
      <c r="C382" s="176"/>
      <c r="D382" s="177"/>
      <c r="E382" s="178"/>
      <c r="F382" s="175"/>
      <c r="G382" s="179"/>
      <c r="H382" s="177"/>
      <c r="I382" s="178"/>
      <c r="J382" s="175"/>
      <c r="K382" s="179"/>
      <c r="L382" s="177"/>
      <c r="M382" s="175"/>
      <c r="N382" s="180"/>
      <c r="O382" s="181"/>
      <c r="P382" s="175"/>
      <c r="Q382" s="179"/>
      <c r="R382" s="177"/>
      <c r="S382" s="178"/>
      <c r="T382" s="175"/>
      <c r="U382" s="179"/>
      <c r="V382" s="177"/>
      <c r="W382" s="178"/>
      <c r="X382" s="175"/>
      <c r="Y382" s="179"/>
      <c r="Z382" s="177"/>
      <c r="AA382" s="175"/>
      <c r="AB382" s="156">
        <f t="shared" ref="AB382:AB401" si="6405">B382+D382+F382+H382+J382+L382+N382+P382+R382+T382+V382+X382+Z382</f>
        <v>0</v>
      </c>
      <c r="AC382" s="157">
        <f t="shared" ref="AC382:AC401" si="6406">C382+E382+G382+I382+K382+M382+O382+Q382+S382+U382+W382+Y382+AA382</f>
        <v>0</v>
      </c>
      <c r="AE382" s="237" t="str">
        <f>$AE$10</f>
        <v>08:00 - 08:59</v>
      </c>
      <c r="AF382" s="125">
        <f>SUMIF($A$9:$A$32,$AE382,B$381:B$404)</f>
        <v>0</v>
      </c>
      <c r="AG382" s="176">
        <f t="shared" si="6376"/>
        <v>0</v>
      </c>
      <c r="AH382" s="177">
        <f t="shared" si="6376"/>
        <v>0</v>
      </c>
      <c r="AI382" s="178">
        <f t="shared" si="6376"/>
        <v>0</v>
      </c>
      <c r="AJ382" s="238">
        <f t="shared" si="6376"/>
        <v>0</v>
      </c>
      <c r="AK382" s="179">
        <f t="shared" si="6376"/>
        <v>0</v>
      </c>
      <c r="AL382" s="177">
        <f t="shared" si="6376"/>
        <v>0</v>
      </c>
      <c r="AM382" s="178">
        <f t="shared" si="6376"/>
        <v>0</v>
      </c>
      <c r="AN382" s="238">
        <f t="shared" si="6376"/>
        <v>0</v>
      </c>
      <c r="AO382" s="179">
        <f t="shared" si="6376"/>
        <v>0</v>
      </c>
      <c r="AP382" s="177">
        <f t="shared" si="6376"/>
        <v>0</v>
      </c>
      <c r="AQ382" s="238">
        <f t="shared" si="6376"/>
        <v>0</v>
      </c>
      <c r="AR382" s="180">
        <f t="shared" si="6376"/>
        <v>0</v>
      </c>
      <c r="AS382" s="181">
        <f t="shared" si="6376"/>
        <v>0</v>
      </c>
      <c r="AT382" s="238">
        <f t="shared" si="6376"/>
        <v>0</v>
      </c>
      <c r="AU382" s="179">
        <f t="shared" si="6376"/>
        <v>0</v>
      </c>
      <c r="AV382" s="177">
        <f t="shared" si="6376"/>
        <v>0</v>
      </c>
      <c r="AW382" s="178">
        <f t="shared" si="6377"/>
        <v>0</v>
      </c>
      <c r="AX382" s="238">
        <f t="shared" si="6377"/>
        <v>0</v>
      </c>
      <c r="AY382" s="179">
        <f t="shared" si="6377"/>
        <v>0</v>
      </c>
      <c r="AZ382" s="177">
        <f t="shared" si="6377"/>
        <v>0</v>
      </c>
      <c r="BA382" s="178">
        <f t="shared" si="6377"/>
        <v>0</v>
      </c>
      <c r="BB382" s="238">
        <f t="shared" si="6377"/>
        <v>0</v>
      </c>
      <c r="BC382" s="179">
        <f t="shared" si="6377"/>
        <v>0</v>
      </c>
      <c r="BD382" s="177">
        <f t="shared" si="6377"/>
        <v>0</v>
      </c>
      <c r="BE382" s="238">
        <f t="shared" si="6377"/>
        <v>0</v>
      </c>
      <c r="BF382" s="158">
        <f>SUM(AF382,AH382,AJ382,AL382,AN382,AP382,AR382,AT382,AV382,AX382,AZ382,BB382,BD382)</f>
        <v>0</v>
      </c>
      <c r="BG382" s="159">
        <f>SUM(AG382,AI382,AK382,AM382,AO382,AQ382,AS382,AU382,AW382,AY382,BA382,BC382,BE382)</f>
        <v>0</v>
      </c>
      <c r="BI382" s="136" t="s">
        <v>17</v>
      </c>
      <c r="BJ382" s="128" t="e">
        <f>B382/B405</f>
        <v>#DIV/0!</v>
      </c>
      <c r="BK382" s="129" t="e">
        <f t="shared" ref="BK382" si="6407">C382/C405</f>
        <v>#DIV/0!</v>
      </c>
      <c r="BL382" s="130" t="e">
        <f t="shared" ref="BL382" si="6408">D382/D405</f>
        <v>#DIV/0!</v>
      </c>
      <c r="BM382" s="131" t="e">
        <f t="shared" ref="BM382" si="6409">E382/E405</f>
        <v>#DIV/0!</v>
      </c>
      <c r="BN382" s="128" t="e">
        <f t="shared" ref="BN382" si="6410">F382/F405</f>
        <v>#DIV/0!</v>
      </c>
      <c r="BO382" s="129" t="e">
        <f t="shared" ref="BO382" si="6411">G382/G405</f>
        <v>#DIV/0!</v>
      </c>
      <c r="BP382" s="130" t="e">
        <f t="shared" ref="BP382" si="6412">H382/H405</f>
        <v>#DIV/0!</v>
      </c>
      <c r="BQ382" s="131" t="e">
        <f t="shared" ref="BQ382" si="6413">I382/I405</f>
        <v>#DIV/0!</v>
      </c>
      <c r="BR382" s="128" t="e">
        <f t="shared" ref="BR382" si="6414">J382/J405</f>
        <v>#DIV/0!</v>
      </c>
      <c r="BS382" s="129" t="e">
        <f t="shared" ref="BS382" si="6415">K382/K405</f>
        <v>#DIV/0!</v>
      </c>
      <c r="BT382" s="130" t="e">
        <f t="shared" ref="BT382" si="6416">L382/L405</f>
        <v>#DIV/0!</v>
      </c>
      <c r="BU382" s="128" t="e">
        <f t="shared" ref="BU382" si="6417">M382/M405</f>
        <v>#DIV/0!</v>
      </c>
      <c r="BV382" s="132" t="e">
        <f t="shared" ref="BV382" si="6418">N382/N405</f>
        <v>#DIV/0!</v>
      </c>
      <c r="BW382" s="133" t="e">
        <f t="shared" ref="BW382" si="6419">O382/O405</f>
        <v>#DIV/0!</v>
      </c>
      <c r="BX382" s="128" t="e">
        <f t="shared" ref="BX382" si="6420">P382/P405</f>
        <v>#DIV/0!</v>
      </c>
      <c r="BY382" s="129" t="e">
        <f t="shared" ref="BY382" si="6421">Q382/Q405</f>
        <v>#DIV/0!</v>
      </c>
      <c r="BZ382" s="130" t="e">
        <f t="shared" ref="BZ382" si="6422">R382/R405</f>
        <v>#DIV/0!</v>
      </c>
      <c r="CA382" s="131" t="e">
        <f t="shared" ref="CA382" si="6423">S382/S405</f>
        <v>#DIV/0!</v>
      </c>
      <c r="CB382" s="128" t="e">
        <f t="shared" ref="CB382" si="6424">T382/T405</f>
        <v>#DIV/0!</v>
      </c>
      <c r="CC382" s="129" t="e">
        <f t="shared" ref="CC382" si="6425">U382/U405</f>
        <v>#DIV/0!</v>
      </c>
      <c r="CD382" s="130" t="e">
        <f t="shared" ref="CD382" si="6426">V382/V405</f>
        <v>#DIV/0!</v>
      </c>
      <c r="CE382" s="131" t="e">
        <f t="shared" ref="CE382" si="6427">W382/W405</f>
        <v>#DIV/0!</v>
      </c>
      <c r="CF382" s="128" t="e">
        <f t="shared" ref="CF382" si="6428">X382/X405</f>
        <v>#DIV/0!</v>
      </c>
      <c r="CG382" s="129" t="e">
        <f t="shared" ref="CG382" si="6429">Y382/Y405</f>
        <v>#DIV/0!</v>
      </c>
      <c r="CH382" s="130" t="e">
        <f t="shared" ref="CH382" si="6430">Z382/Z405</f>
        <v>#DIV/0!</v>
      </c>
      <c r="CI382" s="128" t="e">
        <f t="shared" ref="CI382" si="6431">AA382/AA405</f>
        <v>#DIV/0!</v>
      </c>
      <c r="CJ382" s="134" t="e">
        <f t="shared" ref="CJ382" si="6432">AB382/AB405</f>
        <v>#DIV/0!</v>
      </c>
      <c r="CK382" s="135" t="e">
        <f t="shared" ref="CK382" si="6433">AC382/AC405</f>
        <v>#DIV/0!</v>
      </c>
    </row>
    <row r="383" spans="1:89" ht="13.5" thickBot="1" x14ac:dyDescent="0.25">
      <c r="A383" s="145" t="s">
        <v>18</v>
      </c>
      <c r="B383" s="182"/>
      <c r="C383" s="183"/>
      <c r="D383" s="184"/>
      <c r="E383" s="185"/>
      <c r="F383" s="182"/>
      <c r="G383" s="186"/>
      <c r="H383" s="184"/>
      <c r="I383" s="185"/>
      <c r="J383" s="182"/>
      <c r="K383" s="186"/>
      <c r="L383" s="184"/>
      <c r="M383" s="182"/>
      <c r="N383" s="187"/>
      <c r="O383" s="188"/>
      <c r="P383" s="182"/>
      <c r="Q383" s="186"/>
      <c r="R383" s="184"/>
      <c r="S383" s="185"/>
      <c r="T383" s="182"/>
      <c r="U383" s="186"/>
      <c r="V383" s="184"/>
      <c r="W383" s="185"/>
      <c r="X383" s="182"/>
      <c r="Y383" s="186"/>
      <c r="Z383" s="184"/>
      <c r="AA383" s="182"/>
      <c r="AB383" s="156">
        <f t="shared" si="6405"/>
        <v>0</v>
      </c>
      <c r="AC383" s="157">
        <f t="shared" si="6406"/>
        <v>0</v>
      </c>
      <c r="AE383" s="235"/>
      <c r="AF383" s="125"/>
      <c r="AG383" s="183"/>
      <c r="AH383" s="184"/>
      <c r="AI383" s="185"/>
      <c r="AJ383" s="182"/>
      <c r="AK383" s="186"/>
      <c r="AL383" s="184"/>
      <c r="AM383" s="185"/>
      <c r="AN383" s="182"/>
      <c r="AO383" s="186"/>
      <c r="AP383" s="184"/>
      <c r="AQ383" s="182"/>
      <c r="AR383" s="187"/>
      <c r="AS383" s="188"/>
      <c r="AT383" s="182"/>
      <c r="AU383" s="186"/>
      <c r="AV383" s="184"/>
      <c r="AW383" s="185"/>
      <c r="AX383" s="182"/>
      <c r="AY383" s="186"/>
      <c r="AZ383" s="184"/>
      <c r="BA383" s="185"/>
      <c r="BB383" s="182"/>
      <c r="BC383" s="186"/>
      <c r="BD383" s="184"/>
      <c r="BE383" s="182"/>
      <c r="BF383" s="158"/>
      <c r="BG383" s="159"/>
      <c r="BI383" s="145" t="s">
        <v>18</v>
      </c>
      <c r="BJ383" s="128" t="e">
        <f>B383/B405</f>
        <v>#DIV/0!</v>
      </c>
      <c r="BK383" s="129" t="e">
        <f t="shared" ref="BK383" si="6434">C383/C405</f>
        <v>#DIV/0!</v>
      </c>
      <c r="BL383" s="130" t="e">
        <f t="shared" ref="BL383" si="6435">D383/D405</f>
        <v>#DIV/0!</v>
      </c>
      <c r="BM383" s="131" t="e">
        <f t="shared" ref="BM383" si="6436">E383/E405</f>
        <v>#DIV/0!</v>
      </c>
      <c r="BN383" s="128" t="e">
        <f t="shared" ref="BN383" si="6437">F383/F405</f>
        <v>#DIV/0!</v>
      </c>
      <c r="BO383" s="129" t="e">
        <f t="shared" ref="BO383" si="6438">G383/G405</f>
        <v>#DIV/0!</v>
      </c>
      <c r="BP383" s="130" t="e">
        <f t="shared" ref="BP383" si="6439">H383/H405</f>
        <v>#DIV/0!</v>
      </c>
      <c r="BQ383" s="131" t="e">
        <f t="shared" ref="BQ383" si="6440">I383/I405</f>
        <v>#DIV/0!</v>
      </c>
      <c r="BR383" s="128" t="e">
        <f t="shared" ref="BR383" si="6441">J383/J405</f>
        <v>#DIV/0!</v>
      </c>
      <c r="BS383" s="129" t="e">
        <f t="shared" ref="BS383" si="6442">K383/K405</f>
        <v>#DIV/0!</v>
      </c>
      <c r="BT383" s="130" t="e">
        <f t="shared" ref="BT383" si="6443">L383/L405</f>
        <v>#DIV/0!</v>
      </c>
      <c r="BU383" s="128" t="e">
        <f t="shared" ref="BU383" si="6444">M383/M405</f>
        <v>#DIV/0!</v>
      </c>
      <c r="BV383" s="132" t="e">
        <f t="shared" ref="BV383" si="6445">N383/N405</f>
        <v>#DIV/0!</v>
      </c>
      <c r="BW383" s="133" t="e">
        <f t="shared" ref="BW383" si="6446">O383/O405</f>
        <v>#DIV/0!</v>
      </c>
      <c r="BX383" s="128" t="e">
        <f t="shared" ref="BX383" si="6447">P383/P405</f>
        <v>#DIV/0!</v>
      </c>
      <c r="BY383" s="129" t="e">
        <f t="shared" ref="BY383" si="6448">Q383/Q405</f>
        <v>#DIV/0!</v>
      </c>
      <c r="BZ383" s="130" t="e">
        <f t="shared" ref="BZ383" si="6449">R383/R405</f>
        <v>#DIV/0!</v>
      </c>
      <c r="CA383" s="131" t="e">
        <f t="shared" ref="CA383" si="6450">S383/S405</f>
        <v>#DIV/0!</v>
      </c>
      <c r="CB383" s="128" t="e">
        <f t="shared" ref="CB383" si="6451">T383/T405</f>
        <v>#DIV/0!</v>
      </c>
      <c r="CC383" s="129" t="e">
        <f t="shared" ref="CC383" si="6452">U383/U405</f>
        <v>#DIV/0!</v>
      </c>
      <c r="CD383" s="130" t="e">
        <f t="shared" ref="CD383" si="6453">V383/V405</f>
        <v>#DIV/0!</v>
      </c>
      <c r="CE383" s="131" t="e">
        <f t="shared" ref="CE383" si="6454">W383/W405</f>
        <v>#DIV/0!</v>
      </c>
      <c r="CF383" s="128" t="e">
        <f t="shared" ref="CF383" si="6455">X383/X405</f>
        <v>#DIV/0!</v>
      </c>
      <c r="CG383" s="129" t="e">
        <f t="shared" ref="CG383" si="6456">Y383/Y405</f>
        <v>#DIV/0!</v>
      </c>
      <c r="CH383" s="130" t="e">
        <f t="shared" ref="CH383" si="6457">Z383/Z405</f>
        <v>#DIV/0!</v>
      </c>
      <c r="CI383" s="128" t="e">
        <f t="shared" ref="CI383" si="6458">AA383/AA405</f>
        <v>#DIV/0!</v>
      </c>
      <c r="CJ383" s="134" t="e">
        <f t="shared" ref="CJ383" si="6459">AB383/AB405</f>
        <v>#DIV/0!</v>
      </c>
      <c r="CK383" s="135" t="e">
        <f t="shared" ref="CK383" si="6460">AC383/AC405</f>
        <v>#DIV/0!</v>
      </c>
    </row>
    <row r="384" spans="1:89" ht="14.25" thickTop="1" thickBot="1" x14ac:dyDescent="0.25">
      <c r="A384" s="136" t="s">
        <v>19</v>
      </c>
      <c r="B384" s="175"/>
      <c r="C384" s="176"/>
      <c r="D384" s="177"/>
      <c r="E384" s="178"/>
      <c r="F384" s="175"/>
      <c r="G384" s="179"/>
      <c r="H384" s="177"/>
      <c r="I384" s="178"/>
      <c r="J384" s="175"/>
      <c r="K384" s="179"/>
      <c r="L384" s="177"/>
      <c r="M384" s="175"/>
      <c r="N384" s="180"/>
      <c r="O384" s="181"/>
      <c r="P384" s="175"/>
      <c r="Q384" s="179"/>
      <c r="R384" s="177"/>
      <c r="S384" s="178"/>
      <c r="T384" s="175"/>
      <c r="U384" s="179"/>
      <c r="V384" s="177"/>
      <c r="W384" s="178"/>
      <c r="X384" s="175"/>
      <c r="Y384" s="179"/>
      <c r="Z384" s="177"/>
      <c r="AA384" s="175"/>
      <c r="AB384" s="156">
        <f t="shared" si="6405"/>
        <v>0</v>
      </c>
      <c r="AC384" s="157">
        <f t="shared" si="6406"/>
        <v>0</v>
      </c>
      <c r="AE384" s="229" t="s">
        <v>13</v>
      </c>
      <c r="AF384" s="20">
        <f t="shared" ref="AF384:BG384" si="6461">SUM(AF381:AF383)</f>
        <v>0</v>
      </c>
      <c r="AG384" s="21">
        <f t="shared" si="6461"/>
        <v>0</v>
      </c>
      <c r="AH384" s="20">
        <f t="shared" si="6461"/>
        <v>0</v>
      </c>
      <c r="AI384" s="21">
        <f t="shared" si="6461"/>
        <v>0</v>
      </c>
      <c r="AJ384" s="20">
        <f t="shared" si="6461"/>
        <v>0</v>
      </c>
      <c r="AK384" s="21">
        <f t="shared" si="6461"/>
        <v>0</v>
      </c>
      <c r="AL384" s="20">
        <f t="shared" si="6461"/>
        <v>0</v>
      </c>
      <c r="AM384" s="21">
        <f t="shared" si="6461"/>
        <v>0</v>
      </c>
      <c r="AN384" s="20">
        <f t="shared" si="6461"/>
        <v>0</v>
      </c>
      <c r="AO384" s="21">
        <f t="shared" si="6461"/>
        <v>0</v>
      </c>
      <c r="AP384" s="20">
        <f t="shared" si="6461"/>
        <v>0</v>
      </c>
      <c r="AQ384" s="21">
        <f t="shared" si="6461"/>
        <v>0</v>
      </c>
      <c r="AR384" s="20">
        <f t="shared" si="6461"/>
        <v>0</v>
      </c>
      <c r="AS384" s="21">
        <f t="shared" si="6461"/>
        <v>0</v>
      </c>
      <c r="AT384" s="20">
        <f t="shared" si="6461"/>
        <v>0</v>
      </c>
      <c r="AU384" s="21">
        <f t="shared" si="6461"/>
        <v>0</v>
      </c>
      <c r="AV384" s="20">
        <f t="shared" si="6461"/>
        <v>0</v>
      </c>
      <c r="AW384" s="21">
        <f t="shared" si="6461"/>
        <v>0</v>
      </c>
      <c r="AX384" s="20">
        <f t="shared" si="6461"/>
        <v>0</v>
      </c>
      <c r="AY384" s="21">
        <f t="shared" si="6461"/>
        <v>0</v>
      </c>
      <c r="AZ384" s="20">
        <f t="shared" si="6461"/>
        <v>0</v>
      </c>
      <c r="BA384" s="21">
        <f t="shared" si="6461"/>
        <v>0</v>
      </c>
      <c r="BB384" s="20">
        <f t="shared" si="6461"/>
        <v>0</v>
      </c>
      <c r="BC384" s="21">
        <f t="shared" si="6461"/>
        <v>0</v>
      </c>
      <c r="BD384" s="20">
        <f t="shared" si="6461"/>
        <v>0</v>
      </c>
      <c r="BE384" s="21">
        <f t="shared" si="6461"/>
        <v>0</v>
      </c>
      <c r="BF384" s="160">
        <f t="shared" si="6461"/>
        <v>0</v>
      </c>
      <c r="BG384" s="161">
        <f t="shared" si="6461"/>
        <v>0</v>
      </c>
      <c r="BI384" s="136" t="s">
        <v>19</v>
      </c>
      <c r="BJ384" s="128" t="e">
        <f>B384/B405</f>
        <v>#DIV/0!</v>
      </c>
      <c r="BK384" s="129" t="e">
        <f t="shared" ref="BK384" si="6462">C384/C405</f>
        <v>#DIV/0!</v>
      </c>
      <c r="BL384" s="130" t="e">
        <f t="shared" ref="BL384" si="6463">D384/D405</f>
        <v>#DIV/0!</v>
      </c>
      <c r="BM384" s="131" t="e">
        <f t="shared" ref="BM384" si="6464">E384/E405</f>
        <v>#DIV/0!</v>
      </c>
      <c r="BN384" s="128" t="e">
        <f t="shared" ref="BN384" si="6465">F384/F405</f>
        <v>#DIV/0!</v>
      </c>
      <c r="BO384" s="129" t="e">
        <f t="shared" ref="BO384" si="6466">G384/G405</f>
        <v>#DIV/0!</v>
      </c>
      <c r="BP384" s="130" t="e">
        <f t="shared" ref="BP384" si="6467">H384/H405</f>
        <v>#DIV/0!</v>
      </c>
      <c r="BQ384" s="131" t="e">
        <f t="shared" ref="BQ384" si="6468">I384/I405</f>
        <v>#DIV/0!</v>
      </c>
      <c r="BR384" s="128" t="e">
        <f t="shared" ref="BR384" si="6469">J384/J405</f>
        <v>#DIV/0!</v>
      </c>
      <c r="BS384" s="129" t="e">
        <f t="shared" ref="BS384" si="6470">K384/K405</f>
        <v>#DIV/0!</v>
      </c>
      <c r="BT384" s="130" t="e">
        <f t="shared" ref="BT384" si="6471">L384/L405</f>
        <v>#DIV/0!</v>
      </c>
      <c r="BU384" s="128" t="e">
        <f t="shared" ref="BU384" si="6472">M384/M405</f>
        <v>#DIV/0!</v>
      </c>
      <c r="BV384" s="132" t="e">
        <f t="shared" ref="BV384" si="6473">N384/N405</f>
        <v>#DIV/0!</v>
      </c>
      <c r="BW384" s="133" t="e">
        <f t="shared" ref="BW384" si="6474">O384/O405</f>
        <v>#DIV/0!</v>
      </c>
      <c r="BX384" s="128" t="e">
        <f t="shared" ref="BX384" si="6475">P384/P405</f>
        <v>#DIV/0!</v>
      </c>
      <c r="BY384" s="129" t="e">
        <f t="shared" ref="BY384" si="6476">Q384/Q405</f>
        <v>#DIV/0!</v>
      </c>
      <c r="BZ384" s="130" t="e">
        <f t="shared" ref="BZ384" si="6477">R384/R405</f>
        <v>#DIV/0!</v>
      </c>
      <c r="CA384" s="131" t="e">
        <f t="shared" ref="CA384" si="6478">S384/S405</f>
        <v>#DIV/0!</v>
      </c>
      <c r="CB384" s="128" t="e">
        <f t="shared" ref="CB384" si="6479">T384/T405</f>
        <v>#DIV/0!</v>
      </c>
      <c r="CC384" s="129" t="e">
        <f t="shared" ref="CC384" si="6480">U384/U405</f>
        <v>#DIV/0!</v>
      </c>
      <c r="CD384" s="130" t="e">
        <f t="shared" ref="CD384" si="6481">V384/V405</f>
        <v>#DIV/0!</v>
      </c>
      <c r="CE384" s="131" t="e">
        <f t="shared" ref="CE384" si="6482">W384/W405</f>
        <v>#DIV/0!</v>
      </c>
      <c r="CF384" s="128" t="e">
        <f t="shared" ref="CF384" si="6483">X384/X405</f>
        <v>#DIV/0!</v>
      </c>
      <c r="CG384" s="129" t="e">
        <f t="shared" ref="CG384" si="6484">Y384/Y405</f>
        <v>#DIV/0!</v>
      </c>
      <c r="CH384" s="130" t="e">
        <f t="shared" ref="CH384" si="6485">Z384/Z405</f>
        <v>#DIV/0!</v>
      </c>
      <c r="CI384" s="128" t="e">
        <f t="shared" ref="CI384" si="6486">AA384/AA405</f>
        <v>#DIV/0!</v>
      </c>
      <c r="CJ384" s="134" t="e">
        <f t="shared" ref="CJ384" si="6487">AB384/AB405</f>
        <v>#DIV/0!</v>
      </c>
      <c r="CK384" s="135" t="e">
        <f t="shared" ref="CK384" si="6488">AC384/AC405</f>
        <v>#DIV/0!</v>
      </c>
    </row>
    <row r="385" spans="1:89" ht="13.5" thickTop="1" x14ac:dyDescent="0.2">
      <c r="A385" s="145" t="s">
        <v>20</v>
      </c>
      <c r="B385" s="182"/>
      <c r="C385" s="183"/>
      <c r="D385" s="184"/>
      <c r="E385" s="185"/>
      <c r="F385" s="182"/>
      <c r="G385" s="186"/>
      <c r="H385" s="184"/>
      <c r="I385" s="185"/>
      <c r="J385" s="182"/>
      <c r="K385" s="186"/>
      <c r="L385" s="184"/>
      <c r="M385" s="182"/>
      <c r="N385" s="187"/>
      <c r="O385" s="188"/>
      <c r="P385" s="182"/>
      <c r="Q385" s="186"/>
      <c r="R385" s="184"/>
      <c r="S385" s="185"/>
      <c r="T385" s="182"/>
      <c r="U385" s="186"/>
      <c r="V385" s="184"/>
      <c r="W385" s="185"/>
      <c r="X385" s="182"/>
      <c r="Y385" s="186"/>
      <c r="Z385" s="184"/>
      <c r="AA385" s="182"/>
      <c r="AB385" s="156">
        <f t="shared" si="6405"/>
        <v>0</v>
      </c>
      <c r="AC385" s="157">
        <f t="shared" si="6406"/>
        <v>0</v>
      </c>
      <c r="BI385" s="145" t="s">
        <v>20</v>
      </c>
      <c r="BJ385" s="128" t="e">
        <f>B385/B405</f>
        <v>#DIV/0!</v>
      </c>
      <c r="BK385" s="129" t="e">
        <f t="shared" ref="BK385" si="6489">C385/C405</f>
        <v>#DIV/0!</v>
      </c>
      <c r="BL385" s="130" t="e">
        <f t="shared" ref="BL385" si="6490">D385/D405</f>
        <v>#DIV/0!</v>
      </c>
      <c r="BM385" s="131" t="e">
        <f t="shared" ref="BM385" si="6491">E385/E405</f>
        <v>#DIV/0!</v>
      </c>
      <c r="BN385" s="128" t="e">
        <f t="shared" ref="BN385" si="6492">F385/F405</f>
        <v>#DIV/0!</v>
      </c>
      <c r="BO385" s="129" t="e">
        <f t="shared" ref="BO385" si="6493">G385/G405</f>
        <v>#DIV/0!</v>
      </c>
      <c r="BP385" s="130" t="e">
        <f t="shared" ref="BP385" si="6494">H385/H405</f>
        <v>#DIV/0!</v>
      </c>
      <c r="BQ385" s="131" t="e">
        <f t="shared" ref="BQ385" si="6495">I385/I405</f>
        <v>#DIV/0!</v>
      </c>
      <c r="BR385" s="128" t="e">
        <f t="shared" ref="BR385" si="6496">J385/J405</f>
        <v>#DIV/0!</v>
      </c>
      <c r="BS385" s="129" t="e">
        <f t="shared" ref="BS385" si="6497">K385/K405</f>
        <v>#DIV/0!</v>
      </c>
      <c r="BT385" s="130" t="e">
        <f t="shared" ref="BT385" si="6498">L385/L405</f>
        <v>#DIV/0!</v>
      </c>
      <c r="BU385" s="128" t="e">
        <f t="shared" ref="BU385" si="6499">M385/M405</f>
        <v>#DIV/0!</v>
      </c>
      <c r="BV385" s="132" t="e">
        <f t="shared" ref="BV385" si="6500">N385/N405</f>
        <v>#DIV/0!</v>
      </c>
      <c r="BW385" s="133" t="e">
        <f t="shared" ref="BW385" si="6501">O385/O405</f>
        <v>#DIV/0!</v>
      </c>
      <c r="BX385" s="128" t="e">
        <f t="shared" ref="BX385" si="6502">P385/P405</f>
        <v>#DIV/0!</v>
      </c>
      <c r="BY385" s="129" t="e">
        <f t="shared" ref="BY385" si="6503">Q385/Q405</f>
        <v>#DIV/0!</v>
      </c>
      <c r="BZ385" s="130" t="e">
        <f t="shared" ref="BZ385" si="6504">R385/R405</f>
        <v>#DIV/0!</v>
      </c>
      <c r="CA385" s="131" t="e">
        <f t="shared" ref="CA385" si="6505">S385/S405</f>
        <v>#DIV/0!</v>
      </c>
      <c r="CB385" s="128" t="e">
        <f t="shared" ref="CB385" si="6506">T385/T405</f>
        <v>#DIV/0!</v>
      </c>
      <c r="CC385" s="129" t="e">
        <f t="shared" ref="CC385" si="6507">U385/U405</f>
        <v>#DIV/0!</v>
      </c>
      <c r="CD385" s="130" t="e">
        <f t="shared" ref="CD385" si="6508">V385/V405</f>
        <v>#DIV/0!</v>
      </c>
      <c r="CE385" s="131" t="e">
        <f t="shared" ref="CE385" si="6509">W385/W405</f>
        <v>#DIV/0!</v>
      </c>
      <c r="CF385" s="128" t="e">
        <f t="shared" ref="CF385" si="6510">X385/X405</f>
        <v>#DIV/0!</v>
      </c>
      <c r="CG385" s="129" t="e">
        <f t="shared" ref="CG385" si="6511">Y385/Y405</f>
        <v>#DIV/0!</v>
      </c>
      <c r="CH385" s="130" t="e">
        <f t="shared" ref="CH385" si="6512">Z385/Z405</f>
        <v>#DIV/0!</v>
      </c>
      <c r="CI385" s="128" t="e">
        <f t="shared" ref="CI385" si="6513">AA385/AA405</f>
        <v>#DIV/0!</v>
      </c>
      <c r="CJ385" s="134" t="e">
        <f t="shared" ref="CJ385" si="6514">AB385/AB405</f>
        <v>#DIV/0!</v>
      </c>
      <c r="CK385" s="135" t="e">
        <f t="shared" ref="CK385" si="6515">AC385/AC405</f>
        <v>#DIV/0!</v>
      </c>
    </row>
    <row r="386" spans="1:89" ht="13.5" thickBot="1" x14ac:dyDescent="0.25">
      <c r="A386" s="136" t="s">
        <v>21</v>
      </c>
      <c r="B386" s="175"/>
      <c r="C386" s="176"/>
      <c r="D386" s="177"/>
      <c r="E386" s="178"/>
      <c r="F386" s="175"/>
      <c r="G386" s="179"/>
      <c r="H386" s="177"/>
      <c r="I386" s="178"/>
      <c r="J386" s="175"/>
      <c r="K386" s="179"/>
      <c r="L386" s="177"/>
      <c r="M386" s="175"/>
      <c r="N386" s="180"/>
      <c r="O386" s="181"/>
      <c r="P386" s="175"/>
      <c r="Q386" s="179"/>
      <c r="R386" s="177"/>
      <c r="S386" s="178"/>
      <c r="T386" s="175"/>
      <c r="U386" s="179"/>
      <c r="V386" s="177"/>
      <c r="W386" s="178"/>
      <c r="X386" s="175"/>
      <c r="Y386" s="179"/>
      <c r="Z386" s="177"/>
      <c r="AA386" s="175"/>
      <c r="AB386" s="156">
        <f t="shared" si="6405"/>
        <v>0</v>
      </c>
      <c r="AC386" s="157">
        <f t="shared" si="6406"/>
        <v>0</v>
      </c>
      <c r="AE386" s="232" t="s">
        <v>85</v>
      </c>
      <c r="BI386" s="136" t="s">
        <v>21</v>
      </c>
      <c r="BJ386" s="128" t="e">
        <f>B386/B405</f>
        <v>#DIV/0!</v>
      </c>
      <c r="BK386" s="129" t="e">
        <f t="shared" ref="BK386" si="6516">C386/C405</f>
        <v>#DIV/0!</v>
      </c>
      <c r="BL386" s="130" t="e">
        <f t="shared" ref="BL386" si="6517">D386/D405</f>
        <v>#DIV/0!</v>
      </c>
      <c r="BM386" s="131" t="e">
        <f t="shared" ref="BM386" si="6518">E386/E405</f>
        <v>#DIV/0!</v>
      </c>
      <c r="BN386" s="128" t="e">
        <f t="shared" ref="BN386" si="6519">F386/F405</f>
        <v>#DIV/0!</v>
      </c>
      <c r="BO386" s="129" t="e">
        <f t="shared" ref="BO386" si="6520">G386/G405</f>
        <v>#DIV/0!</v>
      </c>
      <c r="BP386" s="130" t="e">
        <f t="shared" ref="BP386" si="6521">H386/H405</f>
        <v>#DIV/0!</v>
      </c>
      <c r="BQ386" s="131" t="e">
        <f t="shared" ref="BQ386" si="6522">I386/I405</f>
        <v>#DIV/0!</v>
      </c>
      <c r="BR386" s="128" t="e">
        <f t="shared" ref="BR386" si="6523">J386/J405</f>
        <v>#DIV/0!</v>
      </c>
      <c r="BS386" s="129" t="e">
        <f t="shared" ref="BS386" si="6524">K386/K405</f>
        <v>#DIV/0!</v>
      </c>
      <c r="BT386" s="130" t="e">
        <f t="shared" ref="BT386" si="6525">L386/L405</f>
        <v>#DIV/0!</v>
      </c>
      <c r="BU386" s="128" t="e">
        <f t="shared" ref="BU386" si="6526">M386/M405</f>
        <v>#DIV/0!</v>
      </c>
      <c r="BV386" s="132" t="e">
        <f t="shared" ref="BV386" si="6527">N386/N405</f>
        <v>#DIV/0!</v>
      </c>
      <c r="BW386" s="133" t="e">
        <f t="shared" ref="BW386" si="6528">O386/O405</f>
        <v>#DIV/0!</v>
      </c>
      <c r="BX386" s="128" t="e">
        <f t="shared" ref="BX386" si="6529">P386/P405</f>
        <v>#DIV/0!</v>
      </c>
      <c r="BY386" s="129" t="e">
        <f t="shared" ref="BY386" si="6530">Q386/Q405</f>
        <v>#DIV/0!</v>
      </c>
      <c r="BZ386" s="130" t="e">
        <f t="shared" ref="BZ386" si="6531">R386/R405</f>
        <v>#DIV/0!</v>
      </c>
      <c r="CA386" s="131" t="e">
        <f t="shared" ref="CA386" si="6532">S386/S405</f>
        <v>#DIV/0!</v>
      </c>
      <c r="CB386" s="128" t="e">
        <f t="shared" ref="CB386" si="6533">T386/T405</f>
        <v>#DIV/0!</v>
      </c>
      <c r="CC386" s="129" t="e">
        <f t="shared" ref="CC386" si="6534">U386/U405</f>
        <v>#DIV/0!</v>
      </c>
      <c r="CD386" s="130" t="e">
        <f t="shared" ref="CD386" si="6535">V386/V405</f>
        <v>#DIV/0!</v>
      </c>
      <c r="CE386" s="131" t="e">
        <f t="shared" ref="CE386" si="6536">W386/W405</f>
        <v>#DIV/0!</v>
      </c>
      <c r="CF386" s="128" t="e">
        <f t="shared" ref="CF386" si="6537">X386/X405</f>
        <v>#DIV/0!</v>
      </c>
      <c r="CG386" s="129" t="e">
        <f t="shared" ref="CG386" si="6538">Y386/Y405</f>
        <v>#DIV/0!</v>
      </c>
      <c r="CH386" s="130" t="e">
        <f t="shared" ref="CH386" si="6539">Z386/Z405</f>
        <v>#DIV/0!</v>
      </c>
      <c r="CI386" s="128" t="e">
        <f t="shared" ref="CI386" si="6540">AA386/AA405</f>
        <v>#DIV/0!</v>
      </c>
      <c r="CJ386" s="134" t="e">
        <f t="shared" ref="CJ386" si="6541">AB386/AB405</f>
        <v>#DIV/0!</v>
      </c>
      <c r="CK386" s="135" t="e">
        <f t="shared" ref="CK386" si="6542">AC386/AC405</f>
        <v>#DIV/0!</v>
      </c>
    </row>
    <row r="387" spans="1:89" ht="14.25" thickTop="1" thickBot="1" x14ac:dyDescent="0.25">
      <c r="A387" s="145" t="s">
        <v>22</v>
      </c>
      <c r="B387" s="182"/>
      <c r="C387" s="183"/>
      <c r="D387" s="184"/>
      <c r="E387" s="185"/>
      <c r="F387" s="182"/>
      <c r="G387" s="186"/>
      <c r="H387" s="184"/>
      <c r="I387" s="185"/>
      <c r="J387" s="182"/>
      <c r="K387" s="186"/>
      <c r="L387" s="184"/>
      <c r="M387" s="182"/>
      <c r="N387" s="187"/>
      <c r="O387" s="188"/>
      <c r="P387" s="182"/>
      <c r="Q387" s="186"/>
      <c r="R387" s="184"/>
      <c r="S387" s="185"/>
      <c r="T387" s="182"/>
      <c r="U387" s="186"/>
      <c r="V387" s="184"/>
      <c r="W387" s="185"/>
      <c r="X387" s="182"/>
      <c r="Y387" s="186"/>
      <c r="Z387" s="184"/>
      <c r="AA387" s="182"/>
      <c r="AB387" s="156">
        <f t="shared" si="6405"/>
        <v>0</v>
      </c>
      <c r="AC387" s="157">
        <f t="shared" si="6406"/>
        <v>0</v>
      </c>
      <c r="AE387" s="300" t="s">
        <v>0</v>
      </c>
      <c r="AF387" s="302" t="s">
        <v>1</v>
      </c>
      <c r="AG387" s="303"/>
      <c r="AH387" s="302" t="s">
        <v>2</v>
      </c>
      <c r="AI387" s="303"/>
      <c r="AJ387" s="302" t="s">
        <v>3</v>
      </c>
      <c r="AK387" s="303"/>
      <c r="AL387" s="302" t="s">
        <v>4</v>
      </c>
      <c r="AM387" s="303"/>
      <c r="AN387" s="302" t="s">
        <v>5</v>
      </c>
      <c r="AO387" s="303"/>
      <c r="AP387" s="302" t="s">
        <v>6</v>
      </c>
      <c r="AQ387" s="303"/>
      <c r="AR387" s="302" t="s">
        <v>7</v>
      </c>
      <c r="AS387" s="303"/>
      <c r="AT387" s="302" t="s">
        <v>8</v>
      </c>
      <c r="AU387" s="303"/>
      <c r="AV387" s="302" t="s">
        <v>9</v>
      </c>
      <c r="AW387" s="303"/>
      <c r="AX387" s="302" t="s">
        <v>10</v>
      </c>
      <c r="AY387" s="303"/>
      <c r="AZ387" s="302" t="s">
        <v>11</v>
      </c>
      <c r="BA387" s="303"/>
      <c r="BB387" s="302" t="s">
        <v>12</v>
      </c>
      <c r="BC387" s="303"/>
      <c r="BD387" s="305" t="s">
        <v>40</v>
      </c>
      <c r="BE387" s="306"/>
      <c r="BF387" s="307" t="s">
        <v>41</v>
      </c>
      <c r="BG387" s="308"/>
      <c r="BI387" s="145" t="s">
        <v>22</v>
      </c>
      <c r="BJ387" s="128" t="e">
        <f>B387/B405</f>
        <v>#DIV/0!</v>
      </c>
      <c r="BK387" s="129" t="e">
        <f t="shared" ref="BK387" si="6543">C387/C405</f>
        <v>#DIV/0!</v>
      </c>
      <c r="BL387" s="130" t="e">
        <f t="shared" ref="BL387" si="6544">D387/D405</f>
        <v>#DIV/0!</v>
      </c>
      <c r="BM387" s="131" t="e">
        <f t="shared" ref="BM387" si="6545">E387/E405</f>
        <v>#DIV/0!</v>
      </c>
      <c r="BN387" s="128" t="e">
        <f t="shared" ref="BN387" si="6546">F387/F405</f>
        <v>#DIV/0!</v>
      </c>
      <c r="BO387" s="129" t="e">
        <f t="shared" ref="BO387" si="6547">G387/G405</f>
        <v>#DIV/0!</v>
      </c>
      <c r="BP387" s="130" t="e">
        <f t="shared" ref="BP387" si="6548">H387/H405</f>
        <v>#DIV/0!</v>
      </c>
      <c r="BQ387" s="131" t="e">
        <f t="shared" ref="BQ387" si="6549">I387/I405</f>
        <v>#DIV/0!</v>
      </c>
      <c r="BR387" s="128" t="e">
        <f t="shared" ref="BR387" si="6550">J387/J405</f>
        <v>#DIV/0!</v>
      </c>
      <c r="BS387" s="129" t="e">
        <f t="shared" ref="BS387" si="6551">K387/K405</f>
        <v>#DIV/0!</v>
      </c>
      <c r="BT387" s="130" t="e">
        <f t="shared" ref="BT387" si="6552">L387/L405</f>
        <v>#DIV/0!</v>
      </c>
      <c r="BU387" s="128" t="e">
        <f t="shared" ref="BU387" si="6553">M387/M405</f>
        <v>#DIV/0!</v>
      </c>
      <c r="BV387" s="132" t="e">
        <f t="shared" ref="BV387" si="6554">N387/N405</f>
        <v>#DIV/0!</v>
      </c>
      <c r="BW387" s="133" t="e">
        <f t="shared" ref="BW387" si="6555">O387/O405</f>
        <v>#DIV/0!</v>
      </c>
      <c r="BX387" s="128" t="e">
        <f t="shared" ref="BX387" si="6556">P387/P405</f>
        <v>#DIV/0!</v>
      </c>
      <c r="BY387" s="129" t="e">
        <f t="shared" ref="BY387" si="6557">Q387/Q405</f>
        <v>#DIV/0!</v>
      </c>
      <c r="BZ387" s="130" t="e">
        <f t="shared" ref="BZ387" si="6558">R387/R405</f>
        <v>#DIV/0!</v>
      </c>
      <c r="CA387" s="131" t="e">
        <f t="shared" ref="CA387" si="6559">S387/S405</f>
        <v>#DIV/0!</v>
      </c>
      <c r="CB387" s="128" t="e">
        <f t="shared" ref="CB387" si="6560">T387/T405</f>
        <v>#DIV/0!</v>
      </c>
      <c r="CC387" s="129" t="e">
        <f t="shared" ref="CC387" si="6561">U387/U405</f>
        <v>#DIV/0!</v>
      </c>
      <c r="CD387" s="130" t="e">
        <f t="shared" ref="CD387" si="6562">V387/V405</f>
        <v>#DIV/0!</v>
      </c>
      <c r="CE387" s="131" t="e">
        <f t="shared" ref="CE387" si="6563">W387/W405</f>
        <v>#DIV/0!</v>
      </c>
      <c r="CF387" s="128" t="e">
        <f t="shared" ref="CF387" si="6564">X387/X405</f>
        <v>#DIV/0!</v>
      </c>
      <c r="CG387" s="129" t="e">
        <f t="shared" ref="CG387" si="6565">Y387/Y405</f>
        <v>#DIV/0!</v>
      </c>
      <c r="CH387" s="130" t="e">
        <f t="shared" ref="CH387" si="6566">Z387/Z405</f>
        <v>#DIV/0!</v>
      </c>
      <c r="CI387" s="128" t="e">
        <f t="shared" ref="CI387" si="6567">AA387/AA405</f>
        <v>#DIV/0!</v>
      </c>
      <c r="CJ387" s="134" t="e">
        <f t="shared" ref="CJ387" si="6568">AB387/AB405</f>
        <v>#DIV/0!</v>
      </c>
      <c r="CK387" s="135" t="e">
        <f t="shared" ref="CK387" si="6569">AC387/AC405</f>
        <v>#DIV/0!</v>
      </c>
    </row>
    <row r="388" spans="1:89" ht="15" thickTop="1" thickBot="1" x14ac:dyDescent="0.3">
      <c r="A388" s="136" t="s">
        <v>23</v>
      </c>
      <c r="B388" s="175"/>
      <c r="C388" s="176"/>
      <c r="D388" s="177"/>
      <c r="E388" s="178"/>
      <c r="F388" s="175"/>
      <c r="G388" s="179"/>
      <c r="H388" s="177"/>
      <c r="I388" s="178"/>
      <c r="J388" s="175"/>
      <c r="K388" s="179"/>
      <c r="L388" s="177"/>
      <c r="M388" s="175"/>
      <c r="N388" s="180"/>
      <c r="O388" s="181"/>
      <c r="P388" s="175"/>
      <c r="Q388" s="179"/>
      <c r="R388" s="177"/>
      <c r="S388" s="178"/>
      <c r="T388" s="175"/>
      <c r="U388" s="179"/>
      <c r="V388" s="177"/>
      <c r="W388" s="178"/>
      <c r="X388" s="175"/>
      <c r="Y388" s="179"/>
      <c r="Z388" s="177"/>
      <c r="AA388" s="175"/>
      <c r="AB388" s="156">
        <f t="shared" si="6405"/>
        <v>0</v>
      </c>
      <c r="AC388" s="157">
        <f t="shared" si="6406"/>
        <v>0</v>
      </c>
      <c r="AE388" s="301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62" t="s">
        <v>14</v>
      </c>
      <c r="BG388" s="163" t="s">
        <v>15</v>
      </c>
      <c r="BI388" s="136" t="s">
        <v>23</v>
      </c>
      <c r="BJ388" s="128" t="e">
        <f>B388/B405</f>
        <v>#DIV/0!</v>
      </c>
      <c r="BK388" s="129" t="e">
        <f t="shared" ref="BK388" si="6570">C388/C405</f>
        <v>#DIV/0!</v>
      </c>
      <c r="BL388" s="130" t="e">
        <f t="shared" ref="BL388" si="6571">D388/D405</f>
        <v>#DIV/0!</v>
      </c>
      <c r="BM388" s="131" t="e">
        <f t="shared" ref="BM388" si="6572">E388/E405</f>
        <v>#DIV/0!</v>
      </c>
      <c r="BN388" s="128" t="e">
        <f t="shared" ref="BN388" si="6573">F388/F405</f>
        <v>#DIV/0!</v>
      </c>
      <c r="BO388" s="129" t="e">
        <f t="shared" ref="BO388" si="6574">G388/G405</f>
        <v>#DIV/0!</v>
      </c>
      <c r="BP388" s="130" t="e">
        <f t="shared" ref="BP388" si="6575">H388/H405</f>
        <v>#DIV/0!</v>
      </c>
      <c r="BQ388" s="131" t="e">
        <f t="shared" ref="BQ388" si="6576">I388/I405</f>
        <v>#DIV/0!</v>
      </c>
      <c r="BR388" s="128" t="e">
        <f t="shared" ref="BR388" si="6577">J388/J405</f>
        <v>#DIV/0!</v>
      </c>
      <c r="BS388" s="129" t="e">
        <f t="shared" ref="BS388" si="6578">K388/K405</f>
        <v>#DIV/0!</v>
      </c>
      <c r="BT388" s="130" t="e">
        <f t="shared" ref="BT388" si="6579">L388/L405</f>
        <v>#DIV/0!</v>
      </c>
      <c r="BU388" s="128" t="e">
        <f t="shared" ref="BU388" si="6580">M388/M405</f>
        <v>#DIV/0!</v>
      </c>
      <c r="BV388" s="132" t="e">
        <f t="shared" ref="BV388" si="6581">N388/N405</f>
        <v>#DIV/0!</v>
      </c>
      <c r="BW388" s="133" t="e">
        <f t="shared" ref="BW388" si="6582">O388/O405</f>
        <v>#DIV/0!</v>
      </c>
      <c r="BX388" s="128" t="e">
        <f t="shared" ref="BX388" si="6583">P388/P405</f>
        <v>#DIV/0!</v>
      </c>
      <c r="BY388" s="129" t="e">
        <f t="shared" ref="BY388" si="6584">Q388/Q405</f>
        <v>#DIV/0!</v>
      </c>
      <c r="BZ388" s="130" t="e">
        <f t="shared" ref="BZ388" si="6585">R388/R405</f>
        <v>#DIV/0!</v>
      </c>
      <c r="CA388" s="131" t="e">
        <f t="shared" ref="CA388" si="6586">S388/S405</f>
        <v>#DIV/0!</v>
      </c>
      <c r="CB388" s="128" t="e">
        <f t="shared" ref="CB388" si="6587">T388/T405</f>
        <v>#DIV/0!</v>
      </c>
      <c r="CC388" s="129" t="e">
        <f t="shared" ref="CC388" si="6588">U388/U405</f>
        <v>#DIV/0!</v>
      </c>
      <c r="CD388" s="130" t="e">
        <f t="shared" ref="CD388" si="6589">V388/V405</f>
        <v>#DIV/0!</v>
      </c>
      <c r="CE388" s="131" t="e">
        <f t="shared" ref="CE388" si="6590">W388/W405</f>
        <v>#DIV/0!</v>
      </c>
      <c r="CF388" s="128" t="e">
        <f t="shared" ref="CF388" si="6591">X388/X405</f>
        <v>#DIV/0!</v>
      </c>
      <c r="CG388" s="129" t="e">
        <f t="shared" ref="CG388" si="6592">Y388/Y405</f>
        <v>#DIV/0!</v>
      </c>
      <c r="CH388" s="130" t="e">
        <f t="shared" ref="CH388" si="6593">Z388/Z405</f>
        <v>#DIV/0!</v>
      </c>
      <c r="CI388" s="128" t="e">
        <f t="shared" ref="CI388" si="6594">AA388/AA405</f>
        <v>#DIV/0!</v>
      </c>
      <c r="CJ388" s="134" t="e">
        <f t="shared" ref="CJ388" si="6595">AB388/AB405</f>
        <v>#DIV/0!</v>
      </c>
      <c r="CK388" s="135" t="e">
        <f t="shared" ref="CK388" si="6596">AC388/AC405</f>
        <v>#DIV/0!</v>
      </c>
    </row>
    <row r="389" spans="1:89" ht="13.5" thickTop="1" x14ac:dyDescent="0.2">
      <c r="A389" s="145" t="s">
        <v>24</v>
      </c>
      <c r="B389" s="189"/>
      <c r="C389" s="183"/>
      <c r="D389" s="184"/>
      <c r="E389" s="185"/>
      <c r="F389" s="182"/>
      <c r="G389" s="186"/>
      <c r="H389" s="184"/>
      <c r="I389" s="185"/>
      <c r="J389" s="182"/>
      <c r="K389" s="186"/>
      <c r="L389" s="184"/>
      <c r="M389" s="182"/>
      <c r="N389" s="187"/>
      <c r="O389" s="190"/>
      <c r="P389" s="182"/>
      <c r="Q389" s="186"/>
      <c r="R389" s="184"/>
      <c r="S389" s="185"/>
      <c r="T389" s="182"/>
      <c r="U389" s="186"/>
      <c r="V389" s="184"/>
      <c r="W389" s="191"/>
      <c r="X389" s="182"/>
      <c r="Y389" s="186"/>
      <c r="Z389" s="184"/>
      <c r="AA389" s="182"/>
      <c r="AB389" s="156">
        <f t="shared" si="6405"/>
        <v>0</v>
      </c>
      <c r="AC389" s="157">
        <f t="shared" si="6406"/>
        <v>0</v>
      </c>
      <c r="AE389" s="235" t="str">
        <f>$AE$17</f>
        <v>17:00 - 17:59</v>
      </c>
      <c r="AF389" s="125">
        <f t="shared" ref="AF389:AU390" si="6597">SUMIF($A$9:$A$32,$AE389,B$381:B$404)</f>
        <v>0</v>
      </c>
      <c r="AG389" s="172">
        <f t="shared" si="6597"/>
        <v>0</v>
      </c>
      <c r="AH389" s="126">
        <f t="shared" si="6597"/>
        <v>0</v>
      </c>
      <c r="AI389" s="166">
        <f t="shared" si="6597"/>
        <v>0</v>
      </c>
      <c r="AJ389" s="125">
        <f t="shared" si="6597"/>
        <v>0</v>
      </c>
      <c r="AK389" s="127">
        <f t="shared" si="6597"/>
        <v>0</v>
      </c>
      <c r="AL389" s="126">
        <f t="shared" si="6597"/>
        <v>0</v>
      </c>
      <c r="AM389" s="166">
        <f t="shared" si="6597"/>
        <v>0</v>
      </c>
      <c r="AN389" s="125">
        <f t="shared" si="6597"/>
        <v>0</v>
      </c>
      <c r="AO389" s="127">
        <f t="shared" si="6597"/>
        <v>0</v>
      </c>
      <c r="AP389" s="126">
        <f t="shared" si="6597"/>
        <v>0</v>
      </c>
      <c r="AQ389" s="125">
        <f t="shared" si="6597"/>
        <v>0</v>
      </c>
      <c r="AR389" s="165">
        <f t="shared" si="6597"/>
        <v>0</v>
      </c>
      <c r="AS389" s="167">
        <f t="shared" si="6597"/>
        <v>0</v>
      </c>
      <c r="AT389" s="125">
        <f t="shared" si="6597"/>
        <v>0</v>
      </c>
      <c r="AU389" s="127">
        <f t="shared" si="6597"/>
        <v>0</v>
      </c>
      <c r="AV389" s="126">
        <f t="shared" ref="AP389:BE390" si="6598">SUMIF($A$9:$A$32,$AE389,R$381:R$404)</f>
        <v>0</v>
      </c>
      <c r="AW389" s="166">
        <f t="shared" si="6598"/>
        <v>0</v>
      </c>
      <c r="AX389" s="125">
        <f t="shared" si="6598"/>
        <v>0</v>
      </c>
      <c r="AY389" s="127">
        <f t="shared" si="6598"/>
        <v>0</v>
      </c>
      <c r="AZ389" s="126">
        <f t="shared" si="6598"/>
        <v>0</v>
      </c>
      <c r="BA389" s="166">
        <f t="shared" si="6598"/>
        <v>0</v>
      </c>
      <c r="BB389" s="125">
        <f t="shared" si="6598"/>
        <v>0</v>
      </c>
      <c r="BC389" s="127">
        <f t="shared" si="6598"/>
        <v>0</v>
      </c>
      <c r="BD389" s="170">
        <f t="shared" si="6598"/>
        <v>0</v>
      </c>
      <c r="BE389" s="171">
        <f t="shared" si="6598"/>
        <v>0</v>
      </c>
      <c r="BF389" s="156">
        <f>AF389+AH389+AJ389+AL389+AN389+AP389+AR389+AT389+AV389+AX389+AZ389+BB389+BD389</f>
        <v>0</v>
      </c>
      <c r="BG389" s="157">
        <f>AG389+AI389+AK389+AM389+AO389+AQ389+AS389+AU389+AW389+AY389+BA389+BC389+BE389</f>
        <v>0</v>
      </c>
      <c r="BI389" s="145" t="s">
        <v>24</v>
      </c>
      <c r="BJ389" s="128" t="e">
        <f>B389/B405</f>
        <v>#DIV/0!</v>
      </c>
      <c r="BK389" s="129" t="e">
        <f t="shared" ref="BK389" si="6599">C389/C405</f>
        <v>#DIV/0!</v>
      </c>
      <c r="BL389" s="130" t="e">
        <f t="shared" ref="BL389" si="6600">D389/D405</f>
        <v>#DIV/0!</v>
      </c>
      <c r="BM389" s="131" t="e">
        <f t="shared" ref="BM389" si="6601">E389/E405</f>
        <v>#DIV/0!</v>
      </c>
      <c r="BN389" s="128" t="e">
        <f t="shared" ref="BN389" si="6602">F389/F405</f>
        <v>#DIV/0!</v>
      </c>
      <c r="BO389" s="129" t="e">
        <f t="shared" ref="BO389" si="6603">G389/G405</f>
        <v>#DIV/0!</v>
      </c>
      <c r="BP389" s="130" t="e">
        <f t="shared" ref="BP389" si="6604">H389/H405</f>
        <v>#DIV/0!</v>
      </c>
      <c r="BQ389" s="131" t="e">
        <f t="shared" ref="BQ389" si="6605">I389/I405</f>
        <v>#DIV/0!</v>
      </c>
      <c r="BR389" s="128" t="e">
        <f t="shared" ref="BR389" si="6606">J389/J405</f>
        <v>#DIV/0!</v>
      </c>
      <c r="BS389" s="129" t="e">
        <f t="shared" ref="BS389" si="6607">K389/K405</f>
        <v>#DIV/0!</v>
      </c>
      <c r="BT389" s="130" t="e">
        <f t="shared" ref="BT389" si="6608">L389/L405</f>
        <v>#DIV/0!</v>
      </c>
      <c r="BU389" s="128" t="e">
        <f t="shared" ref="BU389" si="6609">M389/M405</f>
        <v>#DIV/0!</v>
      </c>
      <c r="BV389" s="132" t="e">
        <f t="shared" ref="BV389" si="6610">N389/N405</f>
        <v>#DIV/0!</v>
      </c>
      <c r="BW389" s="133" t="e">
        <f t="shared" ref="BW389" si="6611">O389/O405</f>
        <v>#DIV/0!</v>
      </c>
      <c r="BX389" s="128" t="e">
        <f t="shared" ref="BX389" si="6612">P389/P405</f>
        <v>#DIV/0!</v>
      </c>
      <c r="BY389" s="129" t="e">
        <f t="shared" ref="BY389" si="6613">Q389/Q405</f>
        <v>#DIV/0!</v>
      </c>
      <c r="BZ389" s="130" t="e">
        <f t="shared" ref="BZ389" si="6614">R389/R405</f>
        <v>#DIV/0!</v>
      </c>
      <c r="CA389" s="131" t="e">
        <f t="shared" ref="CA389" si="6615">S389/S405</f>
        <v>#DIV/0!</v>
      </c>
      <c r="CB389" s="128" t="e">
        <f t="shared" ref="CB389" si="6616">T389/T405</f>
        <v>#DIV/0!</v>
      </c>
      <c r="CC389" s="129" t="e">
        <f t="shared" ref="CC389" si="6617">U389/U405</f>
        <v>#DIV/0!</v>
      </c>
      <c r="CD389" s="130" t="e">
        <f t="shared" ref="CD389" si="6618">V389/V405</f>
        <v>#DIV/0!</v>
      </c>
      <c r="CE389" s="131" t="e">
        <f t="shared" ref="CE389" si="6619">W389/W405</f>
        <v>#DIV/0!</v>
      </c>
      <c r="CF389" s="128" t="e">
        <f t="shared" ref="CF389" si="6620">X389/X405</f>
        <v>#DIV/0!</v>
      </c>
      <c r="CG389" s="129" t="e">
        <f t="shared" ref="CG389" si="6621">Y389/Y405</f>
        <v>#DIV/0!</v>
      </c>
      <c r="CH389" s="130" t="e">
        <f t="shared" ref="CH389" si="6622">Z389/Z405</f>
        <v>#DIV/0!</v>
      </c>
      <c r="CI389" s="128" t="e">
        <f t="shared" ref="CI389" si="6623">AA389/AA405</f>
        <v>#DIV/0!</v>
      </c>
      <c r="CJ389" s="134" t="e">
        <f t="shared" ref="CJ389" si="6624">AB389/AB405</f>
        <v>#DIV/0!</v>
      </c>
      <c r="CK389" s="135" t="e">
        <f t="shared" ref="CK389" si="6625">AC389/AC405</f>
        <v>#DIV/0!</v>
      </c>
    </row>
    <row r="390" spans="1:89" x14ac:dyDescent="0.2">
      <c r="A390" s="136" t="s">
        <v>25</v>
      </c>
      <c r="B390" s="192"/>
      <c r="C390" s="176"/>
      <c r="D390" s="177"/>
      <c r="E390" s="178"/>
      <c r="F390" s="175"/>
      <c r="G390" s="179"/>
      <c r="H390" s="177"/>
      <c r="I390" s="178"/>
      <c r="J390" s="175"/>
      <c r="K390" s="176"/>
      <c r="L390" s="177"/>
      <c r="M390" s="175"/>
      <c r="N390" s="180"/>
      <c r="O390" s="193"/>
      <c r="P390" s="175"/>
      <c r="Q390" s="176"/>
      <c r="R390" s="177"/>
      <c r="S390" s="178"/>
      <c r="T390" s="184"/>
      <c r="U390" s="175"/>
      <c r="V390" s="177"/>
      <c r="W390" s="194"/>
      <c r="X390" s="175"/>
      <c r="Y390" s="179"/>
      <c r="Z390" s="177"/>
      <c r="AA390" s="175"/>
      <c r="AB390" s="156">
        <f t="shared" si="6405"/>
        <v>0</v>
      </c>
      <c r="AC390" s="157">
        <f t="shared" si="6406"/>
        <v>0</v>
      </c>
      <c r="AE390" s="237" t="str">
        <f>$AE$18</f>
        <v>18:00 - 18:59</v>
      </c>
      <c r="AF390" s="125">
        <f t="shared" si="6597"/>
        <v>0</v>
      </c>
      <c r="AG390" s="176">
        <f t="shared" si="6597"/>
        <v>0</v>
      </c>
      <c r="AH390" s="177">
        <f t="shared" si="6597"/>
        <v>0</v>
      </c>
      <c r="AI390" s="178">
        <f t="shared" si="6597"/>
        <v>0</v>
      </c>
      <c r="AJ390" s="238">
        <f t="shared" si="6597"/>
        <v>0</v>
      </c>
      <c r="AK390" s="179">
        <f t="shared" si="6597"/>
        <v>0</v>
      </c>
      <c r="AL390" s="177">
        <f t="shared" si="6597"/>
        <v>0</v>
      </c>
      <c r="AM390" s="178">
        <f t="shared" si="6597"/>
        <v>0</v>
      </c>
      <c r="AN390" s="238">
        <f t="shared" si="6597"/>
        <v>0</v>
      </c>
      <c r="AO390" s="179">
        <f t="shared" si="6597"/>
        <v>0</v>
      </c>
      <c r="AP390" s="177">
        <f t="shared" si="6598"/>
        <v>0</v>
      </c>
      <c r="AQ390" s="238">
        <f t="shared" si="6598"/>
        <v>0</v>
      </c>
      <c r="AR390" s="180">
        <f t="shared" si="6598"/>
        <v>0</v>
      </c>
      <c r="AS390" s="181">
        <f t="shared" si="6598"/>
        <v>0</v>
      </c>
      <c r="AT390" s="238">
        <f t="shared" si="6598"/>
        <v>0</v>
      </c>
      <c r="AU390" s="179">
        <f t="shared" si="6598"/>
        <v>0</v>
      </c>
      <c r="AV390" s="177">
        <f t="shared" si="6598"/>
        <v>0</v>
      </c>
      <c r="AW390" s="178">
        <f t="shared" si="6598"/>
        <v>0</v>
      </c>
      <c r="AX390" s="238">
        <f t="shared" si="6598"/>
        <v>0</v>
      </c>
      <c r="AY390" s="179">
        <f t="shared" si="6598"/>
        <v>0</v>
      </c>
      <c r="AZ390" s="177">
        <f t="shared" si="6598"/>
        <v>0</v>
      </c>
      <c r="BA390" s="178">
        <f t="shared" si="6598"/>
        <v>0</v>
      </c>
      <c r="BB390" s="238">
        <f t="shared" si="6598"/>
        <v>0</v>
      </c>
      <c r="BC390" s="179">
        <f t="shared" si="6598"/>
        <v>0</v>
      </c>
      <c r="BD390" s="177">
        <f t="shared" si="6598"/>
        <v>0</v>
      </c>
      <c r="BE390" s="238">
        <f t="shared" si="6598"/>
        <v>0</v>
      </c>
      <c r="BF390" s="158">
        <f>SUM(AF390,AH390,AJ390,AL390,AN390,AP390,AR390,AT390,AV390,AX390,AZ390,BB390,BD390)</f>
        <v>0</v>
      </c>
      <c r="BG390" s="159">
        <f>SUM(AG390,AI390,AK390,AM390,AO390,AQ390,AS390,AU390,AW390,AY390,BA390,BC390,BE390)</f>
        <v>0</v>
      </c>
      <c r="BI390" s="136" t="s">
        <v>25</v>
      </c>
      <c r="BJ390" s="128" t="e">
        <f>B390/B405</f>
        <v>#DIV/0!</v>
      </c>
      <c r="BK390" s="129" t="e">
        <f t="shared" ref="BK390" si="6626">C390/C405</f>
        <v>#DIV/0!</v>
      </c>
      <c r="BL390" s="130" t="e">
        <f t="shared" ref="BL390" si="6627">D390/D405</f>
        <v>#DIV/0!</v>
      </c>
      <c r="BM390" s="131" t="e">
        <f t="shared" ref="BM390" si="6628">E390/E405</f>
        <v>#DIV/0!</v>
      </c>
      <c r="BN390" s="128" t="e">
        <f t="shared" ref="BN390" si="6629">F390/F405</f>
        <v>#DIV/0!</v>
      </c>
      <c r="BO390" s="129" t="e">
        <f t="shared" ref="BO390" si="6630">G390/G405</f>
        <v>#DIV/0!</v>
      </c>
      <c r="BP390" s="130" t="e">
        <f t="shared" ref="BP390" si="6631">H390/H405</f>
        <v>#DIV/0!</v>
      </c>
      <c r="BQ390" s="131" t="e">
        <f t="shared" ref="BQ390" si="6632">I390/I405</f>
        <v>#DIV/0!</v>
      </c>
      <c r="BR390" s="128" t="e">
        <f t="shared" ref="BR390" si="6633">J390/J405</f>
        <v>#DIV/0!</v>
      </c>
      <c r="BS390" s="129" t="e">
        <f t="shared" ref="BS390" si="6634">K390/K405</f>
        <v>#DIV/0!</v>
      </c>
      <c r="BT390" s="130" t="e">
        <f t="shared" ref="BT390" si="6635">L390/L405</f>
        <v>#DIV/0!</v>
      </c>
      <c r="BU390" s="128" t="e">
        <f t="shared" ref="BU390" si="6636">M390/M405</f>
        <v>#DIV/0!</v>
      </c>
      <c r="BV390" s="132" t="e">
        <f t="shared" ref="BV390" si="6637">N390/N405</f>
        <v>#DIV/0!</v>
      </c>
      <c r="BW390" s="133" t="e">
        <f t="shared" ref="BW390" si="6638">O390/O405</f>
        <v>#DIV/0!</v>
      </c>
      <c r="BX390" s="128" t="e">
        <f t="shared" ref="BX390" si="6639">P390/P405</f>
        <v>#DIV/0!</v>
      </c>
      <c r="BY390" s="129" t="e">
        <f t="shared" ref="BY390" si="6640">Q390/Q405</f>
        <v>#DIV/0!</v>
      </c>
      <c r="BZ390" s="130" t="e">
        <f t="shared" ref="BZ390" si="6641">R390/R405</f>
        <v>#DIV/0!</v>
      </c>
      <c r="CA390" s="131" t="e">
        <f t="shared" ref="CA390" si="6642">S390/S405</f>
        <v>#DIV/0!</v>
      </c>
      <c r="CB390" s="128" t="e">
        <f t="shared" ref="CB390" si="6643">T390/T405</f>
        <v>#DIV/0!</v>
      </c>
      <c r="CC390" s="129" t="e">
        <f t="shared" ref="CC390" si="6644">U390/U405</f>
        <v>#DIV/0!</v>
      </c>
      <c r="CD390" s="130" t="e">
        <f t="shared" ref="CD390" si="6645">V390/V405</f>
        <v>#DIV/0!</v>
      </c>
      <c r="CE390" s="131" t="e">
        <f t="shared" ref="CE390" si="6646">W390/W405</f>
        <v>#DIV/0!</v>
      </c>
      <c r="CF390" s="128" t="e">
        <f t="shared" ref="CF390" si="6647">X390/X405</f>
        <v>#DIV/0!</v>
      </c>
      <c r="CG390" s="129" t="e">
        <f t="shared" ref="CG390" si="6648">Y390/Y405</f>
        <v>#DIV/0!</v>
      </c>
      <c r="CH390" s="130" t="e">
        <f t="shared" ref="CH390" si="6649">Z390/Z405</f>
        <v>#DIV/0!</v>
      </c>
      <c r="CI390" s="128" t="e">
        <f t="shared" ref="CI390" si="6650">AA390/AA405</f>
        <v>#DIV/0!</v>
      </c>
      <c r="CJ390" s="134" t="e">
        <f t="shared" ref="CJ390" si="6651">AB390/AB405</f>
        <v>#DIV/0!</v>
      </c>
      <c r="CK390" s="135" t="e">
        <f t="shared" ref="CK390" si="6652">AC390/AC405</f>
        <v>#DIV/0!</v>
      </c>
    </row>
    <row r="391" spans="1:89" ht="13.5" thickBot="1" x14ac:dyDescent="0.25">
      <c r="A391" s="145" t="s">
        <v>26</v>
      </c>
      <c r="B391" s="189"/>
      <c r="C391" s="183"/>
      <c r="D391" s="184"/>
      <c r="E391" s="185"/>
      <c r="F391" s="182"/>
      <c r="G391" s="186"/>
      <c r="H391" s="184"/>
      <c r="I391" s="185"/>
      <c r="J391" s="182"/>
      <c r="K391" s="183"/>
      <c r="L391" s="184"/>
      <c r="M391" s="182"/>
      <c r="N391" s="187"/>
      <c r="O391" s="190"/>
      <c r="P391" s="182"/>
      <c r="Q391" s="183"/>
      <c r="R391" s="184"/>
      <c r="S391" s="185"/>
      <c r="T391" s="182"/>
      <c r="U391" s="186"/>
      <c r="V391" s="184"/>
      <c r="W391" s="191"/>
      <c r="X391" s="182"/>
      <c r="Y391" s="186"/>
      <c r="Z391" s="184"/>
      <c r="AA391" s="182"/>
      <c r="AB391" s="156">
        <f t="shared" si="6405"/>
        <v>0</v>
      </c>
      <c r="AC391" s="157">
        <f t="shared" si="6406"/>
        <v>0</v>
      </c>
      <c r="AE391" s="235"/>
      <c r="AF391" s="125"/>
      <c r="AG391" s="183"/>
      <c r="AH391" s="184"/>
      <c r="AI391" s="185"/>
      <c r="AJ391" s="182"/>
      <c r="AK391" s="186"/>
      <c r="AL391" s="184"/>
      <c r="AM391" s="185"/>
      <c r="AN391" s="182"/>
      <c r="AO391" s="186"/>
      <c r="AP391" s="184"/>
      <c r="AQ391" s="182"/>
      <c r="AR391" s="187"/>
      <c r="AS391" s="188"/>
      <c r="AT391" s="182"/>
      <c r="AU391" s="186"/>
      <c r="AV391" s="184"/>
      <c r="AW391" s="185"/>
      <c r="AX391" s="182"/>
      <c r="AY391" s="186"/>
      <c r="AZ391" s="184"/>
      <c r="BA391" s="185"/>
      <c r="BB391" s="182"/>
      <c r="BC391" s="186"/>
      <c r="BD391" s="184"/>
      <c r="BE391" s="182"/>
      <c r="BF391" s="158"/>
      <c r="BG391" s="159"/>
      <c r="BI391" s="145" t="s">
        <v>26</v>
      </c>
      <c r="BJ391" s="128" t="e">
        <f>B391/B405</f>
        <v>#DIV/0!</v>
      </c>
      <c r="BK391" s="129" t="e">
        <f t="shared" ref="BK391" si="6653">C391/C405</f>
        <v>#DIV/0!</v>
      </c>
      <c r="BL391" s="130" t="e">
        <f t="shared" ref="BL391" si="6654">D391/D405</f>
        <v>#DIV/0!</v>
      </c>
      <c r="BM391" s="131" t="e">
        <f t="shared" ref="BM391" si="6655">E391/E405</f>
        <v>#DIV/0!</v>
      </c>
      <c r="BN391" s="128" t="e">
        <f t="shared" ref="BN391" si="6656">F391/F405</f>
        <v>#DIV/0!</v>
      </c>
      <c r="BO391" s="129" t="e">
        <f t="shared" ref="BO391" si="6657">G391/G405</f>
        <v>#DIV/0!</v>
      </c>
      <c r="BP391" s="130" t="e">
        <f t="shared" ref="BP391" si="6658">H391/H405</f>
        <v>#DIV/0!</v>
      </c>
      <c r="BQ391" s="131" t="e">
        <f t="shared" ref="BQ391" si="6659">I391/I405</f>
        <v>#DIV/0!</v>
      </c>
      <c r="BR391" s="128" t="e">
        <f t="shared" ref="BR391" si="6660">J391/J405</f>
        <v>#DIV/0!</v>
      </c>
      <c r="BS391" s="129" t="e">
        <f t="shared" ref="BS391" si="6661">K391/K405</f>
        <v>#DIV/0!</v>
      </c>
      <c r="BT391" s="130" t="e">
        <f t="shared" ref="BT391" si="6662">L391/L405</f>
        <v>#DIV/0!</v>
      </c>
      <c r="BU391" s="128" t="e">
        <f t="shared" ref="BU391" si="6663">M391/M405</f>
        <v>#DIV/0!</v>
      </c>
      <c r="BV391" s="132" t="e">
        <f t="shared" ref="BV391" si="6664">N391/N405</f>
        <v>#DIV/0!</v>
      </c>
      <c r="BW391" s="133" t="e">
        <f t="shared" ref="BW391" si="6665">O391/O405</f>
        <v>#DIV/0!</v>
      </c>
      <c r="BX391" s="128" t="e">
        <f t="shared" ref="BX391" si="6666">P391/P405</f>
        <v>#DIV/0!</v>
      </c>
      <c r="BY391" s="129" t="e">
        <f t="shared" ref="BY391" si="6667">Q391/Q405</f>
        <v>#DIV/0!</v>
      </c>
      <c r="BZ391" s="130" t="e">
        <f t="shared" ref="BZ391" si="6668">R391/R405</f>
        <v>#DIV/0!</v>
      </c>
      <c r="CA391" s="131" t="e">
        <f t="shared" ref="CA391" si="6669">S391/S405</f>
        <v>#DIV/0!</v>
      </c>
      <c r="CB391" s="128" t="e">
        <f t="shared" ref="CB391" si="6670">T391/T405</f>
        <v>#DIV/0!</v>
      </c>
      <c r="CC391" s="129" t="e">
        <f t="shared" ref="CC391" si="6671">U391/U405</f>
        <v>#DIV/0!</v>
      </c>
      <c r="CD391" s="130" t="e">
        <f t="shared" ref="CD391" si="6672">V391/V405</f>
        <v>#DIV/0!</v>
      </c>
      <c r="CE391" s="131" t="e">
        <f t="shared" ref="CE391" si="6673">W391/W405</f>
        <v>#DIV/0!</v>
      </c>
      <c r="CF391" s="128" t="e">
        <f t="shared" ref="CF391" si="6674">X391/X405</f>
        <v>#DIV/0!</v>
      </c>
      <c r="CG391" s="129" t="e">
        <f t="shared" ref="CG391" si="6675">Y391/Y405</f>
        <v>#DIV/0!</v>
      </c>
      <c r="CH391" s="130" t="e">
        <f t="shared" ref="CH391" si="6676">Z391/Z405</f>
        <v>#DIV/0!</v>
      </c>
      <c r="CI391" s="128" t="e">
        <f t="shared" ref="CI391" si="6677">AA391/AA405</f>
        <v>#DIV/0!</v>
      </c>
      <c r="CJ391" s="134" t="e">
        <f t="shared" ref="CJ391" si="6678">AB391/AB405</f>
        <v>#DIV/0!</v>
      </c>
      <c r="CK391" s="135" t="e">
        <f t="shared" ref="CK391" si="6679">AC391/AC405</f>
        <v>#DIV/0!</v>
      </c>
    </row>
    <row r="392" spans="1:89" ht="14.25" thickTop="1" thickBot="1" x14ac:dyDescent="0.25">
      <c r="A392" s="136" t="s">
        <v>27</v>
      </c>
      <c r="B392" s="192"/>
      <c r="C392" s="176"/>
      <c r="D392" s="177"/>
      <c r="E392" s="178"/>
      <c r="F392" s="175"/>
      <c r="G392" s="179"/>
      <c r="H392" s="177"/>
      <c r="I392" s="178"/>
      <c r="J392" s="175"/>
      <c r="K392" s="176"/>
      <c r="L392" s="177"/>
      <c r="M392" s="175"/>
      <c r="N392" s="180"/>
      <c r="O392" s="193"/>
      <c r="P392" s="175"/>
      <c r="Q392" s="176"/>
      <c r="R392" s="177"/>
      <c r="S392" s="178"/>
      <c r="T392" s="175"/>
      <c r="U392" s="179"/>
      <c r="V392" s="177"/>
      <c r="W392" s="194"/>
      <c r="X392" s="175"/>
      <c r="Y392" s="179"/>
      <c r="Z392" s="177"/>
      <c r="AA392" s="175"/>
      <c r="AB392" s="156">
        <f t="shared" si="6405"/>
        <v>0</v>
      </c>
      <c r="AC392" s="157">
        <f t="shared" si="6406"/>
        <v>0</v>
      </c>
      <c r="AE392" s="229" t="s">
        <v>13</v>
      </c>
      <c r="AF392" s="20">
        <f t="shared" ref="AF392:BG392" si="6680">SUM(AF389:AF391)</f>
        <v>0</v>
      </c>
      <c r="AG392" s="21">
        <f t="shared" si="6680"/>
        <v>0</v>
      </c>
      <c r="AH392" s="20">
        <f t="shared" si="6680"/>
        <v>0</v>
      </c>
      <c r="AI392" s="21">
        <f t="shared" si="6680"/>
        <v>0</v>
      </c>
      <c r="AJ392" s="20">
        <f t="shared" si="6680"/>
        <v>0</v>
      </c>
      <c r="AK392" s="21">
        <f t="shared" si="6680"/>
        <v>0</v>
      </c>
      <c r="AL392" s="20">
        <f t="shared" si="6680"/>
        <v>0</v>
      </c>
      <c r="AM392" s="21">
        <f t="shared" si="6680"/>
        <v>0</v>
      </c>
      <c r="AN392" s="20">
        <f t="shared" si="6680"/>
        <v>0</v>
      </c>
      <c r="AO392" s="21">
        <f t="shared" si="6680"/>
        <v>0</v>
      </c>
      <c r="AP392" s="20">
        <f t="shared" si="6680"/>
        <v>0</v>
      </c>
      <c r="AQ392" s="21">
        <f t="shared" si="6680"/>
        <v>0</v>
      </c>
      <c r="AR392" s="20">
        <f t="shared" si="6680"/>
        <v>0</v>
      </c>
      <c r="AS392" s="21">
        <f t="shared" si="6680"/>
        <v>0</v>
      </c>
      <c r="AT392" s="20">
        <f t="shared" si="6680"/>
        <v>0</v>
      </c>
      <c r="AU392" s="21">
        <f t="shared" si="6680"/>
        <v>0</v>
      </c>
      <c r="AV392" s="20">
        <f t="shared" si="6680"/>
        <v>0</v>
      </c>
      <c r="AW392" s="21">
        <f t="shared" si="6680"/>
        <v>0</v>
      </c>
      <c r="AX392" s="20">
        <f t="shared" si="6680"/>
        <v>0</v>
      </c>
      <c r="AY392" s="21">
        <f t="shared" si="6680"/>
        <v>0</v>
      </c>
      <c r="AZ392" s="20">
        <f t="shared" si="6680"/>
        <v>0</v>
      </c>
      <c r="BA392" s="21">
        <f t="shared" si="6680"/>
        <v>0</v>
      </c>
      <c r="BB392" s="20">
        <f t="shared" si="6680"/>
        <v>0</v>
      </c>
      <c r="BC392" s="21">
        <f t="shared" si="6680"/>
        <v>0</v>
      </c>
      <c r="BD392" s="20">
        <f t="shared" si="6680"/>
        <v>0</v>
      </c>
      <c r="BE392" s="21">
        <f t="shared" si="6680"/>
        <v>0</v>
      </c>
      <c r="BF392" s="160">
        <f t="shared" si="6680"/>
        <v>0</v>
      </c>
      <c r="BG392" s="161">
        <f t="shared" si="6680"/>
        <v>0</v>
      </c>
      <c r="BI392" s="136" t="s">
        <v>27</v>
      </c>
      <c r="BJ392" s="128" t="e">
        <f>B392/B405</f>
        <v>#DIV/0!</v>
      </c>
      <c r="BK392" s="129" t="e">
        <f t="shared" ref="BK392" si="6681">C392/C405</f>
        <v>#DIV/0!</v>
      </c>
      <c r="BL392" s="130" t="e">
        <f t="shared" ref="BL392" si="6682">D392/D405</f>
        <v>#DIV/0!</v>
      </c>
      <c r="BM392" s="131" t="e">
        <f t="shared" ref="BM392" si="6683">E392/E405</f>
        <v>#DIV/0!</v>
      </c>
      <c r="BN392" s="128" t="e">
        <f t="shared" ref="BN392" si="6684">F392/F405</f>
        <v>#DIV/0!</v>
      </c>
      <c r="BO392" s="129" t="e">
        <f t="shared" ref="BO392" si="6685">G392/G405</f>
        <v>#DIV/0!</v>
      </c>
      <c r="BP392" s="130" t="e">
        <f t="shared" ref="BP392" si="6686">H392/H405</f>
        <v>#DIV/0!</v>
      </c>
      <c r="BQ392" s="131" t="e">
        <f t="shared" ref="BQ392" si="6687">I392/I405</f>
        <v>#DIV/0!</v>
      </c>
      <c r="BR392" s="128" t="e">
        <f t="shared" ref="BR392" si="6688">J392/J405</f>
        <v>#DIV/0!</v>
      </c>
      <c r="BS392" s="129" t="e">
        <f t="shared" ref="BS392" si="6689">K392/K405</f>
        <v>#DIV/0!</v>
      </c>
      <c r="BT392" s="130" t="e">
        <f t="shared" ref="BT392" si="6690">L392/L405</f>
        <v>#DIV/0!</v>
      </c>
      <c r="BU392" s="128" t="e">
        <f t="shared" ref="BU392" si="6691">M392/M405</f>
        <v>#DIV/0!</v>
      </c>
      <c r="BV392" s="132" t="e">
        <f t="shared" ref="BV392" si="6692">N392/N405</f>
        <v>#DIV/0!</v>
      </c>
      <c r="BW392" s="133" t="e">
        <f t="shared" ref="BW392" si="6693">O392/O405</f>
        <v>#DIV/0!</v>
      </c>
      <c r="BX392" s="128" t="e">
        <f t="shared" ref="BX392" si="6694">P392/P405</f>
        <v>#DIV/0!</v>
      </c>
      <c r="BY392" s="129" t="e">
        <f t="shared" ref="BY392" si="6695">Q392/Q405</f>
        <v>#DIV/0!</v>
      </c>
      <c r="BZ392" s="130" t="e">
        <f t="shared" ref="BZ392" si="6696">R392/R405</f>
        <v>#DIV/0!</v>
      </c>
      <c r="CA392" s="131" t="e">
        <f t="shared" ref="CA392" si="6697">S392/S405</f>
        <v>#DIV/0!</v>
      </c>
      <c r="CB392" s="128" t="e">
        <f t="shared" ref="CB392" si="6698">T392/T405</f>
        <v>#DIV/0!</v>
      </c>
      <c r="CC392" s="129" t="e">
        <f t="shared" ref="CC392" si="6699">U392/U405</f>
        <v>#DIV/0!</v>
      </c>
      <c r="CD392" s="130" t="e">
        <f t="shared" ref="CD392" si="6700">V392/V405</f>
        <v>#DIV/0!</v>
      </c>
      <c r="CE392" s="131" t="e">
        <f t="shared" ref="CE392" si="6701">W392/W405</f>
        <v>#DIV/0!</v>
      </c>
      <c r="CF392" s="128" t="e">
        <f t="shared" ref="CF392" si="6702">X392/X405</f>
        <v>#DIV/0!</v>
      </c>
      <c r="CG392" s="129" t="e">
        <f t="shared" ref="CG392" si="6703">Y392/Y405</f>
        <v>#DIV/0!</v>
      </c>
      <c r="CH392" s="130" t="e">
        <f t="shared" ref="CH392" si="6704">Z392/Z405</f>
        <v>#DIV/0!</v>
      </c>
      <c r="CI392" s="128" t="e">
        <f t="shared" ref="CI392" si="6705">AA392/AA405</f>
        <v>#DIV/0!</v>
      </c>
      <c r="CJ392" s="134" t="e">
        <f t="shared" ref="CJ392" si="6706">AB392/AB405</f>
        <v>#DIV/0!</v>
      </c>
      <c r="CK392" s="135" t="e">
        <f t="shared" ref="CK392" si="6707">AC392/AC405</f>
        <v>#DIV/0!</v>
      </c>
    </row>
    <row r="393" spans="1:89" ht="13.5" thickTop="1" x14ac:dyDescent="0.2">
      <c r="A393" s="145" t="s">
        <v>28</v>
      </c>
      <c r="B393" s="189"/>
      <c r="C393" s="183"/>
      <c r="D393" s="184"/>
      <c r="E393" s="185"/>
      <c r="F393" s="182"/>
      <c r="G393" s="186"/>
      <c r="H393" s="184"/>
      <c r="I393" s="185"/>
      <c r="J393" s="182"/>
      <c r="K393" s="183"/>
      <c r="L393" s="184"/>
      <c r="M393" s="182"/>
      <c r="N393" s="187"/>
      <c r="O393" s="190"/>
      <c r="P393" s="182"/>
      <c r="Q393" s="183"/>
      <c r="R393" s="184"/>
      <c r="S393" s="185"/>
      <c r="T393" s="182"/>
      <c r="U393" s="186"/>
      <c r="V393" s="184"/>
      <c r="W393" s="191"/>
      <c r="X393" s="182"/>
      <c r="Y393" s="186"/>
      <c r="Z393" s="184"/>
      <c r="AA393" s="182"/>
      <c r="AB393" s="156">
        <f t="shared" si="6405"/>
        <v>0</v>
      </c>
      <c r="AC393" s="157">
        <f t="shared" si="6406"/>
        <v>0</v>
      </c>
      <c r="BI393" s="145" t="s">
        <v>28</v>
      </c>
      <c r="BJ393" s="128" t="e">
        <f>B393/B405</f>
        <v>#DIV/0!</v>
      </c>
      <c r="BK393" s="129" t="e">
        <f t="shared" ref="BK393" si="6708">C393/C405</f>
        <v>#DIV/0!</v>
      </c>
      <c r="BL393" s="130" t="e">
        <f t="shared" ref="BL393" si="6709">D393/D405</f>
        <v>#DIV/0!</v>
      </c>
      <c r="BM393" s="131" t="e">
        <f t="shared" ref="BM393" si="6710">E393/E405</f>
        <v>#DIV/0!</v>
      </c>
      <c r="BN393" s="128" t="e">
        <f t="shared" ref="BN393" si="6711">F393/F405</f>
        <v>#DIV/0!</v>
      </c>
      <c r="BO393" s="129" t="e">
        <f t="shared" ref="BO393" si="6712">G393/G405</f>
        <v>#DIV/0!</v>
      </c>
      <c r="BP393" s="130" t="e">
        <f t="shared" ref="BP393" si="6713">H393/H405</f>
        <v>#DIV/0!</v>
      </c>
      <c r="BQ393" s="131" t="e">
        <f t="shared" ref="BQ393" si="6714">I393/I405</f>
        <v>#DIV/0!</v>
      </c>
      <c r="BR393" s="128" t="e">
        <f t="shared" ref="BR393" si="6715">J393/J405</f>
        <v>#DIV/0!</v>
      </c>
      <c r="BS393" s="129" t="e">
        <f t="shared" ref="BS393" si="6716">K393/K405</f>
        <v>#DIV/0!</v>
      </c>
      <c r="BT393" s="130" t="e">
        <f t="shared" ref="BT393" si="6717">L393/L405</f>
        <v>#DIV/0!</v>
      </c>
      <c r="BU393" s="128" t="e">
        <f t="shared" ref="BU393" si="6718">M393/M405</f>
        <v>#DIV/0!</v>
      </c>
      <c r="BV393" s="132" t="e">
        <f t="shared" ref="BV393" si="6719">N393/N405</f>
        <v>#DIV/0!</v>
      </c>
      <c r="BW393" s="133" t="e">
        <f t="shared" ref="BW393" si="6720">O393/O405</f>
        <v>#DIV/0!</v>
      </c>
      <c r="BX393" s="128" t="e">
        <f t="shared" ref="BX393" si="6721">P393/P405</f>
        <v>#DIV/0!</v>
      </c>
      <c r="BY393" s="129" t="e">
        <f t="shared" ref="BY393" si="6722">Q393/Q405</f>
        <v>#DIV/0!</v>
      </c>
      <c r="BZ393" s="130" t="e">
        <f t="shared" ref="BZ393" si="6723">R393/R405</f>
        <v>#DIV/0!</v>
      </c>
      <c r="CA393" s="131" t="e">
        <f t="shared" ref="CA393" si="6724">S393/S405</f>
        <v>#DIV/0!</v>
      </c>
      <c r="CB393" s="128" t="e">
        <f t="shared" ref="CB393" si="6725">T393/T405</f>
        <v>#DIV/0!</v>
      </c>
      <c r="CC393" s="129" t="e">
        <f t="shared" ref="CC393" si="6726">U393/U405</f>
        <v>#DIV/0!</v>
      </c>
      <c r="CD393" s="130" t="e">
        <f t="shared" ref="CD393" si="6727">V393/V405</f>
        <v>#DIV/0!</v>
      </c>
      <c r="CE393" s="131" t="e">
        <f t="shared" ref="CE393" si="6728">W393/W405</f>
        <v>#DIV/0!</v>
      </c>
      <c r="CF393" s="128" t="e">
        <f t="shared" ref="CF393" si="6729">X393/X405</f>
        <v>#DIV/0!</v>
      </c>
      <c r="CG393" s="129" t="e">
        <f t="shared" ref="CG393" si="6730">Y393/Y405</f>
        <v>#DIV/0!</v>
      </c>
      <c r="CH393" s="130" t="e">
        <f t="shared" ref="CH393" si="6731">Z393/Z405</f>
        <v>#DIV/0!</v>
      </c>
      <c r="CI393" s="128" t="e">
        <f t="shared" ref="CI393" si="6732">AA393/AA405</f>
        <v>#DIV/0!</v>
      </c>
      <c r="CJ393" s="134" t="e">
        <f t="shared" ref="CJ393" si="6733">AB393/AB405</f>
        <v>#DIV/0!</v>
      </c>
      <c r="CK393" s="135" t="e">
        <f t="shared" ref="CK393" si="6734">AC393/AC405</f>
        <v>#DIV/0!</v>
      </c>
    </row>
    <row r="394" spans="1:89" x14ac:dyDescent="0.2">
      <c r="A394" s="136" t="s">
        <v>29</v>
      </c>
      <c r="B394" s="192"/>
      <c r="C394" s="176"/>
      <c r="D394" s="177"/>
      <c r="E394" s="178"/>
      <c r="F394" s="175"/>
      <c r="G394" s="179"/>
      <c r="H394" s="177"/>
      <c r="I394" s="178"/>
      <c r="J394" s="175"/>
      <c r="K394" s="176"/>
      <c r="L394" s="177"/>
      <c r="M394" s="175"/>
      <c r="N394" s="180"/>
      <c r="O394" s="193"/>
      <c r="P394" s="175"/>
      <c r="Q394" s="176"/>
      <c r="R394" s="177"/>
      <c r="S394" s="178"/>
      <c r="T394" s="175"/>
      <c r="U394" s="179"/>
      <c r="V394" s="177"/>
      <c r="W394" s="194"/>
      <c r="X394" s="175"/>
      <c r="Y394" s="179"/>
      <c r="Z394" s="177"/>
      <c r="AA394" s="175"/>
      <c r="AB394" s="156">
        <f t="shared" si="6405"/>
        <v>0</v>
      </c>
      <c r="AC394" s="157">
        <f t="shared" si="6406"/>
        <v>0</v>
      </c>
      <c r="BI394" s="136" t="s">
        <v>29</v>
      </c>
      <c r="BJ394" s="128" t="e">
        <f>B394/B405</f>
        <v>#DIV/0!</v>
      </c>
      <c r="BK394" s="129" t="e">
        <f t="shared" ref="BK394" si="6735">C394/C405</f>
        <v>#DIV/0!</v>
      </c>
      <c r="BL394" s="130" t="e">
        <f t="shared" ref="BL394" si="6736">D394/D405</f>
        <v>#DIV/0!</v>
      </c>
      <c r="BM394" s="131" t="e">
        <f t="shared" ref="BM394" si="6737">E394/E405</f>
        <v>#DIV/0!</v>
      </c>
      <c r="BN394" s="128" t="e">
        <f t="shared" ref="BN394" si="6738">F394/F405</f>
        <v>#DIV/0!</v>
      </c>
      <c r="BO394" s="129" t="e">
        <f t="shared" ref="BO394" si="6739">G394/G405</f>
        <v>#DIV/0!</v>
      </c>
      <c r="BP394" s="130" t="e">
        <f t="shared" ref="BP394" si="6740">H394/H405</f>
        <v>#DIV/0!</v>
      </c>
      <c r="BQ394" s="131" t="e">
        <f t="shared" ref="BQ394" si="6741">I394/I405</f>
        <v>#DIV/0!</v>
      </c>
      <c r="BR394" s="128" t="e">
        <f t="shared" ref="BR394" si="6742">J394/J405</f>
        <v>#DIV/0!</v>
      </c>
      <c r="BS394" s="129" t="e">
        <f t="shared" ref="BS394" si="6743">K394/K405</f>
        <v>#DIV/0!</v>
      </c>
      <c r="BT394" s="130" t="e">
        <f t="shared" ref="BT394" si="6744">L394/L405</f>
        <v>#DIV/0!</v>
      </c>
      <c r="BU394" s="128" t="e">
        <f t="shared" ref="BU394" si="6745">M394/M405</f>
        <v>#DIV/0!</v>
      </c>
      <c r="BV394" s="132" t="e">
        <f t="shared" ref="BV394" si="6746">N394/N405</f>
        <v>#DIV/0!</v>
      </c>
      <c r="BW394" s="133" t="e">
        <f t="shared" ref="BW394" si="6747">O394/O405</f>
        <v>#DIV/0!</v>
      </c>
      <c r="BX394" s="128" t="e">
        <f t="shared" ref="BX394" si="6748">P394/P405</f>
        <v>#DIV/0!</v>
      </c>
      <c r="BY394" s="129" t="e">
        <f t="shared" ref="BY394" si="6749">Q394/Q405</f>
        <v>#DIV/0!</v>
      </c>
      <c r="BZ394" s="130" t="e">
        <f t="shared" ref="BZ394" si="6750">R394/R405</f>
        <v>#DIV/0!</v>
      </c>
      <c r="CA394" s="131" t="e">
        <f t="shared" ref="CA394" si="6751">S394/S405</f>
        <v>#DIV/0!</v>
      </c>
      <c r="CB394" s="128" t="e">
        <f t="shared" ref="CB394" si="6752">T394/T405</f>
        <v>#DIV/0!</v>
      </c>
      <c r="CC394" s="129" t="e">
        <f t="shared" ref="CC394" si="6753">U394/U405</f>
        <v>#DIV/0!</v>
      </c>
      <c r="CD394" s="130" t="e">
        <f t="shared" ref="CD394" si="6754">V394/V405</f>
        <v>#DIV/0!</v>
      </c>
      <c r="CE394" s="131" t="e">
        <f t="shared" ref="CE394" si="6755">W394/W405</f>
        <v>#DIV/0!</v>
      </c>
      <c r="CF394" s="128" t="e">
        <f t="shared" ref="CF394" si="6756">X394/X405</f>
        <v>#DIV/0!</v>
      </c>
      <c r="CG394" s="129" t="e">
        <f t="shared" ref="CG394" si="6757">Y394/Y405</f>
        <v>#DIV/0!</v>
      </c>
      <c r="CH394" s="130" t="e">
        <f t="shared" ref="CH394" si="6758">Z394/Z405</f>
        <v>#DIV/0!</v>
      </c>
      <c r="CI394" s="128" t="e">
        <f t="shared" ref="CI394" si="6759">AA394/AA405</f>
        <v>#DIV/0!</v>
      </c>
      <c r="CJ394" s="134" t="e">
        <f t="shared" ref="CJ394" si="6760">AB394/AB405</f>
        <v>#DIV/0!</v>
      </c>
      <c r="CK394" s="135" t="e">
        <f t="shared" ref="CK394" si="6761">AC394/AC405</f>
        <v>#DIV/0!</v>
      </c>
    </row>
    <row r="395" spans="1:89" x14ac:dyDescent="0.2">
      <c r="A395" s="145" t="s">
        <v>30</v>
      </c>
      <c r="B395" s="189"/>
      <c r="C395" s="183"/>
      <c r="D395" s="184"/>
      <c r="E395" s="185"/>
      <c r="F395" s="182"/>
      <c r="G395" s="186"/>
      <c r="H395" s="184"/>
      <c r="I395" s="185"/>
      <c r="J395" s="182"/>
      <c r="K395" s="183"/>
      <c r="L395" s="184"/>
      <c r="M395" s="182"/>
      <c r="N395" s="187"/>
      <c r="O395" s="190"/>
      <c r="P395" s="182"/>
      <c r="Q395" s="183"/>
      <c r="R395" s="184"/>
      <c r="S395" s="185"/>
      <c r="T395" s="182"/>
      <c r="U395" s="186"/>
      <c r="V395" s="184"/>
      <c r="W395" s="191"/>
      <c r="X395" s="182"/>
      <c r="Y395" s="186"/>
      <c r="Z395" s="184"/>
      <c r="AA395" s="182"/>
      <c r="AB395" s="156">
        <f t="shared" si="6405"/>
        <v>0</v>
      </c>
      <c r="AC395" s="157">
        <f t="shared" si="6406"/>
        <v>0</v>
      </c>
      <c r="BI395" s="145" t="s">
        <v>30</v>
      </c>
      <c r="BJ395" s="128" t="e">
        <f>B395/B405</f>
        <v>#DIV/0!</v>
      </c>
      <c r="BK395" s="129" t="e">
        <f t="shared" ref="BK395" si="6762">C395/C405</f>
        <v>#DIV/0!</v>
      </c>
      <c r="BL395" s="130" t="e">
        <f t="shared" ref="BL395" si="6763">D395/D405</f>
        <v>#DIV/0!</v>
      </c>
      <c r="BM395" s="131" t="e">
        <f t="shared" ref="BM395" si="6764">E395/E405</f>
        <v>#DIV/0!</v>
      </c>
      <c r="BN395" s="128" t="e">
        <f t="shared" ref="BN395" si="6765">F395/F405</f>
        <v>#DIV/0!</v>
      </c>
      <c r="BO395" s="129" t="e">
        <f t="shared" ref="BO395" si="6766">G395/G405</f>
        <v>#DIV/0!</v>
      </c>
      <c r="BP395" s="130" t="e">
        <f t="shared" ref="BP395" si="6767">H395/H405</f>
        <v>#DIV/0!</v>
      </c>
      <c r="BQ395" s="131" t="e">
        <f t="shared" ref="BQ395" si="6768">I395/I405</f>
        <v>#DIV/0!</v>
      </c>
      <c r="BR395" s="128" t="e">
        <f t="shared" ref="BR395" si="6769">J395/J405</f>
        <v>#DIV/0!</v>
      </c>
      <c r="BS395" s="129" t="e">
        <f t="shared" ref="BS395" si="6770">K395/K405</f>
        <v>#DIV/0!</v>
      </c>
      <c r="BT395" s="130" t="e">
        <f t="shared" ref="BT395" si="6771">L395/L405</f>
        <v>#DIV/0!</v>
      </c>
      <c r="BU395" s="128" t="e">
        <f t="shared" ref="BU395" si="6772">M395/M405</f>
        <v>#DIV/0!</v>
      </c>
      <c r="BV395" s="132" t="e">
        <f t="shared" ref="BV395" si="6773">N395/N405</f>
        <v>#DIV/0!</v>
      </c>
      <c r="BW395" s="133" t="e">
        <f t="shared" ref="BW395" si="6774">O395/O405</f>
        <v>#DIV/0!</v>
      </c>
      <c r="BX395" s="128" t="e">
        <f t="shared" ref="BX395" si="6775">P395/P405</f>
        <v>#DIV/0!</v>
      </c>
      <c r="BY395" s="129" t="e">
        <f t="shared" ref="BY395" si="6776">Q395/Q405</f>
        <v>#DIV/0!</v>
      </c>
      <c r="BZ395" s="130" t="e">
        <f t="shared" ref="BZ395" si="6777">R395/R405</f>
        <v>#DIV/0!</v>
      </c>
      <c r="CA395" s="131" t="e">
        <f t="shared" ref="CA395" si="6778">S395/S405</f>
        <v>#DIV/0!</v>
      </c>
      <c r="CB395" s="128" t="e">
        <f t="shared" ref="CB395" si="6779">T395/T405</f>
        <v>#DIV/0!</v>
      </c>
      <c r="CC395" s="129" t="e">
        <f t="shared" ref="CC395" si="6780">U395/U405</f>
        <v>#DIV/0!</v>
      </c>
      <c r="CD395" s="130" t="e">
        <f t="shared" ref="CD395" si="6781">V395/V405</f>
        <v>#DIV/0!</v>
      </c>
      <c r="CE395" s="131" t="e">
        <f t="shared" ref="CE395" si="6782">W395/W405</f>
        <v>#DIV/0!</v>
      </c>
      <c r="CF395" s="128" t="e">
        <f t="shared" ref="CF395" si="6783">X395/X405</f>
        <v>#DIV/0!</v>
      </c>
      <c r="CG395" s="129" t="e">
        <f t="shared" ref="CG395" si="6784">Y395/Y405</f>
        <v>#DIV/0!</v>
      </c>
      <c r="CH395" s="130" t="e">
        <f t="shared" ref="CH395" si="6785">Z395/Z405</f>
        <v>#DIV/0!</v>
      </c>
      <c r="CI395" s="128" t="e">
        <f t="shared" ref="CI395" si="6786">AA395/AA405</f>
        <v>#DIV/0!</v>
      </c>
      <c r="CJ395" s="134" t="e">
        <f t="shared" ref="CJ395" si="6787">AB395/AB405</f>
        <v>#DIV/0!</v>
      </c>
      <c r="CK395" s="135" t="e">
        <f t="shared" ref="CK395" si="6788">AC395/AC405</f>
        <v>#DIV/0!</v>
      </c>
    </row>
    <row r="396" spans="1:89" x14ac:dyDescent="0.2">
      <c r="A396" s="136" t="s">
        <v>31</v>
      </c>
      <c r="B396" s="192"/>
      <c r="C396" s="176"/>
      <c r="D396" s="177"/>
      <c r="E396" s="178"/>
      <c r="F396" s="175"/>
      <c r="G396" s="179"/>
      <c r="H396" s="177"/>
      <c r="I396" s="178"/>
      <c r="J396" s="175"/>
      <c r="K396" s="176"/>
      <c r="L396" s="177"/>
      <c r="M396" s="175"/>
      <c r="N396" s="180"/>
      <c r="O396" s="193"/>
      <c r="P396" s="175"/>
      <c r="Q396" s="176"/>
      <c r="R396" s="177"/>
      <c r="S396" s="178"/>
      <c r="T396" s="175"/>
      <c r="U396" s="179"/>
      <c r="V396" s="177"/>
      <c r="W396" s="194"/>
      <c r="X396" s="175"/>
      <c r="Y396" s="179"/>
      <c r="Z396" s="177"/>
      <c r="AA396" s="175"/>
      <c r="AB396" s="156">
        <f t="shared" si="6405"/>
        <v>0</v>
      </c>
      <c r="AC396" s="157">
        <f t="shared" si="6406"/>
        <v>0</v>
      </c>
      <c r="BI396" s="136" t="s">
        <v>31</v>
      </c>
      <c r="BJ396" s="128" t="e">
        <f>B396/B405</f>
        <v>#DIV/0!</v>
      </c>
      <c r="BK396" s="129" t="e">
        <f t="shared" ref="BK396" si="6789">C396/C405</f>
        <v>#DIV/0!</v>
      </c>
      <c r="BL396" s="130" t="e">
        <f t="shared" ref="BL396" si="6790">D396/D405</f>
        <v>#DIV/0!</v>
      </c>
      <c r="BM396" s="131" t="e">
        <f t="shared" ref="BM396" si="6791">E396/E405</f>
        <v>#DIV/0!</v>
      </c>
      <c r="BN396" s="128" t="e">
        <f t="shared" ref="BN396" si="6792">F396/F405</f>
        <v>#DIV/0!</v>
      </c>
      <c r="BO396" s="129" t="e">
        <f t="shared" ref="BO396" si="6793">G396/G405</f>
        <v>#DIV/0!</v>
      </c>
      <c r="BP396" s="130" t="e">
        <f t="shared" ref="BP396" si="6794">H396/H405</f>
        <v>#DIV/0!</v>
      </c>
      <c r="BQ396" s="131" t="e">
        <f t="shared" ref="BQ396" si="6795">I396/I405</f>
        <v>#DIV/0!</v>
      </c>
      <c r="BR396" s="128" t="e">
        <f t="shared" ref="BR396" si="6796">J396/J405</f>
        <v>#DIV/0!</v>
      </c>
      <c r="BS396" s="129" t="e">
        <f t="shared" ref="BS396" si="6797">K396/K405</f>
        <v>#DIV/0!</v>
      </c>
      <c r="BT396" s="130" t="e">
        <f t="shared" ref="BT396" si="6798">L396/L405</f>
        <v>#DIV/0!</v>
      </c>
      <c r="BU396" s="128" t="e">
        <f t="shared" ref="BU396" si="6799">M396/M405</f>
        <v>#DIV/0!</v>
      </c>
      <c r="BV396" s="132" t="e">
        <f t="shared" ref="BV396" si="6800">N396/N405</f>
        <v>#DIV/0!</v>
      </c>
      <c r="BW396" s="133" t="e">
        <f t="shared" ref="BW396" si="6801">O396/O405</f>
        <v>#DIV/0!</v>
      </c>
      <c r="BX396" s="128" t="e">
        <f t="shared" ref="BX396" si="6802">P396/P405</f>
        <v>#DIV/0!</v>
      </c>
      <c r="BY396" s="129" t="e">
        <f t="shared" ref="BY396" si="6803">Q396/Q405</f>
        <v>#DIV/0!</v>
      </c>
      <c r="BZ396" s="130" t="e">
        <f t="shared" ref="BZ396" si="6804">R396/R405</f>
        <v>#DIV/0!</v>
      </c>
      <c r="CA396" s="131" t="e">
        <f t="shared" ref="CA396" si="6805">S396/S405</f>
        <v>#DIV/0!</v>
      </c>
      <c r="CB396" s="128" t="e">
        <f t="shared" ref="CB396" si="6806">T396/T405</f>
        <v>#DIV/0!</v>
      </c>
      <c r="CC396" s="129" t="e">
        <f t="shared" ref="CC396" si="6807">U396/U405</f>
        <v>#DIV/0!</v>
      </c>
      <c r="CD396" s="130" t="e">
        <f t="shared" ref="CD396" si="6808">V396/V405</f>
        <v>#DIV/0!</v>
      </c>
      <c r="CE396" s="131" t="e">
        <f t="shared" ref="CE396" si="6809">W396/W405</f>
        <v>#DIV/0!</v>
      </c>
      <c r="CF396" s="128" t="e">
        <f t="shared" ref="CF396" si="6810">X396/X405</f>
        <v>#DIV/0!</v>
      </c>
      <c r="CG396" s="129" t="e">
        <f t="shared" ref="CG396" si="6811">Y396/Y405</f>
        <v>#DIV/0!</v>
      </c>
      <c r="CH396" s="130" t="e">
        <f t="shared" ref="CH396" si="6812">Z396/Z405</f>
        <v>#DIV/0!</v>
      </c>
      <c r="CI396" s="128" t="e">
        <f t="shared" ref="CI396" si="6813">AA396/AA405</f>
        <v>#DIV/0!</v>
      </c>
      <c r="CJ396" s="134" t="e">
        <f t="shared" ref="CJ396" si="6814">AB396/AB405</f>
        <v>#DIV/0!</v>
      </c>
      <c r="CK396" s="135" t="e">
        <f t="shared" ref="CK396" si="6815">AC396/AC405</f>
        <v>#DIV/0!</v>
      </c>
    </row>
    <row r="397" spans="1:89" x14ac:dyDescent="0.2">
      <c r="A397" s="145" t="s">
        <v>32</v>
      </c>
      <c r="B397" s="189"/>
      <c r="C397" s="183"/>
      <c r="D397" s="184"/>
      <c r="E397" s="185"/>
      <c r="F397" s="182"/>
      <c r="G397" s="186"/>
      <c r="H397" s="184"/>
      <c r="I397" s="185"/>
      <c r="J397" s="182"/>
      <c r="K397" s="183"/>
      <c r="L397" s="184"/>
      <c r="M397" s="182"/>
      <c r="N397" s="187"/>
      <c r="O397" s="190"/>
      <c r="P397" s="182"/>
      <c r="Q397" s="183"/>
      <c r="R397" s="184"/>
      <c r="S397" s="185"/>
      <c r="T397" s="182"/>
      <c r="U397" s="186"/>
      <c r="V397" s="184"/>
      <c r="W397" s="191"/>
      <c r="X397" s="182"/>
      <c r="Y397" s="186"/>
      <c r="Z397" s="184"/>
      <c r="AA397" s="182"/>
      <c r="AB397" s="156">
        <f t="shared" si="6405"/>
        <v>0</v>
      </c>
      <c r="AC397" s="157">
        <f t="shared" si="6406"/>
        <v>0</v>
      </c>
      <c r="BI397" s="145" t="s">
        <v>32</v>
      </c>
      <c r="BJ397" s="128" t="e">
        <f>B397/B405</f>
        <v>#DIV/0!</v>
      </c>
      <c r="BK397" s="129" t="e">
        <f t="shared" ref="BK397" si="6816">C397/C405</f>
        <v>#DIV/0!</v>
      </c>
      <c r="BL397" s="130" t="e">
        <f t="shared" ref="BL397" si="6817">D397/D405</f>
        <v>#DIV/0!</v>
      </c>
      <c r="BM397" s="131" t="e">
        <f t="shared" ref="BM397" si="6818">E397/E405</f>
        <v>#DIV/0!</v>
      </c>
      <c r="BN397" s="128" t="e">
        <f t="shared" ref="BN397" si="6819">F397/F405</f>
        <v>#DIV/0!</v>
      </c>
      <c r="BO397" s="129" t="e">
        <f t="shared" ref="BO397" si="6820">G397/G405</f>
        <v>#DIV/0!</v>
      </c>
      <c r="BP397" s="130" t="e">
        <f t="shared" ref="BP397" si="6821">H397/H405</f>
        <v>#DIV/0!</v>
      </c>
      <c r="BQ397" s="131" t="e">
        <f t="shared" ref="BQ397" si="6822">I397/I405</f>
        <v>#DIV/0!</v>
      </c>
      <c r="BR397" s="128" t="e">
        <f t="shared" ref="BR397" si="6823">J397/J405</f>
        <v>#DIV/0!</v>
      </c>
      <c r="BS397" s="129" t="e">
        <f t="shared" ref="BS397" si="6824">K397/K405</f>
        <v>#DIV/0!</v>
      </c>
      <c r="BT397" s="130" t="e">
        <f t="shared" ref="BT397" si="6825">L397/L405</f>
        <v>#DIV/0!</v>
      </c>
      <c r="BU397" s="128" t="e">
        <f t="shared" ref="BU397" si="6826">M397/M405</f>
        <v>#DIV/0!</v>
      </c>
      <c r="BV397" s="132" t="e">
        <f t="shared" ref="BV397" si="6827">N397/N405</f>
        <v>#DIV/0!</v>
      </c>
      <c r="BW397" s="133" t="e">
        <f t="shared" ref="BW397" si="6828">O397/O405</f>
        <v>#DIV/0!</v>
      </c>
      <c r="BX397" s="128" t="e">
        <f t="shared" ref="BX397" si="6829">P397/P405</f>
        <v>#DIV/0!</v>
      </c>
      <c r="BY397" s="129" t="e">
        <f t="shared" ref="BY397" si="6830">Q397/Q405</f>
        <v>#DIV/0!</v>
      </c>
      <c r="BZ397" s="130" t="e">
        <f t="shared" ref="BZ397" si="6831">R397/R405</f>
        <v>#DIV/0!</v>
      </c>
      <c r="CA397" s="131" t="e">
        <f t="shared" ref="CA397" si="6832">S397/S405</f>
        <v>#DIV/0!</v>
      </c>
      <c r="CB397" s="128" t="e">
        <f t="shared" ref="CB397" si="6833">T397/T405</f>
        <v>#DIV/0!</v>
      </c>
      <c r="CC397" s="129" t="e">
        <f t="shared" ref="CC397" si="6834">U397/U405</f>
        <v>#DIV/0!</v>
      </c>
      <c r="CD397" s="130" t="e">
        <f t="shared" ref="CD397" si="6835">V397/V405</f>
        <v>#DIV/0!</v>
      </c>
      <c r="CE397" s="131" t="e">
        <f t="shared" ref="CE397" si="6836">W397/W405</f>
        <v>#DIV/0!</v>
      </c>
      <c r="CF397" s="128" t="e">
        <f t="shared" ref="CF397" si="6837">X397/X405</f>
        <v>#DIV/0!</v>
      </c>
      <c r="CG397" s="129" t="e">
        <f t="shared" ref="CG397" si="6838">Y397/Y405</f>
        <v>#DIV/0!</v>
      </c>
      <c r="CH397" s="130" t="e">
        <f t="shared" ref="CH397" si="6839">Z397/Z405</f>
        <v>#DIV/0!</v>
      </c>
      <c r="CI397" s="128" t="e">
        <f t="shared" ref="CI397" si="6840">AA397/AA405</f>
        <v>#DIV/0!</v>
      </c>
      <c r="CJ397" s="134" t="e">
        <f t="shared" ref="CJ397" si="6841">AB397/AB405</f>
        <v>#DIV/0!</v>
      </c>
      <c r="CK397" s="135" t="e">
        <f t="shared" ref="CK397" si="6842">AC397/AC405</f>
        <v>#DIV/0!</v>
      </c>
    </row>
    <row r="398" spans="1:89" x14ac:dyDescent="0.2">
      <c r="A398" s="136" t="s">
        <v>33</v>
      </c>
      <c r="B398" s="192"/>
      <c r="C398" s="176"/>
      <c r="D398" s="177"/>
      <c r="E398" s="178"/>
      <c r="F398" s="175"/>
      <c r="G398" s="179"/>
      <c r="H398" s="177"/>
      <c r="I398" s="178"/>
      <c r="J398" s="175"/>
      <c r="K398" s="176"/>
      <c r="L398" s="177"/>
      <c r="M398" s="175"/>
      <c r="N398" s="180"/>
      <c r="O398" s="193"/>
      <c r="P398" s="175"/>
      <c r="Q398" s="176"/>
      <c r="R398" s="177"/>
      <c r="S398" s="178"/>
      <c r="T398" s="175"/>
      <c r="U398" s="179"/>
      <c r="V398" s="177"/>
      <c r="W398" s="194"/>
      <c r="X398" s="175"/>
      <c r="Y398" s="179"/>
      <c r="Z398" s="177"/>
      <c r="AA398" s="175"/>
      <c r="AB398" s="156">
        <f t="shared" si="6405"/>
        <v>0</v>
      </c>
      <c r="AC398" s="157">
        <f t="shared" si="6406"/>
        <v>0</v>
      </c>
      <c r="BI398" s="136" t="s">
        <v>33</v>
      </c>
      <c r="BJ398" s="128" t="e">
        <f>B398/B405</f>
        <v>#DIV/0!</v>
      </c>
      <c r="BK398" s="129" t="e">
        <f t="shared" ref="BK398" si="6843">C398/C405</f>
        <v>#DIV/0!</v>
      </c>
      <c r="BL398" s="130" t="e">
        <f t="shared" ref="BL398" si="6844">D398/D405</f>
        <v>#DIV/0!</v>
      </c>
      <c r="BM398" s="131" t="e">
        <f t="shared" ref="BM398" si="6845">E398/E405</f>
        <v>#DIV/0!</v>
      </c>
      <c r="BN398" s="128" t="e">
        <f t="shared" ref="BN398" si="6846">F398/F405</f>
        <v>#DIV/0!</v>
      </c>
      <c r="BO398" s="129" t="e">
        <f t="shared" ref="BO398" si="6847">G398/G405</f>
        <v>#DIV/0!</v>
      </c>
      <c r="BP398" s="130" t="e">
        <f t="shared" ref="BP398" si="6848">H398/H405</f>
        <v>#DIV/0!</v>
      </c>
      <c r="BQ398" s="131" t="e">
        <f t="shared" ref="BQ398" si="6849">I398/I405</f>
        <v>#DIV/0!</v>
      </c>
      <c r="BR398" s="128" t="e">
        <f t="shared" ref="BR398" si="6850">J398/J405</f>
        <v>#DIV/0!</v>
      </c>
      <c r="BS398" s="129" t="e">
        <f t="shared" ref="BS398" si="6851">K398/K405</f>
        <v>#DIV/0!</v>
      </c>
      <c r="BT398" s="130" t="e">
        <f t="shared" ref="BT398" si="6852">L398/L405</f>
        <v>#DIV/0!</v>
      </c>
      <c r="BU398" s="128" t="e">
        <f t="shared" ref="BU398" si="6853">M398/M405</f>
        <v>#DIV/0!</v>
      </c>
      <c r="BV398" s="132" t="e">
        <f t="shared" ref="BV398" si="6854">N398/N405</f>
        <v>#DIV/0!</v>
      </c>
      <c r="BW398" s="133" t="e">
        <f t="shared" ref="BW398" si="6855">O398/O405</f>
        <v>#DIV/0!</v>
      </c>
      <c r="BX398" s="128" t="e">
        <f t="shared" ref="BX398" si="6856">P398/P405</f>
        <v>#DIV/0!</v>
      </c>
      <c r="BY398" s="129" t="e">
        <f t="shared" ref="BY398" si="6857">Q398/Q405</f>
        <v>#DIV/0!</v>
      </c>
      <c r="BZ398" s="130" t="e">
        <f t="shared" ref="BZ398" si="6858">R398/R405</f>
        <v>#DIV/0!</v>
      </c>
      <c r="CA398" s="131" t="e">
        <f t="shared" ref="CA398" si="6859">S398/S405</f>
        <v>#DIV/0!</v>
      </c>
      <c r="CB398" s="128" t="e">
        <f t="shared" ref="CB398" si="6860">T398/T405</f>
        <v>#DIV/0!</v>
      </c>
      <c r="CC398" s="129" t="e">
        <f t="shared" ref="CC398" si="6861">U398/U405</f>
        <v>#DIV/0!</v>
      </c>
      <c r="CD398" s="130" t="e">
        <f t="shared" ref="CD398" si="6862">V398/V405</f>
        <v>#DIV/0!</v>
      </c>
      <c r="CE398" s="131" t="e">
        <f t="shared" ref="CE398" si="6863">W398/W405</f>
        <v>#DIV/0!</v>
      </c>
      <c r="CF398" s="128" t="e">
        <f t="shared" ref="CF398" si="6864">X398/X405</f>
        <v>#DIV/0!</v>
      </c>
      <c r="CG398" s="129" t="e">
        <f t="shared" ref="CG398" si="6865">Y398/Y405</f>
        <v>#DIV/0!</v>
      </c>
      <c r="CH398" s="130" t="e">
        <f t="shared" ref="CH398" si="6866">Z398/Z405</f>
        <v>#DIV/0!</v>
      </c>
      <c r="CI398" s="128" t="e">
        <f t="shared" ref="CI398" si="6867">AA398/AA405</f>
        <v>#DIV/0!</v>
      </c>
      <c r="CJ398" s="134" t="e">
        <f t="shared" ref="CJ398" si="6868">AB398/AB405</f>
        <v>#DIV/0!</v>
      </c>
      <c r="CK398" s="135" t="e">
        <f t="shared" ref="CK398" si="6869">AC398/AC405</f>
        <v>#DIV/0!</v>
      </c>
    </row>
    <row r="399" spans="1:89" x14ac:dyDescent="0.2">
      <c r="A399" s="145" t="s">
        <v>34</v>
      </c>
      <c r="B399" s="189"/>
      <c r="C399" s="183"/>
      <c r="D399" s="184"/>
      <c r="E399" s="185"/>
      <c r="F399" s="182"/>
      <c r="G399" s="186"/>
      <c r="H399" s="184"/>
      <c r="I399" s="185"/>
      <c r="J399" s="182"/>
      <c r="K399" s="183"/>
      <c r="L399" s="184"/>
      <c r="M399" s="182"/>
      <c r="N399" s="187"/>
      <c r="O399" s="190"/>
      <c r="P399" s="182"/>
      <c r="Q399" s="183"/>
      <c r="R399" s="184"/>
      <c r="S399" s="185"/>
      <c r="T399" s="182"/>
      <c r="U399" s="186"/>
      <c r="V399" s="184"/>
      <c r="W399" s="191"/>
      <c r="X399" s="182"/>
      <c r="Y399" s="186"/>
      <c r="Z399" s="184"/>
      <c r="AA399" s="182"/>
      <c r="AB399" s="156">
        <f t="shared" si="6405"/>
        <v>0</v>
      </c>
      <c r="AC399" s="157">
        <f t="shared" si="6406"/>
        <v>0</v>
      </c>
      <c r="BI399" s="145" t="s">
        <v>34</v>
      </c>
      <c r="BJ399" s="128" t="e">
        <f>B399/B405</f>
        <v>#DIV/0!</v>
      </c>
      <c r="BK399" s="129" t="e">
        <f t="shared" ref="BK399" si="6870">C399/C405</f>
        <v>#DIV/0!</v>
      </c>
      <c r="BL399" s="130" t="e">
        <f t="shared" ref="BL399" si="6871">D399/D405</f>
        <v>#DIV/0!</v>
      </c>
      <c r="BM399" s="131" t="e">
        <f t="shared" ref="BM399" si="6872">E399/E405</f>
        <v>#DIV/0!</v>
      </c>
      <c r="BN399" s="128" t="e">
        <f t="shared" ref="BN399" si="6873">F399/F405</f>
        <v>#DIV/0!</v>
      </c>
      <c r="BO399" s="129" t="e">
        <f t="shared" ref="BO399" si="6874">G399/G405</f>
        <v>#DIV/0!</v>
      </c>
      <c r="BP399" s="130" t="e">
        <f t="shared" ref="BP399" si="6875">H399/H405</f>
        <v>#DIV/0!</v>
      </c>
      <c r="BQ399" s="131" t="e">
        <f t="shared" ref="BQ399" si="6876">I399/I405</f>
        <v>#DIV/0!</v>
      </c>
      <c r="BR399" s="128" t="e">
        <f t="shared" ref="BR399" si="6877">J399/J405</f>
        <v>#DIV/0!</v>
      </c>
      <c r="BS399" s="129" t="e">
        <f t="shared" ref="BS399" si="6878">K399/K405</f>
        <v>#DIV/0!</v>
      </c>
      <c r="BT399" s="130" t="e">
        <f t="shared" ref="BT399" si="6879">L399/L405</f>
        <v>#DIV/0!</v>
      </c>
      <c r="BU399" s="128" t="e">
        <f t="shared" ref="BU399" si="6880">M399/M405</f>
        <v>#DIV/0!</v>
      </c>
      <c r="BV399" s="132" t="e">
        <f t="shared" ref="BV399" si="6881">N399/N405</f>
        <v>#DIV/0!</v>
      </c>
      <c r="BW399" s="133" t="e">
        <f t="shared" ref="BW399" si="6882">O399/O405</f>
        <v>#DIV/0!</v>
      </c>
      <c r="BX399" s="128" t="e">
        <f t="shared" ref="BX399" si="6883">P399/P405</f>
        <v>#DIV/0!</v>
      </c>
      <c r="BY399" s="129" t="e">
        <f t="shared" ref="BY399" si="6884">Q399/Q405</f>
        <v>#DIV/0!</v>
      </c>
      <c r="BZ399" s="130" t="e">
        <f t="shared" ref="BZ399" si="6885">R399/R405</f>
        <v>#DIV/0!</v>
      </c>
      <c r="CA399" s="131" t="e">
        <f t="shared" ref="CA399" si="6886">S399/S405</f>
        <v>#DIV/0!</v>
      </c>
      <c r="CB399" s="128" t="e">
        <f t="shared" ref="CB399" si="6887">T399/T405</f>
        <v>#DIV/0!</v>
      </c>
      <c r="CC399" s="129" t="e">
        <f t="shared" ref="CC399" si="6888">U399/U405</f>
        <v>#DIV/0!</v>
      </c>
      <c r="CD399" s="130" t="e">
        <f t="shared" ref="CD399" si="6889">V399/V405</f>
        <v>#DIV/0!</v>
      </c>
      <c r="CE399" s="131" t="e">
        <f t="shared" ref="CE399" si="6890">W399/W405</f>
        <v>#DIV/0!</v>
      </c>
      <c r="CF399" s="128" t="e">
        <f t="shared" ref="CF399" si="6891">X399/X405</f>
        <v>#DIV/0!</v>
      </c>
      <c r="CG399" s="129" t="e">
        <f t="shared" ref="CG399" si="6892">Y399/Y405</f>
        <v>#DIV/0!</v>
      </c>
      <c r="CH399" s="130" t="e">
        <f t="shared" ref="CH399" si="6893">Z399/Z405</f>
        <v>#DIV/0!</v>
      </c>
      <c r="CI399" s="128" t="e">
        <f t="shared" ref="CI399" si="6894">AA399/AA405</f>
        <v>#DIV/0!</v>
      </c>
      <c r="CJ399" s="134" t="e">
        <f t="shared" ref="CJ399" si="6895">AB399/AB405</f>
        <v>#DIV/0!</v>
      </c>
      <c r="CK399" s="135" t="e">
        <f t="shared" ref="CK399" si="6896">AC399/AC405</f>
        <v>#DIV/0!</v>
      </c>
    </row>
    <row r="400" spans="1:89" x14ac:dyDescent="0.2">
      <c r="A400" s="136" t="s">
        <v>35</v>
      </c>
      <c r="B400" s="192"/>
      <c r="C400" s="176"/>
      <c r="D400" s="177"/>
      <c r="E400" s="178"/>
      <c r="F400" s="175"/>
      <c r="G400" s="179"/>
      <c r="H400" s="177"/>
      <c r="I400" s="178"/>
      <c r="J400" s="175"/>
      <c r="K400" s="176"/>
      <c r="L400" s="177"/>
      <c r="M400" s="175"/>
      <c r="N400" s="180"/>
      <c r="O400" s="193"/>
      <c r="P400" s="175"/>
      <c r="Q400" s="176"/>
      <c r="R400" s="177"/>
      <c r="S400" s="178"/>
      <c r="T400" s="175"/>
      <c r="U400" s="179"/>
      <c r="V400" s="177"/>
      <c r="W400" s="194"/>
      <c r="X400" s="175"/>
      <c r="Y400" s="179"/>
      <c r="Z400" s="177"/>
      <c r="AA400" s="175"/>
      <c r="AB400" s="156">
        <f t="shared" si="6405"/>
        <v>0</v>
      </c>
      <c r="AC400" s="157">
        <f t="shared" si="6406"/>
        <v>0</v>
      </c>
      <c r="BI400" s="136" t="s">
        <v>35</v>
      </c>
      <c r="BJ400" s="128" t="e">
        <f>B400/B405</f>
        <v>#DIV/0!</v>
      </c>
      <c r="BK400" s="129" t="e">
        <f t="shared" ref="BK400" si="6897">C400/C405</f>
        <v>#DIV/0!</v>
      </c>
      <c r="BL400" s="130" t="e">
        <f t="shared" ref="BL400" si="6898">D400/D405</f>
        <v>#DIV/0!</v>
      </c>
      <c r="BM400" s="131" t="e">
        <f t="shared" ref="BM400" si="6899">E400/E405</f>
        <v>#DIV/0!</v>
      </c>
      <c r="BN400" s="128" t="e">
        <f t="shared" ref="BN400" si="6900">F400/F405</f>
        <v>#DIV/0!</v>
      </c>
      <c r="BO400" s="129" t="e">
        <f t="shared" ref="BO400" si="6901">G400/G405</f>
        <v>#DIV/0!</v>
      </c>
      <c r="BP400" s="130" t="e">
        <f t="shared" ref="BP400" si="6902">H400/H405</f>
        <v>#DIV/0!</v>
      </c>
      <c r="BQ400" s="131" t="e">
        <f t="shared" ref="BQ400" si="6903">I400/I405</f>
        <v>#DIV/0!</v>
      </c>
      <c r="BR400" s="128" t="e">
        <f t="shared" ref="BR400" si="6904">J400/J405</f>
        <v>#DIV/0!</v>
      </c>
      <c r="BS400" s="129" t="e">
        <f t="shared" ref="BS400" si="6905">K400/K405</f>
        <v>#DIV/0!</v>
      </c>
      <c r="BT400" s="130" t="e">
        <f t="shared" ref="BT400" si="6906">L400/L405</f>
        <v>#DIV/0!</v>
      </c>
      <c r="BU400" s="128" t="e">
        <f t="shared" ref="BU400" si="6907">M400/M405</f>
        <v>#DIV/0!</v>
      </c>
      <c r="BV400" s="132" t="e">
        <f t="shared" ref="BV400" si="6908">N400/N405</f>
        <v>#DIV/0!</v>
      </c>
      <c r="BW400" s="133" t="e">
        <f t="shared" ref="BW400" si="6909">O400/O405</f>
        <v>#DIV/0!</v>
      </c>
      <c r="BX400" s="128" t="e">
        <f t="shared" ref="BX400" si="6910">P400/P405</f>
        <v>#DIV/0!</v>
      </c>
      <c r="BY400" s="129" t="e">
        <f t="shared" ref="BY400" si="6911">Q400/Q405</f>
        <v>#DIV/0!</v>
      </c>
      <c r="BZ400" s="130" t="e">
        <f t="shared" ref="BZ400" si="6912">R400/R405</f>
        <v>#DIV/0!</v>
      </c>
      <c r="CA400" s="131" t="e">
        <f t="shared" ref="CA400" si="6913">S400/S405</f>
        <v>#DIV/0!</v>
      </c>
      <c r="CB400" s="128" t="e">
        <f t="shared" ref="CB400" si="6914">T400/T405</f>
        <v>#DIV/0!</v>
      </c>
      <c r="CC400" s="129" t="e">
        <f t="shared" ref="CC400" si="6915">U400/U405</f>
        <v>#DIV/0!</v>
      </c>
      <c r="CD400" s="130" t="e">
        <f t="shared" ref="CD400" si="6916">V400/V405</f>
        <v>#DIV/0!</v>
      </c>
      <c r="CE400" s="131" t="e">
        <f t="shared" ref="CE400" si="6917">W400/W405</f>
        <v>#DIV/0!</v>
      </c>
      <c r="CF400" s="128" t="e">
        <f t="shared" ref="CF400" si="6918">X400/X405</f>
        <v>#DIV/0!</v>
      </c>
      <c r="CG400" s="129" t="e">
        <f t="shared" ref="CG400" si="6919">Y400/Y405</f>
        <v>#DIV/0!</v>
      </c>
      <c r="CH400" s="130" t="e">
        <f t="shared" ref="CH400" si="6920">Z400/Z405</f>
        <v>#DIV/0!</v>
      </c>
      <c r="CI400" s="128" t="e">
        <f t="shared" ref="CI400" si="6921">AA400/AA405</f>
        <v>#DIV/0!</v>
      </c>
      <c r="CJ400" s="134" t="e">
        <f t="shared" ref="CJ400" si="6922">AB400/AB405</f>
        <v>#DIV/0!</v>
      </c>
      <c r="CK400" s="135" t="e">
        <f t="shared" ref="CK400" si="6923">AC400/AC405</f>
        <v>#DIV/0!</v>
      </c>
    </row>
    <row r="401" spans="1:89" x14ac:dyDescent="0.2">
      <c r="A401" s="145" t="s">
        <v>36</v>
      </c>
      <c r="B401" s="189"/>
      <c r="C401" s="183"/>
      <c r="D401" s="184"/>
      <c r="E401" s="185"/>
      <c r="F401" s="182"/>
      <c r="G401" s="186"/>
      <c r="H401" s="184"/>
      <c r="I401" s="185"/>
      <c r="J401" s="182"/>
      <c r="K401" s="186"/>
      <c r="L401" s="184"/>
      <c r="M401" s="182"/>
      <c r="N401" s="187"/>
      <c r="O401" s="190"/>
      <c r="P401" s="182"/>
      <c r="Q401" s="186"/>
      <c r="R401" s="184"/>
      <c r="S401" s="185"/>
      <c r="T401" s="182"/>
      <c r="U401" s="186"/>
      <c r="V401" s="184"/>
      <c r="W401" s="185"/>
      <c r="X401" s="182"/>
      <c r="Y401" s="186"/>
      <c r="Z401" s="184"/>
      <c r="AA401" s="182"/>
      <c r="AB401" s="156">
        <f t="shared" si="6405"/>
        <v>0</v>
      </c>
      <c r="AC401" s="157">
        <f t="shared" si="6406"/>
        <v>0</v>
      </c>
      <c r="BI401" s="145" t="s">
        <v>36</v>
      </c>
      <c r="BJ401" s="128" t="e">
        <f>B401/B405</f>
        <v>#DIV/0!</v>
      </c>
      <c r="BK401" s="129" t="e">
        <f t="shared" ref="BK401" si="6924">C401/C405</f>
        <v>#DIV/0!</v>
      </c>
      <c r="BL401" s="130" t="e">
        <f t="shared" ref="BL401" si="6925">D401/D405</f>
        <v>#DIV/0!</v>
      </c>
      <c r="BM401" s="131" t="e">
        <f t="shared" ref="BM401" si="6926">E401/E405</f>
        <v>#DIV/0!</v>
      </c>
      <c r="BN401" s="128" t="e">
        <f t="shared" ref="BN401" si="6927">F401/F405</f>
        <v>#DIV/0!</v>
      </c>
      <c r="BO401" s="129" t="e">
        <f t="shared" ref="BO401" si="6928">G401/G405</f>
        <v>#DIV/0!</v>
      </c>
      <c r="BP401" s="130" t="e">
        <f t="shared" ref="BP401" si="6929">H401/H405</f>
        <v>#DIV/0!</v>
      </c>
      <c r="BQ401" s="131" t="e">
        <f t="shared" ref="BQ401" si="6930">I401/I405</f>
        <v>#DIV/0!</v>
      </c>
      <c r="BR401" s="128" t="e">
        <f t="shared" ref="BR401" si="6931">J401/J405</f>
        <v>#DIV/0!</v>
      </c>
      <c r="BS401" s="129" t="e">
        <f t="shared" ref="BS401" si="6932">K401/K405</f>
        <v>#DIV/0!</v>
      </c>
      <c r="BT401" s="130" t="e">
        <f t="shared" ref="BT401" si="6933">L401/L405</f>
        <v>#DIV/0!</v>
      </c>
      <c r="BU401" s="128" t="e">
        <f t="shared" ref="BU401" si="6934">M401/M405</f>
        <v>#DIV/0!</v>
      </c>
      <c r="BV401" s="132" t="e">
        <f t="shared" ref="BV401" si="6935">N401/N405</f>
        <v>#DIV/0!</v>
      </c>
      <c r="BW401" s="133" t="e">
        <f t="shared" ref="BW401" si="6936">O401/O405</f>
        <v>#DIV/0!</v>
      </c>
      <c r="BX401" s="128" t="e">
        <f t="shared" ref="BX401" si="6937">P401/P405</f>
        <v>#DIV/0!</v>
      </c>
      <c r="BY401" s="129" t="e">
        <f t="shared" ref="BY401" si="6938">Q401/Q405</f>
        <v>#DIV/0!</v>
      </c>
      <c r="BZ401" s="130" t="e">
        <f t="shared" ref="BZ401" si="6939">R401/R405</f>
        <v>#DIV/0!</v>
      </c>
      <c r="CA401" s="131" t="e">
        <f t="shared" ref="CA401" si="6940">S401/S405</f>
        <v>#DIV/0!</v>
      </c>
      <c r="CB401" s="128" t="e">
        <f t="shared" ref="CB401" si="6941">T401/T405</f>
        <v>#DIV/0!</v>
      </c>
      <c r="CC401" s="129" t="e">
        <f t="shared" ref="CC401" si="6942">U401/U405</f>
        <v>#DIV/0!</v>
      </c>
      <c r="CD401" s="130" t="e">
        <f t="shared" ref="CD401" si="6943">V401/V405</f>
        <v>#DIV/0!</v>
      </c>
      <c r="CE401" s="131" t="e">
        <f t="shared" ref="CE401" si="6944">W401/W405</f>
        <v>#DIV/0!</v>
      </c>
      <c r="CF401" s="128" t="e">
        <f t="shared" ref="CF401" si="6945">X401/X405</f>
        <v>#DIV/0!</v>
      </c>
      <c r="CG401" s="129" t="e">
        <f t="shared" ref="CG401" si="6946">Y401/Y405</f>
        <v>#DIV/0!</v>
      </c>
      <c r="CH401" s="130" t="e">
        <f t="shared" ref="CH401" si="6947">Z401/Z405</f>
        <v>#DIV/0!</v>
      </c>
      <c r="CI401" s="128" t="e">
        <f t="shared" ref="CI401" si="6948">AA401/AA405</f>
        <v>#DIV/0!</v>
      </c>
      <c r="CJ401" s="134" t="e">
        <f t="shared" ref="CJ401" si="6949">AB401/AB405</f>
        <v>#DIV/0!</v>
      </c>
      <c r="CK401" s="135" t="e">
        <f t="shared" ref="CK401" si="6950">AC401/AC405</f>
        <v>#DIV/0!</v>
      </c>
    </row>
    <row r="402" spans="1:89" x14ac:dyDescent="0.2">
      <c r="A402" s="136" t="s">
        <v>37</v>
      </c>
      <c r="B402" s="58"/>
      <c r="C402" s="59"/>
      <c r="D402" s="138"/>
      <c r="E402" s="139"/>
      <c r="F402" s="137"/>
      <c r="G402" s="140"/>
      <c r="H402" s="138"/>
      <c r="I402" s="139"/>
      <c r="J402" s="137"/>
      <c r="K402" s="140"/>
      <c r="L402" s="138"/>
      <c r="M402" s="137"/>
      <c r="N402" s="141"/>
      <c r="O402" s="142"/>
      <c r="P402" s="137"/>
      <c r="Q402" s="140"/>
      <c r="R402" s="138"/>
      <c r="S402" s="139"/>
      <c r="T402" s="137"/>
      <c r="U402" s="140"/>
      <c r="V402" s="138"/>
      <c r="W402" s="139"/>
      <c r="X402" s="137"/>
      <c r="Y402" s="140"/>
      <c r="Z402" s="143"/>
      <c r="AA402" s="144"/>
      <c r="AB402" s="158">
        <f t="shared" ref="AB402:AB404" si="6951">SUM(B402,D402,F402,H402,J402,L402,N402,P402,R402,T402,V402,X402,Z402)</f>
        <v>0</v>
      </c>
      <c r="AC402" s="159">
        <f t="shared" ref="AC402:AC404" si="6952">SUM(C402,E402,G402,I402,K402,M402,O402,Q402,S402,U402,W402,Y402,AA402)</f>
        <v>0</v>
      </c>
      <c r="BI402" s="136" t="s">
        <v>37</v>
      </c>
      <c r="BJ402" s="128" t="e">
        <f>B402/B405</f>
        <v>#DIV/0!</v>
      </c>
      <c r="BK402" s="129" t="e">
        <f t="shared" ref="BK402" si="6953">C402/C405</f>
        <v>#DIV/0!</v>
      </c>
      <c r="BL402" s="130" t="e">
        <f t="shared" ref="BL402" si="6954">D402/D405</f>
        <v>#DIV/0!</v>
      </c>
      <c r="BM402" s="131" t="e">
        <f t="shared" ref="BM402" si="6955">E402/E405</f>
        <v>#DIV/0!</v>
      </c>
      <c r="BN402" s="128" t="e">
        <f t="shared" ref="BN402" si="6956">F402/F405</f>
        <v>#DIV/0!</v>
      </c>
      <c r="BO402" s="129" t="e">
        <f t="shared" ref="BO402" si="6957">G402/G405</f>
        <v>#DIV/0!</v>
      </c>
      <c r="BP402" s="130" t="e">
        <f t="shared" ref="BP402" si="6958">H402/H405</f>
        <v>#DIV/0!</v>
      </c>
      <c r="BQ402" s="131" t="e">
        <f t="shared" ref="BQ402" si="6959">I402/I405</f>
        <v>#DIV/0!</v>
      </c>
      <c r="BR402" s="128" t="e">
        <f t="shared" ref="BR402" si="6960">J402/J405</f>
        <v>#DIV/0!</v>
      </c>
      <c r="BS402" s="129" t="e">
        <f t="shared" ref="BS402" si="6961">K402/K405</f>
        <v>#DIV/0!</v>
      </c>
      <c r="BT402" s="130" t="e">
        <f t="shared" ref="BT402" si="6962">L402/L405</f>
        <v>#DIV/0!</v>
      </c>
      <c r="BU402" s="128" t="e">
        <f t="shared" ref="BU402" si="6963">M402/M405</f>
        <v>#DIV/0!</v>
      </c>
      <c r="BV402" s="132" t="e">
        <f t="shared" ref="BV402" si="6964">N402/N405</f>
        <v>#DIV/0!</v>
      </c>
      <c r="BW402" s="133" t="e">
        <f t="shared" ref="BW402" si="6965">O402/O405</f>
        <v>#DIV/0!</v>
      </c>
      <c r="BX402" s="128" t="e">
        <f t="shared" ref="BX402" si="6966">P402/P405</f>
        <v>#DIV/0!</v>
      </c>
      <c r="BY402" s="129" t="e">
        <f t="shared" ref="BY402" si="6967">Q402/Q405</f>
        <v>#DIV/0!</v>
      </c>
      <c r="BZ402" s="130" t="e">
        <f t="shared" ref="BZ402" si="6968">R402/R405</f>
        <v>#DIV/0!</v>
      </c>
      <c r="CA402" s="131" t="e">
        <f t="shared" ref="CA402" si="6969">S402/S405</f>
        <v>#DIV/0!</v>
      </c>
      <c r="CB402" s="128" t="e">
        <f t="shared" ref="CB402" si="6970">T402/T405</f>
        <v>#DIV/0!</v>
      </c>
      <c r="CC402" s="129" t="e">
        <f t="shared" ref="CC402" si="6971">U402/U405</f>
        <v>#DIV/0!</v>
      </c>
      <c r="CD402" s="130" t="e">
        <f t="shared" ref="CD402" si="6972">V402/V405</f>
        <v>#DIV/0!</v>
      </c>
      <c r="CE402" s="131" t="e">
        <f t="shared" ref="CE402" si="6973">W402/W405</f>
        <v>#DIV/0!</v>
      </c>
      <c r="CF402" s="128" t="e">
        <f t="shared" ref="CF402" si="6974">X402/X405</f>
        <v>#DIV/0!</v>
      </c>
      <c r="CG402" s="129" t="e">
        <f t="shared" ref="CG402" si="6975">Y402/Y405</f>
        <v>#DIV/0!</v>
      </c>
      <c r="CH402" s="130" t="e">
        <f t="shared" ref="CH402" si="6976">Z402/Z405</f>
        <v>#DIV/0!</v>
      </c>
      <c r="CI402" s="128" t="e">
        <f t="shared" ref="CI402" si="6977">AA402/AA405</f>
        <v>#DIV/0!</v>
      </c>
      <c r="CJ402" s="134" t="e">
        <f t="shared" ref="CJ402" si="6978">AB402/AB405</f>
        <v>#DIV/0!</v>
      </c>
      <c r="CK402" s="135" t="e">
        <f t="shared" ref="CK402" si="6979">AC402/AC405</f>
        <v>#DIV/0!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58">
        <f t="shared" si="6951"/>
        <v>0</v>
      </c>
      <c r="AC403" s="159">
        <f t="shared" si="6952"/>
        <v>0</v>
      </c>
      <c r="BI403" s="145" t="s">
        <v>38</v>
      </c>
      <c r="BJ403" s="128" t="e">
        <f>B403/B405</f>
        <v>#DIV/0!</v>
      </c>
      <c r="BK403" s="129" t="e">
        <f t="shared" ref="BK403" si="6980">C403/C405</f>
        <v>#DIV/0!</v>
      </c>
      <c r="BL403" s="130" t="e">
        <f t="shared" ref="BL403" si="6981">D403/D405</f>
        <v>#DIV/0!</v>
      </c>
      <c r="BM403" s="131" t="e">
        <f t="shared" ref="BM403" si="6982">E403/E405</f>
        <v>#DIV/0!</v>
      </c>
      <c r="BN403" s="128" t="e">
        <f t="shared" ref="BN403" si="6983">F403/F405</f>
        <v>#DIV/0!</v>
      </c>
      <c r="BO403" s="129" t="e">
        <f t="shared" ref="BO403" si="6984">G403/G405</f>
        <v>#DIV/0!</v>
      </c>
      <c r="BP403" s="130" t="e">
        <f t="shared" ref="BP403" si="6985">H403/H405</f>
        <v>#DIV/0!</v>
      </c>
      <c r="BQ403" s="131" t="e">
        <f t="shared" ref="BQ403" si="6986">I403/I405</f>
        <v>#DIV/0!</v>
      </c>
      <c r="BR403" s="128" t="e">
        <f t="shared" ref="BR403" si="6987">J403/J405</f>
        <v>#DIV/0!</v>
      </c>
      <c r="BS403" s="129" t="e">
        <f t="shared" ref="BS403" si="6988">K403/K405</f>
        <v>#DIV/0!</v>
      </c>
      <c r="BT403" s="130" t="e">
        <f t="shared" ref="BT403" si="6989">L403/L405</f>
        <v>#DIV/0!</v>
      </c>
      <c r="BU403" s="128" t="e">
        <f t="shared" ref="BU403" si="6990">M403/M405</f>
        <v>#DIV/0!</v>
      </c>
      <c r="BV403" s="132" t="e">
        <f t="shared" ref="BV403" si="6991">N403/N405</f>
        <v>#DIV/0!</v>
      </c>
      <c r="BW403" s="133" t="e">
        <f t="shared" ref="BW403" si="6992">O403/O405</f>
        <v>#DIV/0!</v>
      </c>
      <c r="BX403" s="128" t="e">
        <f t="shared" ref="BX403" si="6993">P403/P405</f>
        <v>#DIV/0!</v>
      </c>
      <c r="BY403" s="129" t="e">
        <f t="shared" ref="BY403" si="6994">Q403/Q405</f>
        <v>#DIV/0!</v>
      </c>
      <c r="BZ403" s="130" t="e">
        <f t="shared" ref="BZ403" si="6995">R403/R405</f>
        <v>#DIV/0!</v>
      </c>
      <c r="CA403" s="131" t="e">
        <f t="shared" ref="CA403" si="6996">S403/S405</f>
        <v>#DIV/0!</v>
      </c>
      <c r="CB403" s="128" t="e">
        <f t="shared" ref="CB403" si="6997">T403/T405</f>
        <v>#DIV/0!</v>
      </c>
      <c r="CC403" s="129" t="e">
        <f t="shared" ref="CC403" si="6998">U403/U405</f>
        <v>#DIV/0!</v>
      </c>
      <c r="CD403" s="130" t="e">
        <f t="shared" ref="CD403" si="6999">V403/V405</f>
        <v>#DIV/0!</v>
      </c>
      <c r="CE403" s="131" t="e">
        <f t="shared" ref="CE403" si="7000">W403/W405</f>
        <v>#DIV/0!</v>
      </c>
      <c r="CF403" s="128" t="e">
        <f t="shared" ref="CF403" si="7001">X403/X405</f>
        <v>#DIV/0!</v>
      </c>
      <c r="CG403" s="129" t="e">
        <f t="shared" ref="CG403" si="7002">Y403/Y405</f>
        <v>#DIV/0!</v>
      </c>
      <c r="CH403" s="130" t="e">
        <f t="shared" ref="CH403" si="7003">Z403/Z405</f>
        <v>#DIV/0!</v>
      </c>
      <c r="CI403" s="128" t="e">
        <f t="shared" ref="CI403" si="7004">AA403/AA405</f>
        <v>#DIV/0!</v>
      </c>
      <c r="CJ403" s="134" t="e">
        <f t="shared" ref="CJ403" si="7005">AB403/AB405</f>
        <v>#DIV/0!</v>
      </c>
      <c r="CK403" s="135" t="e">
        <f t="shared" ref="CK403" si="7006">AC403/AC405</f>
        <v>#DIV/0!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58">
        <f t="shared" si="6951"/>
        <v>0</v>
      </c>
      <c r="AC404" s="159">
        <f t="shared" si="6952"/>
        <v>0</v>
      </c>
      <c r="BI404" s="136" t="s">
        <v>39</v>
      </c>
      <c r="BJ404" s="128" t="e">
        <f>B404/B405</f>
        <v>#DIV/0!</v>
      </c>
      <c r="BK404" s="129" t="e">
        <f t="shared" ref="BK404" si="7007">C404/C405</f>
        <v>#DIV/0!</v>
      </c>
      <c r="BL404" s="130" t="e">
        <f t="shared" ref="BL404" si="7008">D404/D405</f>
        <v>#DIV/0!</v>
      </c>
      <c r="BM404" s="131" t="e">
        <f t="shared" ref="BM404" si="7009">E404/E405</f>
        <v>#DIV/0!</v>
      </c>
      <c r="BN404" s="128" t="e">
        <f t="shared" ref="BN404" si="7010">F404/F405</f>
        <v>#DIV/0!</v>
      </c>
      <c r="BO404" s="129" t="e">
        <f t="shared" ref="BO404" si="7011">G404/G405</f>
        <v>#DIV/0!</v>
      </c>
      <c r="BP404" s="130" t="e">
        <f t="shared" ref="BP404" si="7012">H404/H405</f>
        <v>#DIV/0!</v>
      </c>
      <c r="BQ404" s="131" t="e">
        <f t="shared" ref="BQ404" si="7013">I404/I405</f>
        <v>#DIV/0!</v>
      </c>
      <c r="BR404" s="128" t="e">
        <f t="shared" ref="BR404" si="7014">J404/J405</f>
        <v>#DIV/0!</v>
      </c>
      <c r="BS404" s="129" t="e">
        <f t="shared" ref="BS404" si="7015">K404/K405</f>
        <v>#DIV/0!</v>
      </c>
      <c r="BT404" s="130" t="e">
        <f t="shared" ref="BT404" si="7016">L404/L405</f>
        <v>#DIV/0!</v>
      </c>
      <c r="BU404" s="128" t="e">
        <f t="shared" ref="BU404" si="7017">M404/M405</f>
        <v>#DIV/0!</v>
      </c>
      <c r="BV404" s="132" t="e">
        <f t="shared" ref="BV404" si="7018">N404/N405</f>
        <v>#DIV/0!</v>
      </c>
      <c r="BW404" s="133" t="e">
        <f t="shared" ref="BW404" si="7019">O404/O405</f>
        <v>#DIV/0!</v>
      </c>
      <c r="BX404" s="128" t="e">
        <f t="shared" ref="BX404" si="7020">P404/P405</f>
        <v>#DIV/0!</v>
      </c>
      <c r="BY404" s="129" t="e">
        <f t="shared" ref="BY404" si="7021">Q404/Q405</f>
        <v>#DIV/0!</v>
      </c>
      <c r="BZ404" s="130" t="e">
        <f t="shared" ref="BZ404" si="7022">R404/R405</f>
        <v>#DIV/0!</v>
      </c>
      <c r="CA404" s="131" t="e">
        <f t="shared" ref="CA404" si="7023">S404/S405</f>
        <v>#DIV/0!</v>
      </c>
      <c r="CB404" s="128" t="e">
        <f t="shared" ref="CB404" si="7024">T404/T405</f>
        <v>#DIV/0!</v>
      </c>
      <c r="CC404" s="129" t="e">
        <f t="shared" ref="CC404" si="7025">U404/U405</f>
        <v>#DIV/0!</v>
      </c>
      <c r="CD404" s="130" t="e">
        <f t="shared" ref="CD404" si="7026">V404/V405</f>
        <v>#DIV/0!</v>
      </c>
      <c r="CE404" s="131" t="e">
        <f t="shared" ref="CE404" si="7027">W404/W405</f>
        <v>#DIV/0!</v>
      </c>
      <c r="CF404" s="128" t="e">
        <f t="shared" ref="CF404" si="7028">X404/X405</f>
        <v>#DIV/0!</v>
      </c>
      <c r="CG404" s="129" t="e">
        <f t="shared" ref="CG404" si="7029">Y404/Y405</f>
        <v>#DIV/0!</v>
      </c>
      <c r="CH404" s="130" t="e">
        <f t="shared" ref="CH404" si="7030">Z404/Z405</f>
        <v>#DIV/0!</v>
      </c>
      <c r="CI404" s="128" t="e">
        <f t="shared" ref="CI404" si="7031">AA404/AA405</f>
        <v>#DIV/0!</v>
      </c>
      <c r="CJ404" s="134" t="e">
        <f t="shared" ref="CJ404" si="7032">AB404/AB405</f>
        <v>#DIV/0!</v>
      </c>
      <c r="CK404" s="135" t="e">
        <f t="shared" ref="CK404" si="7033">AC404/AC405</f>
        <v>#DIV/0!</v>
      </c>
    </row>
    <row r="405" spans="1:89" ht="14.25" thickTop="1" thickBot="1" x14ac:dyDescent="0.25">
      <c r="A405" s="229" t="s">
        <v>13</v>
      </c>
      <c r="B405" s="20">
        <f t="shared" ref="B405:AA405" si="7034">SUM(B382:B404)</f>
        <v>0</v>
      </c>
      <c r="C405" s="21">
        <f t="shared" si="7034"/>
        <v>0</v>
      </c>
      <c r="D405" s="20">
        <f t="shared" si="7034"/>
        <v>0</v>
      </c>
      <c r="E405" s="21">
        <f t="shared" si="7034"/>
        <v>0</v>
      </c>
      <c r="F405" s="20">
        <f t="shared" si="7034"/>
        <v>0</v>
      </c>
      <c r="G405" s="21">
        <f t="shared" si="7034"/>
        <v>0</v>
      </c>
      <c r="H405" s="20">
        <f t="shared" si="7034"/>
        <v>0</v>
      </c>
      <c r="I405" s="21">
        <f t="shared" si="7034"/>
        <v>0</v>
      </c>
      <c r="J405" s="20">
        <f t="shared" si="7034"/>
        <v>0</v>
      </c>
      <c r="K405" s="21">
        <f t="shared" si="7034"/>
        <v>0</v>
      </c>
      <c r="L405" s="20">
        <f t="shared" si="7034"/>
        <v>0</v>
      </c>
      <c r="M405" s="21">
        <f t="shared" si="7034"/>
        <v>0</v>
      </c>
      <c r="N405" s="20">
        <f t="shared" si="7034"/>
        <v>0</v>
      </c>
      <c r="O405" s="21">
        <f t="shared" si="7034"/>
        <v>0</v>
      </c>
      <c r="P405" s="20">
        <f t="shared" si="7034"/>
        <v>0</v>
      </c>
      <c r="Q405" s="21">
        <f t="shared" si="7034"/>
        <v>0</v>
      </c>
      <c r="R405" s="20">
        <f t="shared" si="7034"/>
        <v>0</v>
      </c>
      <c r="S405" s="21">
        <f t="shared" si="7034"/>
        <v>0</v>
      </c>
      <c r="T405" s="20">
        <f t="shared" si="7034"/>
        <v>0</v>
      </c>
      <c r="U405" s="21">
        <f t="shared" si="7034"/>
        <v>0</v>
      </c>
      <c r="V405" s="20">
        <f t="shared" si="7034"/>
        <v>0</v>
      </c>
      <c r="W405" s="21">
        <f t="shared" si="7034"/>
        <v>0</v>
      </c>
      <c r="X405" s="20">
        <f t="shared" si="7034"/>
        <v>0</v>
      </c>
      <c r="Y405" s="21">
        <f t="shared" si="7034"/>
        <v>0</v>
      </c>
      <c r="Z405" s="20">
        <f t="shared" si="7034"/>
        <v>0</v>
      </c>
      <c r="AA405" s="21">
        <f t="shared" si="7034"/>
        <v>0</v>
      </c>
      <c r="AB405" s="160">
        <f t="shared" ref="AB405" si="7035">SUM(AB381:AB404)</f>
        <v>0</v>
      </c>
      <c r="AC405" s="161">
        <f t="shared" ref="AC405" si="7036">SUM(AC381:AC404)</f>
        <v>0</v>
      </c>
      <c r="BI405" s="229" t="s">
        <v>13</v>
      </c>
      <c r="BJ405" s="154" t="e">
        <f>SUM(BJ381:BJ404)</f>
        <v>#DIV/0!</v>
      </c>
      <c r="BK405" s="155" t="e">
        <f t="shared" ref="BK405:CK405" si="7037">SUM(BK381:BK404)</f>
        <v>#DIV/0!</v>
      </c>
      <c r="BL405" s="154" t="e">
        <f t="shared" si="7037"/>
        <v>#DIV/0!</v>
      </c>
      <c r="BM405" s="155" t="e">
        <f t="shared" si="7037"/>
        <v>#DIV/0!</v>
      </c>
      <c r="BN405" s="154" t="e">
        <f t="shared" si="7037"/>
        <v>#DIV/0!</v>
      </c>
      <c r="BO405" s="155" t="e">
        <f t="shared" si="7037"/>
        <v>#DIV/0!</v>
      </c>
      <c r="BP405" s="154" t="e">
        <f t="shared" si="7037"/>
        <v>#DIV/0!</v>
      </c>
      <c r="BQ405" s="155" t="e">
        <f t="shared" si="7037"/>
        <v>#DIV/0!</v>
      </c>
      <c r="BR405" s="154" t="e">
        <f t="shared" si="7037"/>
        <v>#DIV/0!</v>
      </c>
      <c r="BS405" s="155" t="e">
        <f t="shared" si="7037"/>
        <v>#DIV/0!</v>
      </c>
      <c r="BT405" s="154" t="e">
        <f t="shared" si="7037"/>
        <v>#DIV/0!</v>
      </c>
      <c r="BU405" s="155" t="e">
        <f t="shared" si="7037"/>
        <v>#DIV/0!</v>
      </c>
      <c r="BV405" s="154" t="e">
        <f t="shared" si="7037"/>
        <v>#DIV/0!</v>
      </c>
      <c r="BW405" s="155" t="e">
        <f t="shared" si="7037"/>
        <v>#DIV/0!</v>
      </c>
      <c r="BX405" s="154" t="e">
        <f t="shared" si="7037"/>
        <v>#DIV/0!</v>
      </c>
      <c r="BY405" s="155" t="e">
        <f t="shared" si="7037"/>
        <v>#DIV/0!</v>
      </c>
      <c r="BZ405" s="154" t="e">
        <f t="shared" si="7037"/>
        <v>#DIV/0!</v>
      </c>
      <c r="CA405" s="155" t="e">
        <f t="shared" si="7037"/>
        <v>#DIV/0!</v>
      </c>
      <c r="CB405" s="154" t="e">
        <f t="shared" si="7037"/>
        <v>#DIV/0!</v>
      </c>
      <c r="CC405" s="155" t="e">
        <f t="shared" si="7037"/>
        <v>#DIV/0!</v>
      </c>
      <c r="CD405" s="154" t="e">
        <f t="shared" si="7037"/>
        <v>#DIV/0!</v>
      </c>
      <c r="CE405" s="155" t="e">
        <f t="shared" si="7037"/>
        <v>#DIV/0!</v>
      </c>
      <c r="CF405" s="154" t="e">
        <f t="shared" si="7037"/>
        <v>#DIV/0!</v>
      </c>
      <c r="CG405" s="155" t="e">
        <f t="shared" si="7037"/>
        <v>#DIV/0!</v>
      </c>
      <c r="CH405" s="154" t="e">
        <f t="shared" si="7037"/>
        <v>#DIV/0!</v>
      </c>
      <c r="CI405" s="155" t="e">
        <f t="shared" si="7037"/>
        <v>#DIV/0!</v>
      </c>
      <c r="CJ405" s="154" t="e">
        <f t="shared" si="7037"/>
        <v>#DIV/0!</v>
      </c>
      <c r="CK405" s="155" t="e">
        <f t="shared" si="7037"/>
        <v>#DIV/0!</v>
      </c>
    </row>
    <row r="406" spans="1:89" ht="13.5" thickTop="1" x14ac:dyDescent="0.2">
      <c r="A406" s="173"/>
    </row>
    <row r="408" spans="1:89" x14ac:dyDescent="0.2">
      <c r="A408" s="304">
        <f>+A377+1</f>
        <v>44665</v>
      </c>
      <c r="B408" s="304"/>
      <c r="C408" s="304"/>
      <c r="D408" s="304"/>
      <c r="BI408" s="309">
        <f>+BI377+1</f>
        <v>44665</v>
      </c>
      <c r="BJ408" s="309"/>
      <c r="BK408" s="309"/>
      <c r="BL408" s="309"/>
    </row>
    <row r="409" spans="1:89" ht="13.5" thickBot="1" x14ac:dyDescent="0.25">
      <c r="AE409" s="232" t="s">
        <v>84</v>
      </c>
    </row>
    <row r="410" spans="1:89" ht="14.25" thickTop="1" thickBot="1" x14ac:dyDescent="0.25">
      <c r="A410" s="300" t="s">
        <v>0</v>
      </c>
      <c r="B410" s="302" t="s">
        <v>1</v>
      </c>
      <c r="C410" s="303"/>
      <c r="D410" s="302" t="s">
        <v>2</v>
      </c>
      <c r="E410" s="303"/>
      <c r="F410" s="302" t="s">
        <v>3</v>
      </c>
      <c r="G410" s="303"/>
      <c r="H410" s="302" t="s">
        <v>4</v>
      </c>
      <c r="I410" s="303"/>
      <c r="J410" s="302" t="s">
        <v>5</v>
      </c>
      <c r="K410" s="303"/>
      <c r="L410" s="302" t="s">
        <v>6</v>
      </c>
      <c r="M410" s="303"/>
      <c r="N410" s="302" t="s">
        <v>7</v>
      </c>
      <c r="O410" s="303"/>
      <c r="P410" s="302" t="s">
        <v>8</v>
      </c>
      <c r="Q410" s="303"/>
      <c r="R410" s="302" t="s">
        <v>9</v>
      </c>
      <c r="S410" s="303"/>
      <c r="T410" s="302" t="s">
        <v>10</v>
      </c>
      <c r="U410" s="303"/>
      <c r="V410" s="302" t="s">
        <v>11</v>
      </c>
      <c r="W410" s="303"/>
      <c r="X410" s="302" t="s">
        <v>12</v>
      </c>
      <c r="Y410" s="303"/>
      <c r="Z410" s="305" t="s">
        <v>40</v>
      </c>
      <c r="AA410" s="306"/>
      <c r="AB410" s="307" t="s">
        <v>41</v>
      </c>
      <c r="AC410" s="308"/>
      <c r="AE410" s="300" t="s">
        <v>0</v>
      </c>
      <c r="AF410" s="302" t="s">
        <v>1</v>
      </c>
      <c r="AG410" s="303"/>
      <c r="AH410" s="302" t="s">
        <v>2</v>
      </c>
      <c r="AI410" s="303"/>
      <c r="AJ410" s="302" t="s">
        <v>3</v>
      </c>
      <c r="AK410" s="303"/>
      <c r="AL410" s="302" t="s">
        <v>4</v>
      </c>
      <c r="AM410" s="303"/>
      <c r="AN410" s="302" t="s">
        <v>5</v>
      </c>
      <c r="AO410" s="303"/>
      <c r="AP410" s="302" t="s">
        <v>6</v>
      </c>
      <c r="AQ410" s="303"/>
      <c r="AR410" s="302" t="s">
        <v>7</v>
      </c>
      <c r="AS410" s="303"/>
      <c r="AT410" s="302" t="s">
        <v>8</v>
      </c>
      <c r="AU410" s="303"/>
      <c r="AV410" s="302" t="s">
        <v>9</v>
      </c>
      <c r="AW410" s="303"/>
      <c r="AX410" s="302" t="s">
        <v>10</v>
      </c>
      <c r="AY410" s="303"/>
      <c r="AZ410" s="302" t="s">
        <v>11</v>
      </c>
      <c r="BA410" s="303"/>
      <c r="BB410" s="302" t="s">
        <v>12</v>
      </c>
      <c r="BC410" s="303"/>
      <c r="BD410" s="305" t="s">
        <v>40</v>
      </c>
      <c r="BE410" s="306"/>
      <c r="BF410" s="307" t="s">
        <v>41</v>
      </c>
      <c r="BG410" s="308"/>
      <c r="BI410" s="300" t="s">
        <v>0</v>
      </c>
      <c r="BJ410" s="302" t="s">
        <v>1</v>
      </c>
      <c r="BK410" s="303"/>
      <c r="BL410" s="302" t="s">
        <v>2</v>
      </c>
      <c r="BM410" s="303"/>
      <c r="BN410" s="302" t="s">
        <v>3</v>
      </c>
      <c r="BO410" s="303"/>
      <c r="BP410" s="302" t="s">
        <v>4</v>
      </c>
      <c r="BQ410" s="303"/>
      <c r="BR410" s="302" t="s">
        <v>5</v>
      </c>
      <c r="BS410" s="303"/>
      <c r="BT410" s="302" t="s">
        <v>6</v>
      </c>
      <c r="BU410" s="303"/>
      <c r="BV410" s="302" t="s">
        <v>7</v>
      </c>
      <c r="BW410" s="303"/>
      <c r="BX410" s="302" t="s">
        <v>8</v>
      </c>
      <c r="BY410" s="303"/>
      <c r="BZ410" s="302" t="s">
        <v>9</v>
      </c>
      <c r="CA410" s="303"/>
      <c r="CB410" s="302" t="s">
        <v>10</v>
      </c>
      <c r="CC410" s="303"/>
      <c r="CD410" s="302" t="s">
        <v>11</v>
      </c>
      <c r="CE410" s="303"/>
      <c r="CF410" s="302" t="s">
        <v>12</v>
      </c>
      <c r="CG410" s="303"/>
      <c r="CH410" s="305" t="s">
        <v>40</v>
      </c>
      <c r="CI410" s="306"/>
      <c r="CJ410" s="302" t="s">
        <v>41</v>
      </c>
      <c r="CK410" s="303"/>
    </row>
    <row r="411" spans="1:89" ht="15" thickTop="1" thickBot="1" x14ac:dyDescent="0.3">
      <c r="A411" s="301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62" t="s">
        <v>14</v>
      </c>
      <c r="AC411" s="163" t="s">
        <v>15</v>
      </c>
      <c r="AE411" s="301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62" t="s">
        <v>14</v>
      </c>
      <c r="BG411" s="163" t="s">
        <v>15</v>
      </c>
      <c r="BI411" s="301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72"/>
      <c r="D412" s="126"/>
      <c r="E412" s="166"/>
      <c r="F412" s="125"/>
      <c r="G412" s="127"/>
      <c r="H412" s="126"/>
      <c r="I412" s="166"/>
      <c r="J412" s="125"/>
      <c r="K412" s="127"/>
      <c r="L412" s="126"/>
      <c r="M412" s="125"/>
      <c r="N412" s="165"/>
      <c r="O412" s="167"/>
      <c r="P412" s="125"/>
      <c r="Q412" s="127"/>
      <c r="R412" s="126"/>
      <c r="S412" s="166"/>
      <c r="T412" s="125"/>
      <c r="U412" s="127"/>
      <c r="V412" s="126"/>
      <c r="W412" s="166"/>
      <c r="X412" s="125"/>
      <c r="Y412" s="127"/>
      <c r="Z412" s="170"/>
      <c r="AA412" s="171"/>
      <c r="AB412" s="156">
        <f>B412+D412+F412+H412+J412+L412+N412+P412+R412+T412+V412+X412+Z412</f>
        <v>0</v>
      </c>
      <c r="AC412" s="157">
        <f>C412+E412+G412+I412+K412+M412+O412+Q412+S412+U412+W412+Y412+AA412</f>
        <v>0</v>
      </c>
      <c r="AE412" s="235" t="str">
        <f>$AE$9</f>
        <v>07:00 - 07:59</v>
      </c>
      <c r="AF412" s="125">
        <f>SUMIF($A$9:$A$32,$AE412,B$412:B$435)</f>
        <v>0</v>
      </c>
      <c r="AG412" s="172">
        <f t="shared" ref="AG412:AV413" si="7038">SUMIF($A$9:$A$32,$AE412,C$412:C$435)</f>
        <v>0</v>
      </c>
      <c r="AH412" s="126">
        <f t="shared" si="7038"/>
        <v>0</v>
      </c>
      <c r="AI412" s="166">
        <f t="shared" si="7038"/>
        <v>0</v>
      </c>
      <c r="AJ412" s="125">
        <f t="shared" si="7038"/>
        <v>0</v>
      </c>
      <c r="AK412" s="127">
        <f t="shared" si="7038"/>
        <v>0</v>
      </c>
      <c r="AL412" s="126">
        <f t="shared" si="7038"/>
        <v>0</v>
      </c>
      <c r="AM412" s="166">
        <f t="shared" si="7038"/>
        <v>0</v>
      </c>
      <c r="AN412" s="125">
        <f t="shared" si="7038"/>
        <v>0</v>
      </c>
      <c r="AO412" s="127">
        <f t="shared" si="7038"/>
        <v>0</v>
      </c>
      <c r="AP412" s="126">
        <f t="shared" si="7038"/>
        <v>0</v>
      </c>
      <c r="AQ412" s="125">
        <f t="shared" si="7038"/>
        <v>0</v>
      </c>
      <c r="AR412" s="165">
        <f t="shared" si="7038"/>
        <v>0</v>
      </c>
      <c r="AS412" s="167">
        <f t="shared" si="7038"/>
        <v>0</v>
      </c>
      <c r="AT412" s="125">
        <f t="shared" si="7038"/>
        <v>0</v>
      </c>
      <c r="AU412" s="127">
        <f t="shared" si="7038"/>
        <v>0</v>
      </c>
      <c r="AV412" s="126">
        <f t="shared" si="7038"/>
        <v>0</v>
      </c>
      <c r="AW412" s="166">
        <f t="shared" ref="AW412:BE413" si="7039">SUMIF($A$9:$A$32,$AE412,S$412:S$435)</f>
        <v>0</v>
      </c>
      <c r="AX412" s="125">
        <f t="shared" si="7039"/>
        <v>0</v>
      </c>
      <c r="AY412" s="127">
        <f t="shared" si="7039"/>
        <v>0</v>
      </c>
      <c r="AZ412" s="126">
        <f t="shared" si="7039"/>
        <v>0</v>
      </c>
      <c r="BA412" s="166">
        <f t="shared" si="7039"/>
        <v>0</v>
      </c>
      <c r="BB412" s="125">
        <f t="shared" si="7039"/>
        <v>0</v>
      </c>
      <c r="BC412" s="127">
        <f t="shared" si="7039"/>
        <v>0</v>
      </c>
      <c r="BD412" s="170">
        <f t="shared" si="7039"/>
        <v>0</v>
      </c>
      <c r="BE412" s="171">
        <f t="shared" si="7039"/>
        <v>0</v>
      </c>
      <c r="BF412" s="156">
        <f>AF412+AH412+AJ412+AL412+AN412+AP412+AR412+AT412+AV412+AX412+AZ412+BB412+BD412</f>
        <v>0</v>
      </c>
      <c r="BG412" s="157">
        <f>AG412+AI412+AK412+AM412+AO412+AQ412+AS412+AU412+AW412+AY412+BA412+BC412+BE412</f>
        <v>0</v>
      </c>
      <c r="BI412" s="124" t="s">
        <v>16</v>
      </c>
      <c r="BJ412" s="128" t="e">
        <f>B412/B436</f>
        <v>#DIV/0!</v>
      </c>
      <c r="BK412" s="129" t="e">
        <f t="shared" ref="BK412" si="7040">C412/C436</f>
        <v>#DIV/0!</v>
      </c>
      <c r="BL412" s="130" t="e">
        <f t="shared" ref="BL412" si="7041">D412/D436</f>
        <v>#DIV/0!</v>
      </c>
      <c r="BM412" s="131" t="e">
        <f t="shared" ref="BM412" si="7042">E412/E436</f>
        <v>#DIV/0!</v>
      </c>
      <c r="BN412" s="128" t="e">
        <f t="shared" ref="BN412" si="7043">F412/F436</f>
        <v>#DIV/0!</v>
      </c>
      <c r="BO412" s="129" t="e">
        <f t="shared" ref="BO412" si="7044">G412/G436</f>
        <v>#DIV/0!</v>
      </c>
      <c r="BP412" s="130" t="e">
        <f t="shared" ref="BP412" si="7045">H412/H436</f>
        <v>#DIV/0!</v>
      </c>
      <c r="BQ412" s="131" t="e">
        <f t="shared" ref="BQ412" si="7046">I412/I436</f>
        <v>#DIV/0!</v>
      </c>
      <c r="BR412" s="128" t="e">
        <f t="shared" ref="BR412" si="7047">J412/J436</f>
        <v>#DIV/0!</v>
      </c>
      <c r="BS412" s="129" t="e">
        <f t="shared" ref="BS412" si="7048">K412/K436</f>
        <v>#DIV/0!</v>
      </c>
      <c r="BT412" s="130" t="e">
        <f t="shared" ref="BT412" si="7049">L412/L436</f>
        <v>#DIV/0!</v>
      </c>
      <c r="BU412" s="128" t="e">
        <f t="shared" ref="BU412" si="7050">M412/M436</f>
        <v>#DIV/0!</v>
      </c>
      <c r="BV412" s="132" t="e">
        <f t="shared" ref="BV412" si="7051">N412/N436</f>
        <v>#DIV/0!</v>
      </c>
      <c r="BW412" s="133" t="e">
        <f t="shared" ref="BW412" si="7052">O412/O436</f>
        <v>#DIV/0!</v>
      </c>
      <c r="BX412" s="128" t="e">
        <f t="shared" ref="BX412" si="7053">P412/P436</f>
        <v>#DIV/0!</v>
      </c>
      <c r="BY412" s="129" t="e">
        <f t="shared" ref="BY412" si="7054">Q412/Q436</f>
        <v>#DIV/0!</v>
      </c>
      <c r="BZ412" s="130" t="e">
        <f t="shared" ref="BZ412" si="7055">R412/R436</f>
        <v>#DIV/0!</v>
      </c>
      <c r="CA412" s="131" t="e">
        <f t="shared" ref="CA412" si="7056">S412/S436</f>
        <v>#DIV/0!</v>
      </c>
      <c r="CB412" s="128" t="e">
        <f t="shared" ref="CB412" si="7057">T412/T436</f>
        <v>#DIV/0!</v>
      </c>
      <c r="CC412" s="129" t="e">
        <f t="shared" ref="CC412" si="7058">U412/U436</f>
        <v>#DIV/0!</v>
      </c>
      <c r="CD412" s="130" t="e">
        <f t="shared" ref="CD412" si="7059">V412/V436</f>
        <v>#DIV/0!</v>
      </c>
      <c r="CE412" s="131" t="e">
        <f t="shared" ref="CE412" si="7060">W412/W436</f>
        <v>#DIV/0!</v>
      </c>
      <c r="CF412" s="128" t="e">
        <f t="shared" ref="CF412" si="7061">X412/X436</f>
        <v>#DIV/0!</v>
      </c>
      <c r="CG412" s="129" t="e">
        <f t="shared" ref="CG412" si="7062">Y412/Y436</f>
        <v>#DIV/0!</v>
      </c>
      <c r="CH412" s="130" t="e">
        <f t="shared" ref="CH412" si="7063">Z412/Z436</f>
        <v>#DIV/0!</v>
      </c>
      <c r="CI412" s="128" t="e">
        <f t="shared" ref="CI412" si="7064">AA412/AA436</f>
        <v>#DIV/0!</v>
      </c>
      <c r="CJ412" s="134" t="e">
        <f t="shared" ref="CJ412" si="7065">AB412/AB436</f>
        <v>#DIV/0!</v>
      </c>
      <c r="CK412" s="135" t="e">
        <f t="shared" ref="CK412" si="7066">AC412/AC436</f>
        <v>#DIV/0!</v>
      </c>
    </row>
    <row r="413" spans="1:89" x14ac:dyDescent="0.2">
      <c r="A413" s="136" t="s">
        <v>17</v>
      </c>
      <c r="B413" s="175"/>
      <c r="C413" s="176"/>
      <c r="D413" s="177"/>
      <c r="E413" s="178"/>
      <c r="F413" s="175"/>
      <c r="G413" s="179"/>
      <c r="H413" s="177"/>
      <c r="I413" s="178"/>
      <c r="J413" s="175"/>
      <c r="K413" s="179"/>
      <c r="L413" s="177"/>
      <c r="M413" s="175"/>
      <c r="N413" s="180"/>
      <c r="O413" s="181"/>
      <c r="P413" s="175"/>
      <c r="Q413" s="179"/>
      <c r="R413" s="177"/>
      <c r="S413" s="178"/>
      <c r="T413" s="175"/>
      <c r="U413" s="179"/>
      <c r="V413" s="177"/>
      <c r="W413" s="178"/>
      <c r="X413" s="175"/>
      <c r="Y413" s="179"/>
      <c r="Z413" s="177"/>
      <c r="AA413" s="175"/>
      <c r="AB413" s="156">
        <f t="shared" ref="AB413:AB432" si="7067">B413+D413+F413+H413+J413+L413+N413+P413+R413+T413+V413+X413+Z413</f>
        <v>0</v>
      </c>
      <c r="AC413" s="157">
        <f t="shared" ref="AC413:AC432" si="7068">C413+E413+G413+I413+K413+M413+O413+Q413+S413+U413+W413+Y413+AA413</f>
        <v>0</v>
      </c>
      <c r="AE413" s="237" t="str">
        <f>$AE$10</f>
        <v>08:00 - 08:59</v>
      </c>
      <c r="AF413" s="125">
        <f>SUMIF($A$9:$A$32,$AE413,B$412:B$435)</f>
        <v>0</v>
      </c>
      <c r="AG413" s="176">
        <f t="shared" si="7038"/>
        <v>0</v>
      </c>
      <c r="AH413" s="177">
        <f t="shared" si="7038"/>
        <v>0</v>
      </c>
      <c r="AI413" s="178">
        <f t="shared" si="7038"/>
        <v>0</v>
      </c>
      <c r="AJ413" s="238">
        <f t="shared" si="7038"/>
        <v>0</v>
      </c>
      <c r="AK413" s="179">
        <f t="shared" si="7038"/>
        <v>0</v>
      </c>
      <c r="AL413" s="177">
        <f t="shared" si="7038"/>
        <v>0</v>
      </c>
      <c r="AM413" s="178">
        <f t="shared" si="7038"/>
        <v>0</v>
      </c>
      <c r="AN413" s="238">
        <f t="shared" si="7038"/>
        <v>0</v>
      </c>
      <c r="AO413" s="179">
        <f t="shared" si="7038"/>
        <v>0</v>
      </c>
      <c r="AP413" s="177">
        <f t="shared" si="7038"/>
        <v>0</v>
      </c>
      <c r="AQ413" s="238">
        <f t="shared" si="7038"/>
        <v>0</v>
      </c>
      <c r="AR413" s="180">
        <f t="shared" si="7038"/>
        <v>0</v>
      </c>
      <c r="AS413" s="181">
        <f t="shared" si="7038"/>
        <v>0</v>
      </c>
      <c r="AT413" s="238">
        <f t="shared" si="7038"/>
        <v>0</v>
      </c>
      <c r="AU413" s="179">
        <f t="shared" si="7038"/>
        <v>0</v>
      </c>
      <c r="AV413" s="177">
        <f t="shared" si="7038"/>
        <v>0</v>
      </c>
      <c r="AW413" s="178">
        <f t="shared" si="7039"/>
        <v>0</v>
      </c>
      <c r="AX413" s="238">
        <f t="shared" si="7039"/>
        <v>0</v>
      </c>
      <c r="AY413" s="179">
        <f t="shared" si="7039"/>
        <v>0</v>
      </c>
      <c r="AZ413" s="177">
        <f t="shared" si="7039"/>
        <v>0</v>
      </c>
      <c r="BA413" s="178">
        <f t="shared" si="7039"/>
        <v>0</v>
      </c>
      <c r="BB413" s="238">
        <f t="shared" si="7039"/>
        <v>0</v>
      </c>
      <c r="BC413" s="179">
        <f t="shared" si="7039"/>
        <v>0</v>
      </c>
      <c r="BD413" s="177">
        <f t="shared" si="7039"/>
        <v>0</v>
      </c>
      <c r="BE413" s="238">
        <f t="shared" si="7039"/>
        <v>0</v>
      </c>
      <c r="BF413" s="158">
        <f>SUM(AF413,AH413,AJ413,AL413,AN413,AP413,AR413,AT413,AV413,AX413,AZ413,BB413,BD413)</f>
        <v>0</v>
      </c>
      <c r="BG413" s="159">
        <f>SUM(AG413,AI413,AK413,AM413,AO413,AQ413,AS413,AU413,AW413,AY413,BA413,BC413,BE413)</f>
        <v>0</v>
      </c>
      <c r="BI413" s="136" t="s">
        <v>17</v>
      </c>
      <c r="BJ413" s="128" t="e">
        <f>B413/B436</f>
        <v>#DIV/0!</v>
      </c>
      <c r="BK413" s="129" t="e">
        <f t="shared" ref="BK413" si="7069">C413/C436</f>
        <v>#DIV/0!</v>
      </c>
      <c r="BL413" s="130" t="e">
        <f t="shared" ref="BL413" si="7070">D413/D436</f>
        <v>#DIV/0!</v>
      </c>
      <c r="BM413" s="131" t="e">
        <f t="shared" ref="BM413" si="7071">E413/E436</f>
        <v>#DIV/0!</v>
      </c>
      <c r="BN413" s="128" t="e">
        <f t="shared" ref="BN413" si="7072">F413/F436</f>
        <v>#DIV/0!</v>
      </c>
      <c r="BO413" s="129" t="e">
        <f t="shared" ref="BO413" si="7073">G413/G436</f>
        <v>#DIV/0!</v>
      </c>
      <c r="BP413" s="130" t="e">
        <f t="shared" ref="BP413" si="7074">H413/H436</f>
        <v>#DIV/0!</v>
      </c>
      <c r="BQ413" s="131" t="e">
        <f t="shared" ref="BQ413" si="7075">I413/I436</f>
        <v>#DIV/0!</v>
      </c>
      <c r="BR413" s="128" t="e">
        <f t="shared" ref="BR413" si="7076">J413/J436</f>
        <v>#DIV/0!</v>
      </c>
      <c r="BS413" s="129" t="e">
        <f t="shared" ref="BS413" si="7077">K413/K436</f>
        <v>#DIV/0!</v>
      </c>
      <c r="BT413" s="130" t="e">
        <f t="shared" ref="BT413" si="7078">L413/L436</f>
        <v>#DIV/0!</v>
      </c>
      <c r="BU413" s="128" t="e">
        <f t="shared" ref="BU413" si="7079">M413/M436</f>
        <v>#DIV/0!</v>
      </c>
      <c r="BV413" s="132" t="e">
        <f t="shared" ref="BV413" si="7080">N413/N436</f>
        <v>#DIV/0!</v>
      </c>
      <c r="BW413" s="133" t="e">
        <f t="shared" ref="BW413" si="7081">O413/O436</f>
        <v>#DIV/0!</v>
      </c>
      <c r="BX413" s="128" t="e">
        <f t="shared" ref="BX413" si="7082">P413/P436</f>
        <v>#DIV/0!</v>
      </c>
      <c r="BY413" s="129" t="e">
        <f t="shared" ref="BY413" si="7083">Q413/Q436</f>
        <v>#DIV/0!</v>
      </c>
      <c r="BZ413" s="130" t="e">
        <f t="shared" ref="BZ413" si="7084">R413/R436</f>
        <v>#DIV/0!</v>
      </c>
      <c r="CA413" s="131" t="e">
        <f t="shared" ref="CA413" si="7085">S413/S436</f>
        <v>#DIV/0!</v>
      </c>
      <c r="CB413" s="128" t="e">
        <f t="shared" ref="CB413" si="7086">T413/T436</f>
        <v>#DIV/0!</v>
      </c>
      <c r="CC413" s="129" t="e">
        <f t="shared" ref="CC413" si="7087">U413/U436</f>
        <v>#DIV/0!</v>
      </c>
      <c r="CD413" s="130" t="e">
        <f t="shared" ref="CD413" si="7088">V413/V436</f>
        <v>#DIV/0!</v>
      </c>
      <c r="CE413" s="131" t="e">
        <f t="shared" ref="CE413" si="7089">W413/W436</f>
        <v>#DIV/0!</v>
      </c>
      <c r="CF413" s="128" t="e">
        <f t="shared" ref="CF413" si="7090">X413/X436</f>
        <v>#DIV/0!</v>
      </c>
      <c r="CG413" s="129" t="e">
        <f t="shared" ref="CG413" si="7091">Y413/Y436</f>
        <v>#DIV/0!</v>
      </c>
      <c r="CH413" s="130" t="e">
        <f t="shared" ref="CH413" si="7092">Z413/Z436</f>
        <v>#DIV/0!</v>
      </c>
      <c r="CI413" s="128" t="e">
        <f t="shared" ref="CI413" si="7093">AA413/AA436</f>
        <v>#DIV/0!</v>
      </c>
      <c r="CJ413" s="134" t="e">
        <f t="shared" ref="CJ413" si="7094">AB413/AB436</f>
        <v>#DIV/0!</v>
      </c>
      <c r="CK413" s="135" t="e">
        <f t="shared" ref="CK413" si="7095">AC413/AC436</f>
        <v>#DIV/0!</v>
      </c>
    </row>
    <row r="414" spans="1:89" ht="13.5" thickBot="1" x14ac:dyDescent="0.25">
      <c r="A414" s="145" t="s">
        <v>18</v>
      </c>
      <c r="B414" s="182"/>
      <c r="C414" s="183"/>
      <c r="D414" s="184"/>
      <c r="E414" s="185"/>
      <c r="F414" s="182"/>
      <c r="G414" s="186"/>
      <c r="H414" s="184"/>
      <c r="I414" s="185"/>
      <c r="J414" s="182"/>
      <c r="K414" s="186"/>
      <c r="L414" s="184"/>
      <c r="M414" s="182"/>
      <c r="N414" s="187"/>
      <c r="O414" s="188"/>
      <c r="P414" s="182"/>
      <c r="Q414" s="186"/>
      <c r="R414" s="184"/>
      <c r="S414" s="185"/>
      <c r="T414" s="182"/>
      <c r="U414" s="186"/>
      <c r="V414" s="184"/>
      <c r="W414" s="185"/>
      <c r="X414" s="182"/>
      <c r="Y414" s="186"/>
      <c r="Z414" s="184"/>
      <c r="AA414" s="182"/>
      <c r="AB414" s="156">
        <f t="shared" si="7067"/>
        <v>0</v>
      </c>
      <c r="AC414" s="157">
        <f t="shared" si="7068"/>
        <v>0</v>
      </c>
      <c r="AE414" s="235"/>
      <c r="AF414" s="125"/>
      <c r="AG414" s="183"/>
      <c r="AH414" s="184"/>
      <c r="AI414" s="185"/>
      <c r="AJ414" s="182"/>
      <c r="AK414" s="186"/>
      <c r="AL414" s="184"/>
      <c r="AM414" s="185"/>
      <c r="AN414" s="182"/>
      <c r="AO414" s="186"/>
      <c r="AP414" s="184"/>
      <c r="AQ414" s="182"/>
      <c r="AR414" s="187"/>
      <c r="AS414" s="188"/>
      <c r="AT414" s="182"/>
      <c r="AU414" s="186"/>
      <c r="AV414" s="184"/>
      <c r="AW414" s="185"/>
      <c r="AX414" s="182"/>
      <c r="AY414" s="186"/>
      <c r="AZ414" s="184"/>
      <c r="BA414" s="185"/>
      <c r="BB414" s="182"/>
      <c r="BC414" s="186"/>
      <c r="BD414" s="184"/>
      <c r="BE414" s="182"/>
      <c r="BF414" s="158"/>
      <c r="BG414" s="159"/>
      <c r="BI414" s="145" t="s">
        <v>18</v>
      </c>
      <c r="BJ414" s="128" t="e">
        <f>B414/B436</f>
        <v>#DIV/0!</v>
      </c>
      <c r="BK414" s="129" t="e">
        <f t="shared" ref="BK414" si="7096">C414/C436</f>
        <v>#DIV/0!</v>
      </c>
      <c r="BL414" s="130" t="e">
        <f t="shared" ref="BL414" si="7097">D414/D436</f>
        <v>#DIV/0!</v>
      </c>
      <c r="BM414" s="131" t="e">
        <f t="shared" ref="BM414" si="7098">E414/E436</f>
        <v>#DIV/0!</v>
      </c>
      <c r="BN414" s="128" t="e">
        <f t="shared" ref="BN414" si="7099">F414/F436</f>
        <v>#DIV/0!</v>
      </c>
      <c r="BO414" s="129" t="e">
        <f t="shared" ref="BO414" si="7100">G414/G436</f>
        <v>#DIV/0!</v>
      </c>
      <c r="BP414" s="130" t="e">
        <f t="shared" ref="BP414" si="7101">H414/H436</f>
        <v>#DIV/0!</v>
      </c>
      <c r="BQ414" s="131" t="e">
        <f t="shared" ref="BQ414" si="7102">I414/I436</f>
        <v>#DIV/0!</v>
      </c>
      <c r="BR414" s="128" t="e">
        <f t="shared" ref="BR414" si="7103">J414/J436</f>
        <v>#DIV/0!</v>
      </c>
      <c r="BS414" s="129" t="e">
        <f t="shared" ref="BS414" si="7104">K414/K436</f>
        <v>#DIV/0!</v>
      </c>
      <c r="BT414" s="130" t="e">
        <f t="shared" ref="BT414" si="7105">L414/L436</f>
        <v>#DIV/0!</v>
      </c>
      <c r="BU414" s="128" t="e">
        <f t="shared" ref="BU414" si="7106">M414/M436</f>
        <v>#DIV/0!</v>
      </c>
      <c r="BV414" s="132" t="e">
        <f t="shared" ref="BV414" si="7107">N414/N436</f>
        <v>#DIV/0!</v>
      </c>
      <c r="BW414" s="133" t="e">
        <f t="shared" ref="BW414" si="7108">O414/O436</f>
        <v>#DIV/0!</v>
      </c>
      <c r="BX414" s="128" t="e">
        <f t="shared" ref="BX414" si="7109">P414/P436</f>
        <v>#DIV/0!</v>
      </c>
      <c r="BY414" s="129" t="e">
        <f t="shared" ref="BY414" si="7110">Q414/Q436</f>
        <v>#DIV/0!</v>
      </c>
      <c r="BZ414" s="130" t="e">
        <f t="shared" ref="BZ414" si="7111">R414/R436</f>
        <v>#DIV/0!</v>
      </c>
      <c r="CA414" s="131" t="e">
        <f t="shared" ref="CA414" si="7112">S414/S436</f>
        <v>#DIV/0!</v>
      </c>
      <c r="CB414" s="128" t="e">
        <f t="shared" ref="CB414" si="7113">T414/T436</f>
        <v>#DIV/0!</v>
      </c>
      <c r="CC414" s="129" t="e">
        <f t="shared" ref="CC414" si="7114">U414/U436</f>
        <v>#DIV/0!</v>
      </c>
      <c r="CD414" s="130" t="e">
        <f t="shared" ref="CD414" si="7115">V414/V436</f>
        <v>#DIV/0!</v>
      </c>
      <c r="CE414" s="131" t="e">
        <f t="shared" ref="CE414" si="7116">W414/W436</f>
        <v>#DIV/0!</v>
      </c>
      <c r="CF414" s="128" t="e">
        <f t="shared" ref="CF414" si="7117">X414/X436</f>
        <v>#DIV/0!</v>
      </c>
      <c r="CG414" s="129" t="e">
        <f t="shared" ref="CG414" si="7118">Y414/Y436</f>
        <v>#DIV/0!</v>
      </c>
      <c r="CH414" s="130" t="e">
        <f t="shared" ref="CH414" si="7119">Z414/Z436</f>
        <v>#DIV/0!</v>
      </c>
      <c r="CI414" s="128" t="e">
        <f t="shared" ref="CI414" si="7120">AA414/AA436</f>
        <v>#DIV/0!</v>
      </c>
      <c r="CJ414" s="134" t="e">
        <f t="shared" ref="CJ414" si="7121">AB414/AB436</f>
        <v>#DIV/0!</v>
      </c>
      <c r="CK414" s="135" t="e">
        <f t="shared" ref="CK414" si="7122">AC414/AC436</f>
        <v>#DIV/0!</v>
      </c>
    </row>
    <row r="415" spans="1:89" ht="14.25" thickTop="1" thickBot="1" x14ac:dyDescent="0.25">
      <c r="A415" s="136" t="s">
        <v>19</v>
      </c>
      <c r="B415" s="175"/>
      <c r="C415" s="176"/>
      <c r="D415" s="177"/>
      <c r="E415" s="178"/>
      <c r="F415" s="175"/>
      <c r="G415" s="179"/>
      <c r="H415" s="177"/>
      <c r="I415" s="178"/>
      <c r="J415" s="175"/>
      <c r="K415" s="179"/>
      <c r="L415" s="177"/>
      <c r="M415" s="175"/>
      <c r="N415" s="180"/>
      <c r="O415" s="181"/>
      <c r="P415" s="175"/>
      <c r="Q415" s="179"/>
      <c r="R415" s="177"/>
      <c r="S415" s="178"/>
      <c r="T415" s="175"/>
      <c r="U415" s="179"/>
      <c r="V415" s="177"/>
      <c r="W415" s="178"/>
      <c r="X415" s="175"/>
      <c r="Y415" s="179"/>
      <c r="Z415" s="177"/>
      <c r="AA415" s="175"/>
      <c r="AB415" s="156">
        <f t="shared" si="7067"/>
        <v>0</v>
      </c>
      <c r="AC415" s="157">
        <f t="shared" si="7068"/>
        <v>0</v>
      </c>
      <c r="AE415" s="229" t="s">
        <v>13</v>
      </c>
      <c r="AF415" s="20">
        <f t="shared" ref="AF415:BG415" si="7123">SUM(AF412:AF414)</f>
        <v>0</v>
      </c>
      <c r="AG415" s="21">
        <f t="shared" si="7123"/>
        <v>0</v>
      </c>
      <c r="AH415" s="20">
        <f t="shared" si="7123"/>
        <v>0</v>
      </c>
      <c r="AI415" s="21">
        <f t="shared" si="7123"/>
        <v>0</v>
      </c>
      <c r="AJ415" s="20">
        <f t="shared" si="7123"/>
        <v>0</v>
      </c>
      <c r="AK415" s="21">
        <f t="shared" si="7123"/>
        <v>0</v>
      </c>
      <c r="AL415" s="20">
        <f t="shared" si="7123"/>
        <v>0</v>
      </c>
      <c r="AM415" s="21">
        <f t="shared" si="7123"/>
        <v>0</v>
      </c>
      <c r="AN415" s="20">
        <f t="shared" si="7123"/>
        <v>0</v>
      </c>
      <c r="AO415" s="21">
        <f t="shared" si="7123"/>
        <v>0</v>
      </c>
      <c r="AP415" s="20">
        <f t="shared" si="7123"/>
        <v>0</v>
      </c>
      <c r="AQ415" s="21">
        <f t="shared" si="7123"/>
        <v>0</v>
      </c>
      <c r="AR415" s="20">
        <f t="shared" si="7123"/>
        <v>0</v>
      </c>
      <c r="AS415" s="21">
        <f t="shared" si="7123"/>
        <v>0</v>
      </c>
      <c r="AT415" s="20">
        <f t="shared" si="7123"/>
        <v>0</v>
      </c>
      <c r="AU415" s="21">
        <f t="shared" si="7123"/>
        <v>0</v>
      </c>
      <c r="AV415" s="20">
        <f t="shared" si="7123"/>
        <v>0</v>
      </c>
      <c r="AW415" s="21">
        <f t="shared" si="7123"/>
        <v>0</v>
      </c>
      <c r="AX415" s="20">
        <f t="shared" si="7123"/>
        <v>0</v>
      </c>
      <c r="AY415" s="21">
        <f t="shared" si="7123"/>
        <v>0</v>
      </c>
      <c r="AZ415" s="20">
        <f t="shared" si="7123"/>
        <v>0</v>
      </c>
      <c r="BA415" s="21">
        <f t="shared" si="7123"/>
        <v>0</v>
      </c>
      <c r="BB415" s="20">
        <f t="shared" si="7123"/>
        <v>0</v>
      </c>
      <c r="BC415" s="21">
        <f t="shared" si="7123"/>
        <v>0</v>
      </c>
      <c r="BD415" s="20">
        <f t="shared" si="7123"/>
        <v>0</v>
      </c>
      <c r="BE415" s="21">
        <f t="shared" si="7123"/>
        <v>0</v>
      </c>
      <c r="BF415" s="160">
        <f t="shared" si="7123"/>
        <v>0</v>
      </c>
      <c r="BG415" s="161">
        <f t="shared" si="7123"/>
        <v>0</v>
      </c>
      <c r="BI415" s="136" t="s">
        <v>19</v>
      </c>
      <c r="BJ415" s="128" t="e">
        <f>B415/B436</f>
        <v>#DIV/0!</v>
      </c>
      <c r="BK415" s="129" t="e">
        <f t="shared" ref="BK415" si="7124">C415/C436</f>
        <v>#DIV/0!</v>
      </c>
      <c r="BL415" s="130" t="e">
        <f t="shared" ref="BL415" si="7125">D415/D436</f>
        <v>#DIV/0!</v>
      </c>
      <c r="BM415" s="131" t="e">
        <f t="shared" ref="BM415" si="7126">E415/E436</f>
        <v>#DIV/0!</v>
      </c>
      <c r="BN415" s="128" t="e">
        <f t="shared" ref="BN415" si="7127">F415/F436</f>
        <v>#DIV/0!</v>
      </c>
      <c r="BO415" s="129" t="e">
        <f t="shared" ref="BO415" si="7128">G415/G436</f>
        <v>#DIV/0!</v>
      </c>
      <c r="BP415" s="130" t="e">
        <f t="shared" ref="BP415" si="7129">H415/H436</f>
        <v>#DIV/0!</v>
      </c>
      <c r="BQ415" s="131" t="e">
        <f t="shared" ref="BQ415" si="7130">I415/I436</f>
        <v>#DIV/0!</v>
      </c>
      <c r="BR415" s="128" t="e">
        <f t="shared" ref="BR415" si="7131">J415/J436</f>
        <v>#DIV/0!</v>
      </c>
      <c r="BS415" s="129" t="e">
        <f t="shared" ref="BS415" si="7132">K415/K436</f>
        <v>#DIV/0!</v>
      </c>
      <c r="BT415" s="130" t="e">
        <f t="shared" ref="BT415" si="7133">L415/L436</f>
        <v>#DIV/0!</v>
      </c>
      <c r="BU415" s="128" t="e">
        <f t="shared" ref="BU415" si="7134">M415/M436</f>
        <v>#DIV/0!</v>
      </c>
      <c r="BV415" s="132" t="e">
        <f t="shared" ref="BV415" si="7135">N415/N436</f>
        <v>#DIV/0!</v>
      </c>
      <c r="BW415" s="133" t="e">
        <f t="shared" ref="BW415" si="7136">O415/O436</f>
        <v>#DIV/0!</v>
      </c>
      <c r="BX415" s="128" t="e">
        <f t="shared" ref="BX415" si="7137">P415/P436</f>
        <v>#DIV/0!</v>
      </c>
      <c r="BY415" s="129" t="e">
        <f t="shared" ref="BY415" si="7138">Q415/Q436</f>
        <v>#DIV/0!</v>
      </c>
      <c r="BZ415" s="130" t="e">
        <f t="shared" ref="BZ415" si="7139">R415/R436</f>
        <v>#DIV/0!</v>
      </c>
      <c r="CA415" s="131" t="e">
        <f t="shared" ref="CA415" si="7140">S415/S436</f>
        <v>#DIV/0!</v>
      </c>
      <c r="CB415" s="128" t="e">
        <f t="shared" ref="CB415" si="7141">T415/T436</f>
        <v>#DIV/0!</v>
      </c>
      <c r="CC415" s="129" t="e">
        <f t="shared" ref="CC415" si="7142">U415/U436</f>
        <v>#DIV/0!</v>
      </c>
      <c r="CD415" s="130" t="e">
        <f t="shared" ref="CD415" si="7143">V415/V436</f>
        <v>#DIV/0!</v>
      </c>
      <c r="CE415" s="131" t="e">
        <f t="shared" ref="CE415" si="7144">W415/W436</f>
        <v>#DIV/0!</v>
      </c>
      <c r="CF415" s="128" t="e">
        <f t="shared" ref="CF415" si="7145">X415/X436</f>
        <v>#DIV/0!</v>
      </c>
      <c r="CG415" s="129" t="e">
        <f t="shared" ref="CG415" si="7146">Y415/Y436</f>
        <v>#DIV/0!</v>
      </c>
      <c r="CH415" s="130" t="e">
        <f t="shared" ref="CH415" si="7147">Z415/Z436</f>
        <v>#DIV/0!</v>
      </c>
      <c r="CI415" s="128" t="e">
        <f t="shared" ref="CI415" si="7148">AA415/AA436</f>
        <v>#DIV/0!</v>
      </c>
      <c r="CJ415" s="134" t="e">
        <f t="shared" ref="CJ415" si="7149">AB415/AB436</f>
        <v>#DIV/0!</v>
      </c>
      <c r="CK415" s="135" t="e">
        <f t="shared" ref="CK415" si="7150">AC415/AC436</f>
        <v>#DIV/0!</v>
      </c>
    </row>
    <row r="416" spans="1:89" ht="13.5" thickTop="1" x14ac:dyDescent="0.2">
      <c r="A416" s="145" t="s">
        <v>20</v>
      </c>
      <c r="B416" s="182"/>
      <c r="C416" s="183"/>
      <c r="D416" s="184"/>
      <c r="E416" s="185"/>
      <c r="F416" s="182"/>
      <c r="G416" s="186"/>
      <c r="H416" s="184"/>
      <c r="I416" s="185"/>
      <c r="J416" s="182"/>
      <c r="K416" s="186"/>
      <c r="L416" s="184"/>
      <c r="M416" s="182"/>
      <c r="N416" s="187"/>
      <c r="O416" s="188"/>
      <c r="P416" s="182"/>
      <c r="Q416" s="186"/>
      <c r="R416" s="184"/>
      <c r="S416" s="185"/>
      <c r="T416" s="182"/>
      <c r="U416" s="186"/>
      <c r="V416" s="184"/>
      <c r="W416" s="185"/>
      <c r="X416" s="182"/>
      <c r="Y416" s="186"/>
      <c r="Z416" s="184"/>
      <c r="AA416" s="182"/>
      <c r="AB416" s="156">
        <f t="shared" si="7067"/>
        <v>0</v>
      </c>
      <c r="AC416" s="157">
        <f t="shared" si="7068"/>
        <v>0</v>
      </c>
      <c r="BI416" s="145" t="s">
        <v>20</v>
      </c>
      <c r="BJ416" s="128" t="e">
        <f>B416/B436</f>
        <v>#DIV/0!</v>
      </c>
      <c r="BK416" s="129" t="e">
        <f t="shared" ref="BK416" si="7151">C416/C436</f>
        <v>#DIV/0!</v>
      </c>
      <c r="BL416" s="130" t="e">
        <f t="shared" ref="BL416" si="7152">D416/D436</f>
        <v>#DIV/0!</v>
      </c>
      <c r="BM416" s="131" t="e">
        <f t="shared" ref="BM416" si="7153">E416/E436</f>
        <v>#DIV/0!</v>
      </c>
      <c r="BN416" s="128" t="e">
        <f t="shared" ref="BN416" si="7154">F416/F436</f>
        <v>#DIV/0!</v>
      </c>
      <c r="BO416" s="129" t="e">
        <f t="shared" ref="BO416" si="7155">G416/G436</f>
        <v>#DIV/0!</v>
      </c>
      <c r="BP416" s="130" t="e">
        <f t="shared" ref="BP416" si="7156">H416/H436</f>
        <v>#DIV/0!</v>
      </c>
      <c r="BQ416" s="131" t="e">
        <f t="shared" ref="BQ416" si="7157">I416/I436</f>
        <v>#DIV/0!</v>
      </c>
      <c r="BR416" s="128" t="e">
        <f t="shared" ref="BR416" si="7158">J416/J436</f>
        <v>#DIV/0!</v>
      </c>
      <c r="BS416" s="129" t="e">
        <f t="shared" ref="BS416" si="7159">K416/K436</f>
        <v>#DIV/0!</v>
      </c>
      <c r="BT416" s="130" t="e">
        <f t="shared" ref="BT416" si="7160">L416/L436</f>
        <v>#DIV/0!</v>
      </c>
      <c r="BU416" s="128" t="e">
        <f t="shared" ref="BU416" si="7161">M416/M436</f>
        <v>#DIV/0!</v>
      </c>
      <c r="BV416" s="132" t="e">
        <f t="shared" ref="BV416" si="7162">N416/N436</f>
        <v>#DIV/0!</v>
      </c>
      <c r="BW416" s="133" t="e">
        <f t="shared" ref="BW416" si="7163">O416/O436</f>
        <v>#DIV/0!</v>
      </c>
      <c r="BX416" s="128" t="e">
        <f t="shared" ref="BX416" si="7164">P416/P436</f>
        <v>#DIV/0!</v>
      </c>
      <c r="BY416" s="129" t="e">
        <f t="shared" ref="BY416" si="7165">Q416/Q436</f>
        <v>#DIV/0!</v>
      </c>
      <c r="BZ416" s="130" t="e">
        <f t="shared" ref="BZ416" si="7166">R416/R436</f>
        <v>#DIV/0!</v>
      </c>
      <c r="CA416" s="131" t="e">
        <f t="shared" ref="CA416" si="7167">S416/S436</f>
        <v>#DIV/0!</v>
      </c>
      <c r="CB416" s="128" t="e">
        <f t="shared" ref="CB416" si="7168">T416/T436</f>
        <v>#DIV/0!</v>
      </c>
      <c r="CC416" s="129" t="e">
        <f t="shared" ref="CC416" si="7169">U416/U436</f>
        <v>#DIV/0!</v>
      </c>
      <c r="CD416" s="130" t="e">
        <f t="shared" ref="CD416" si="7170">V416/V436</f>
        <v>#DIV/0!</v>
      </c>
      <c r="CE416" s="131" t="e">
        <f t="shared" ref="CE416" si="7171">W416/W436</f>
        <v>#DIV/0!</v>
      </c>
      <c r="CF416" s="128" t="e">
        <f t="shared" ref="CF416" si="7172">X416/X436</f>
        <v>#DIV/0!</v>
      </c>
      <c r="CG416" s="129" t="e">
        <f t="shared" ref="CG416" si="7173">Y416/Y436</f>
        <v>#DIV/0!</v>
      </c>
      <c r="CH416" s="130" t="e">
        <f t="shared" ref="CH416" si="7174">Z416/Z436</f>
        <v>#DIV/0!</v>
      </c>
      <c r="CI416" s="128" t="e">
        <f t="shared" ref="CI416" si="7175">AA416/AA436</f>
        <v>#DIV/0!</v>
      </c>
      <c r="CJ416" s="134" t="e">
        <f t="shared" ref="CJ416" si="7176">AB416/AB436</f>
        <v>#DIV/0!</v>
      </c>
      <c r="CK416" s="135" t="e">
        <f t="shared" ref="CK416" si="7177">AC416/AC436</f>
        <v>#DIV/0!</v>
      </c>
    </row>
    <row r="417" spans="1:89" ht="13.5" thickBot="1" x14ac:dyDescent="0.25">
      <c r="A417" s="136" t="s">
        <v>21</v>
      </c>
      <c r="B417" s="175"/>
      <c r="C417" s="176"/>
      <c r="D417" s="177"/>
      <c r="E417" s="178"/>
      <c r="F417" s="175"/>
      <c r="G417" s="179"/>
      <c r="H417" s="177"/>
      <c r="I417" s="178"/>
      <c r="J417" s="175"/>
      <c r="K417" s="179"/>
      <c r="L417" s="177"/>
      <c r="M417" s="175"/>
      <c r="N417" s="180"/>
      <c r="O417" s="181"/>
      <c r="P417" s="175"/>
      <c r="Q417" s="179"/>
      <c r="R417" s="177"/>
      <c r="S417" s="178"/>
      <c r="T417" s="175"/>
      <c r="U417" s="179"/>
      <c r="V417" s="177"/>
      <c r="W417" s="178"/>
      <c r="X417" s="175"/>
      <c r="Y417" s="179"/>
      <c r="Z417" s="177"/>
      <c r="AA417" s="175"/>
      <c r="AB417" s="156">
        <f t="shared" si="7067"/>
        <v>0</v>
      </c>
      <c r="AC417" s="157">
        <f t="shared" si="7068"/>
        <v>0</v>
      </c>
      <c r="AE417" s="232" t="s">
        <v>85</v>
      </c>
      <c r="BI417" s="136" t="s">
        <v>21</v>
      </c>
      <c r="BJ417" s="128" t="e">
        <f>B417/B436</f>
        <v>#DIV/0!</v>
      </c>
      <c r="BK417" s="129" t="e">
        <f t="shared" ref="BK417" si="7178">C417/C436</f>
        <v>#DIV/0!</v>
      </c>
      <c r="BL417" s="130" t="e">
        <f t="shared" ref="BL417" si="7179">D417/D436</f>
        <v>#DIV/0!</v>
      </c>
      <c r="BM417" s="131" t="e">
        <f t="shared" ref="BM417" si="7180">E417/E436</f>
        <v>#DIV/0!</v>
      </c>
      <c r="BN417" s="128" t="e">
        <f t="shared" ref="BN417" si="7181">F417/F436</f>
        <v>#DIV/0!</v>
      </c>
      <c r="BO417" s="129" t="e">
        <f t="shared" ref="BO417" si="7182">G417/G436</f>
        <v>#DIV/0!</v>
      </c>
      <c r="BP417" s="130" t="e">
        <f t="shared" ref="BP417" si="7183">H417/H436</f>
        <v>#DIV/0!</v>
      </c>
      <c r="BQ417" s="131" t="e">
        <f t="shared" ref="BQ417" si="7184">I417/I436</f>
        <v>#DIV/0!</v>
      </c>
      <c r="BR417" s="128" t="e">
        <f t="shared" ref="BR417" si="7185">J417/J436</f>
        <v>#DIV/0!</v>
      </c>
      <c r="BS417" s="129" t="e">
        <f t="shared" ref="BS417" si="7186">K417/K436</f>
        <v>#DIV/0!</v>
      </c>
      <c r="BT417" s="130" t="e">
        <f t="shared" ref="BT417" si="7187">L417/L436</f>
        <v>#DIV/0!</v>
      </c>
      <c r="BU417" s="128" t="e">
        <f t="shared" ref="BU417" si="7188">M417/M436</f>
        <v>#DIV/0!</v>
      </c>
      <c r="BV417" s="132" t="e">
        <f t="shared" ref="BV417" si="7189">N417/N436</f>
        <v>#DIV/0!</v>
      </c>
      <c r="BW417" s="133" t="e">
        <f t="shared" ref="BW417" si="7190">O417/O436</f>
        <v>#DIV/0!</v>
      </c>
      <c r="BX417" s="128" t="e">
        <f t="shared" ref="BX417" si="7191">P417/P436</f>
        <v>#DIV/0!</v>
      </c>
      <c r="BY417" s="129" t="e">
        <f t="shared" ref="BY417" si="7192">Q417/Q436</f>
        <v>#DIV/0!</v>
      </c>
      <c r="BZ417" s="130" t="e">
        <f t="shared" ref="BZ417" si="7193">R417/R436</f>
        <v>#DIV/0!</v>
      </c>
      <c r="CA417" s="131" t="e">
        <f t="shared" ref="CA417" si="7194">S417/S436</f>
        <v>#DIV/0!</v>
      </c>
      <c r="CB417" s="128" t="e">
        <f t="shared" ref="CB417" si="7195">T417/T436</f>
        <v>#DIV/0!</v>
      </c>
      <c r="CC417" s="129" t="e">
        <f t="shared" ref="CC417" si="7196">U417/U436</f>
        <v>#DIV/0!</v>
      </c>
      <c r="CD417" s="130" t="e">
        <f t="shared" ref="CD417" si="7197">V417/V436</f>
        <v>#DIV/0!</v>
      </c>
      <c r="CE417" s="131" t="e">
        <f t="shared" ref="CE417" si="7198">W417/W436</f>
        <v>#DIV/0!</v>
      </c>
      <c r="CF417" s="128" t="e">
        <f t="shared" ref="CF417" si="7199">X417/X436</f>
        <v>#DIV/0!</v>
      </c>
      <c r="CG417" s="129" t="e">
        <f t="shared" ref="CG417" si="7200">Y417/Y436</f>
        <v>#DIV/0!</v>
      </c>
      <c r="CH417" s="130" t="e">
        <f t="shared" ref="CH417" si="7201">Z417/Z436</f>
        <v>#DIV/0!</v>
      </c>
      <c r="CI417" s="128" t="e">
        <f t="shared" ref="CI417" si="7202">AA417/AA436</f>
        <v>#DIV/0!</v>
      </c>
      <c r="CJ417" s="134" t="e">
        <f t="shared" ref="CJ417" si="7203">AB417/AB436</f>
        <v>#DIV/0!</v>
      </c>
      <c r="CK417" s="135" t="e">
        <f t="shared" ref="CK417" si="7204">AC417/AC436</f>
        <v>#DIV/0!</v>
      </c>
    </row>
    <row r="418" spans="1:89" ht="14.25" thickTop="1" thickBot="1" x14ac:dyDescent="0.25">
      <c r="A418" s="145" t="s">
        <v>22</v>
      </c>
      <c r="B418" s="182"/>
      <c r="C418" s="183"/>
      <c r="D418" s="184"/>
      <c r="E418" s="185"/>
      <c r="F418" s="182"/>
      <c r="G418" s="186"/>
      <c r="H418" s="184"/>
      <c r="I418" s="185"/>
      <c r="J418" s="182"/>
      <c r="K418" s="186"/>
      <c r="L418" s="184"/>
      <c r="M418" s="182"/>
      <c r="N418" s="187"/>
      <c r="O418" s="188"/>
      <c r="P418" s="182"/>
      <c r="Q418" s="186"/>
      <c r="R418" s="184"/>
      <c r="S418" s="185"/>
      <c r="T418" s="182"/>
      <c r="U418" s="186"/>
      <c r="V418" s="184"/>
      <c r="W418" s="185"/>
      <c r="X418" s="182"/>
      <c r="Y418" s="186"/>
      <c r="Z418" s="184"/>
      <c r="AA418" s="182"/>
      <c r="AB418" s="156">
        <f t="shared" si="7067"/>
        <v>0</v>
      </c>
      <c r="AC418" s="157">
        <f t="shared" si="7068"/>
        <v>0</v>
      </c>
      <c r="AE418" s="300" t="s">
        <v>0</v>
      </c>
      <c r="AF418" s="302" t="s">
        <v>1</v>
      </c>
      <c r="AG418" s="303"/>
      <c r="AH418" s="302" t="s">
        <v>2</v>
      </c>
      <c r="AI418" s="303"/>
      <c r="AJ418" s="302" t="s">
        <v>3</v>
      </c>
      <c r="AK418" s="303"/>
      <c r="AL418" s="302" t="s">
        <v>4</v>
      </c>
      <c r="AM418" s="303"/>
      <c r="AN418" s="302" t="s">
        <v>5</v>
      </c>
      <c r="AO418" s="303"/>
      <c r="AP418" s="302" t="s">
        <v>6</v>
      </c>
      <c r="AQ418" s="303"/>
      <c r="AR418" s="302" t="s">
        <v>7</v>
      </c>
      <c r="AS418" s="303"/>
      <c r="AT418" s="302" t="s">
        <v>8</v>
      </c>
      <c r="AU418" s="303"/>
      <c r="AV418" s="302" t="s">
        <v>9</v>
      </c>
      <c r="AW418" s="303"/>
      <c r="AX418" s="302" t="s">
        <v>10</v>
      </c>
      <c r="AY418" s="303"/>
      <c r="AZ418" s="302" t="s">
        <v>11</v>
      </c>
      <c r="BA418" s="303"/>
      <c r="BB418" s="302" t="s">
        <v>12</v>
      </c>
      <c r="BC418" s="303"/>
      <c r="BD418" s="305" t="s">
        <v>40</v>
      </c>
      <c r="BE418" s="306"/>
      <c r="BF418" s="307" t="s">
        <v>41</v>
      </c>
      <c r="BG418" s="308"/>
      <c r="BI418" s="145" t="s">
        <v>22</v>
      </c>
      <c r="BJ418" s="128" t="e">
        <f>B418/B436</f>
        <v>#DIV/0!</v>
      </c>
      <c r="BK418" s="129" t="e">
        <f t="shared" ref="BK418" si="7205">C418/C436</f>
        <v>#DIV/0!</v>
      </c>
      <c r="BL418" s="130" t="e">
        <f t="shared" ref="BL418" si="7206">D418/D436</f>
        <v>#DIV/0!</v>
      </c>
      <c r="BM418" s="131" t="e">
        <f t="shared" ref="BM418" si="7207">E418/E436</f>
        <v>#DIV/0!</v>
      </c>
      <c r="BN418" s="128" t="e">
        <f t="shared" ref="BN418" si="7208">F418/F436</f>
        <v>#DIV/0!</v>
      </c>
      <c r="BO418" s="129" t="e">
        <f t="shared" ref="BO418" si="7209">G418/G436</f>
        <v>#DIV/0!</v>
      </c>
      <c r="BP418" s="130" t="e">
        <f t="shared" ref="BP418" si="7210">H418/H436</f>
        <v>#DIV/0!</v>
      </c>
      <c r="BQ418" s="131" t="e">
        <f t="shared" ref="BQ418" si="7211">I418/I436</f>
        <v>#DIV/0!</v>
      </c>
      <c r="BR418" s="128" t="e">
        <f t="shared" ref="BR418" si="7212">J418/J436</f>
        <v>#DIV/0!</v>
      </c>
      <c r="BS418" s="129" t="e">
        <f t="shared" ref="BS418" si="7213">K418/K436</f>
        <v>#DIV/0!</v>
      </c>
      <c r="BT418" s="130" t="e">
        <f t="shared" ref="BT418" si="7214">L418/L436</f>
        <v>#DIV/0!</v>
      </c>
      <c r="BU418" s="128" t="e">
        <f t="shared" ref="BU418" si="7215">M418/M436</f>
        <v>#DIV/0!</v>
      </c>
      <c r="BV418" s="132" t="e">
        <f t="shared" ref="BV418" si="7216">N418/N436</f>
        <v>#DIV/0!</v>
      </c>
      <c r="BW418" s="133" t="e">
        <f t="shared" ref="BW418" si="7217">O418/O436</f>
        <v>#DIV/0!</v>
      </c>
      <c r="BX418" s="128" t="e">
        <f t="shared" ref="BX418" si="7218">P418/P436</f>
        <v>#DIV/0!</v>
      </c>
      <c r="BY418" s="129" t="e">
        <f t="shared" ref="BY418" si="7219">Q418/Q436</f>
        <v>#DIV/0!</v>
      </c>
      <c r="BZ418" s="130" t="e">
        <f t="shared" ref="BZ418" si="7220">R418/R436</f>
        <v>#DIV/0!</v>
      </c>
      <c r="CA418" s="131" t="e">
        <f t="shared" ref="CA418" si="7221">S418/S436</f>
        <v>#DIV/0!</v>
      </c>
      <c r="CB418" s="128" t="e">
        <f t="shared" ref="CB418" si="7222">T418/T436</f>
        <v>#DIV/0!</v>
      </c>
      <c r="CC418" s="129" t="e">
        <f t="shared" ref="CC418" si="7223">U418/U436</f>
        <v>#DIV/0!</v>
      </c>
      <c r="CD418" s="130" t="e">
        <f t="shared" ref="CD418" si="7224">V418/V436</f>
        <v>#DIV/0!</v>
      </c>
      <c r="CE418" s="131" t="e">
        <f t="shared" ref="CE418" si="7225">W418/W436</f>
        <v>#DIV/0!</v>
      </c>
      <c r="CF418" s="128" t="e">
        <f t="shared" ref="CF418" si="7226">X418/X436</f>
        <v>#DIV/0!</v>
      </c>
      <c r="CG418" s="129" t="e">
        <f t="shared" ref="CG418" si="7227">Y418/Y436</f>
        <v>#DIV/0!</v>
      </c>
      <c r="CH418" s="130" t="e">
        <f t="shared" ref="CH418" si="7228">Z418/Z436</f>
        <v>#DIV/0!</v>
      </c>
      <c r="CI418" s="128" t="e">
        <f t="shared" ref="CI418" si="7229">AA418/AA436</f>
        <v>#DIV/0!</v>
      </c>
      <c r="CJ418" s="134" t="e">
        <f t="shared" ref="CJ418" si="7230">AB418/AB436</f>
        <v>#DIV/0!</v>
      </c>
      <c r="CK418" s="135" t="e">
        <f t="shared" ref="CK418" si="7231">AC418/AC436</f>
        <v>#DIV/0!</v>
      </c>
    </row>
    <row r="419" spans="1:89" ht="15" thickTop="1" thickBot="1" x14ac:dyDescent="0.3">
      <c r="A419" s="136" t="s">
        <v>23</v>
      </c>
      <c r="B419" s="175"/>
      <c r="C419" s="176"/>
      <c r="D419" s="177"/>
      <c r="E419" s="178"/>
      <c r="F419" s="175"/>
      <c r="G419" s="179"/>
      <c r="H419" s="177"/>
      <c r="I419" s="178"/>
      <c r="J419" s="175"/>
      <c r="K419" s="179"/>
      <c r="L419" s="177"/>
      <c r="M419" s="175"/>
      <c r="N419" s="180"/>
      <c r="O419" s="181"/>
      <c r="P419" s="175"/>
      <c r="Q419" s="179"/>
      <c r="R419" s="177"/>
      <c r="S419" s="178"/>
      <c r="T419" s="175"/>
      <c r="U419" s="179"/>
      <c r="V419" s="177"/>
      <c r="W419" s="178"/>
      <c r="X419" s="175"/>
      <c r="Y419" s="179"/>
      <c r="Z419" s="177"/>
      <c r="AA419" s="175"/>
      <c r="AB419" s="156">
        <f t="shared" si="7067"/>
        <v>0</v>
      </c>
      <c r="AC419" s="157">
        <f t="shared" si="7068"/>
        <v>0</v>
      </c>
      <c r="AE419" s="301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62" t="s">
        <v>14</v>
      </c>
      <c r="BG419" s="163" t="s">
        <v>15</v>
      </c>
      <c r="BI419" s="136" t="s">
        <v>23</v>
      </c>
      <c r="BJ419" s="128" t="e">
        <f>B419/B436</f>
        <v>#DIV/0!</v>
      </c>
      <c r="BK419" s="129" t="e">
        <f t="shared" ref="BK419" si="7232">C419/C436</f>
        <v>#DIV/0!</v>
      </c>
      <c r="BL419" s="130" t="e">
        <f t="shared" ref="BL419" si="7233">D419/D436</f>
        <v>#DIV/0!</v>
      </c>
      <c r="BM419" s="131" t="e">
        <f t="shared" ref="BM419" si="7234">E419/E436</f>
        <v>#DIV/0!</v>
      </c>
      <c r="BN419" s="128" t="e">
        <f t="shared" ref="BN419" si="7235">F419/F436</f>
        <v>#DIV/0!</v>
      </c>
      <c r="BO419" s="129" t="e">
        <f t="shared" ref="BO419" si="7236">G419/G436</f>
        <v>#DIV/0!</v>
      </c>
      <c r="BP419" s="130" t="e">
        <f t="shared" ref="BP419" si="7237">H419/H436</f>
        <v>#DIV/0!</v>
      </c>
      <c r="BQ419" s="131" t="e">
        <f t="shared" ref="BQ419" si="7238">I419/I436</f>
        <v>#DIV/0!</v>
      </c>
      <c r="BR419" s="128" t="e">
        <f t="shared" ref="BR419" si="7239">J419/J436</f>
        <v>#DIV/0!</v>
      </c>
      <c r="BS419" s="129" t="e">
        <f t="shared" ref="BS419" si="7240">K419/K436</f>
        <v>#DIV/0!</v>
      </c>
      <c r="BT419" s="130" t="e">
        <f t="shared" ref="BT419" si="7241">L419/L436</f>
        <v>#DIV/0!</v>
      </c>
      <c r="BU419" s="128" t="e">
        <f t="shared" ref="BU419" si="7242">M419/M436</f>
        <v>#DIV/0!</v>
      </c>
      <c r="BV419" s="132" t="e">
        <f t="shared" ref="BV419" si="7243">N419/N436</f>
        <v>#DIV/0!</v>
      </c>
      <c r="BW419" s="133" t="e">
        <f t="shared" ref="BW419" si="7244">O419/O436</f>
        <v>#DIV/0!</v>
      </c>
      <c r="BX419" s="128" t="e">
        <f t="shared" ref="BX419" si="7245">P419/P436</f>
        <v>#DIV/0!</v>
      </c>
      <c r="BY419" s="129" t="e">
        <f t="shared" ref="BY419" si="7246">Q419/Q436</f>
        <v>#DIV/0!</v>
      </c>
      <c r="BZ419" s="130" t="e">
        <f t="shared" ref="BZ419" si="7247">R419/R436</f>
        <v>#DIV/0!</v>
      </c>
      <c r="CA419" s="131" t="e">
        <f t="shared" ref="CA419" si="7248">S419/S436</f>
        <v>#DIV/0!</v>
      </c>
      <c r="CB419" s="128" t="e">
        <f t="shared" ref="CB419" si="7249">T419/T436</f>
        <v>#DIV/0!</v>
      </c>
      <c r="CC419" s="129" t="e">
        <f t="shared" ref="CC419" si="7250">U419/U436</f>
        <v>#DIV/0!</v>
      </c>
      <c r="CD419" s="130" t="e">
        <f t="shared" ref="CD419" si="7251">V419/V436</f>
        <v>#DIV/0!</v>
      </c>
      <c r="CE419" s="131" t="e">
        <f t="shared" ref="CE419" si="7252">W419/W436</f>
        <v>#DIV/0!</v>
      </c>
      <c r="CF419" s="128" t="e">
        <f t="shared" ref="CF419" si="7253">X419/X436</f>
        <v>#DIV/0!</v>
      </c>
      <c r="CG419" s="129" t="e">
        <f t="shared" ref="CG419" si="7254">Y419/Y436</f>
        <v>#DIV/0!</v>
      </c>
      <c r="CH419" s="130" t="e">
        <f t="shared" ref="CH419" si="7255">Z419/Z436</f>
        <v>#DIV/0!</v>
      </c>
      <c r="CI419" s="128" t="e">
        <f t="shared" ref="CI419" si="7256">AA419/AA436</f>
        <v>#DIV/0!</v>
      </c>
      <c r="CJ419" s="134" t="e">
        <f t="shared" ref="CJ419" si="7257">AB419/AB436</f>
        <v>#DIV/0!</v>
      </c>
      <c r="CK419" s="135" t="e">
        <f t="shared" ref="CK419" si="7258">AC419/AC436</f>
        <v>#DIV/0!</v>
      </c>
    </row>
    <row r="420" spans="1:89" ht="13.5" thickTop="1" x14ac:dyDescent="0.2">
      <c r="A420" s="145" t="s">
        <v>24</v>
      </c>
      <c r="B420" s="189"/>
      <c r="C420" s="183"/>
      <c r="D420" s="184"/>
      <c r="E420" s="185"/>
      <c r="F420" s="182"/>
      <c r="G420" s="186"/>
      <c r="H420" s="184"/>
      <c r="I420" s="185"/>
      <c r="J420" s="182"/>
      <c r="K420" s="186"/>
      <c r="L420" s="184"/>
      <c r="M420" s="182"/>
      <c r="N420" s="187"/>
      <c r="O420" s="190"/>
      <c r="P420" s="182"/>
      <c r="Q420" s="186"/>
      <c r="R420" s="184"/>
      <c r="S420" s="185"/>
      <c r="T420" s="182"/>
      <c r="U420" s="186"/>
      <c r="V420" s="184"/>
      <c r="W420" s="191"/>
      <c r="X420" s="182"/>
      <c r="Y420" s="186"/>
      <c r="Z420" s="184"/>
      <c r="AA420" s="182"/>
      <c r="AB420" s="156">
        <f t="shared" si="7067"/>
        <v>0</v>
      </c>
      <c r="AC420" s="157">
        <f t="shared" si="7068"/>
        <v>0</v>
      </c>
      <c r="AE420" s="235" t="str">
        <f>$AE$17</f>
        <v>17:00 - 17:59</v>
      </c>
      <c r="AF420" s="125">
        <f t="shared" ref="AF420:AU421" si="7259">SUMIF($A$9:$A$32,$AE420,B$412:B$435)</f>
        <v>0</v>
      </c>
      <c r="AG420" s="172">
        <f t="shared" si="7259"/>
        <v>0</v>
      </c>
      <c r="AH420" s="126">
        <f t="shared" si="7259"/>
        <v>0</v>
      </c>
      <c r="AI420" s="166">
        <f t="shared" si="7259"/>
        <v>0</v>
      </c>
      <c r="AJ420" s="125">
        <f t="shared" si="7259"/>
        <v>0</v>
      </c>
      <c r="AK420" s="127">
        <f t="shared" si="7259"/>
        <v>0</v>
      </c>
      <c r="AL420" s="126">
        <f t="shared" si="7259"/>
        <v>0</v>
      </c>
      <c r="AM420" s="166">
        <f t="shared" si="7259"/>
        <v>0</v>
      </c>
      <c r="AN420" s="125">
        <f t="shared" si="7259"/>
        <v>0</v>
      </c>
      <c r="AO420" s="127">
        <f t="shared" si="7259"/>
        <v>0</v>
      </c>
      <c r="AP420" s="126">
        <f t="shared" si="7259"/>
        <v>0</v>
      </c>
      <c r="AQ420" s="125">
        <f t="shared" si="7259"/>
        <v>0</v>
      </c>
      <c r="AR420" s="165">
        <f t="shared" si="7259"/>
        <v>0</v>
      </c>
      <c r="AS420" s="167">
        <f t="shared" si="7259"/>
        <v>0</v>
      </c>
      <c r="AT420" s="125">
        <f t="shared" si="7259"/>
        <v>0</v>
      </c>
      <c r="AU420" s="127">
        <f t="shared" si="7259"/>
        <v>0</v>
      </c>
      <c r="AV420" s="126">
        <f t="shared" ref="AP420:BE421" si="7260">SUMIF($A$9:$A$32,$AE420,R$412:R$435)</f>
        <v>0</v>
      </c>
      <c r="AW420" s="166">
        <f t="shared" si="7260"/>
        <v>0</v>
      </c>
      <c r="AX420" s="125">
        <f t="shared" si="7260"/>
        <v>0</v>
      </c>
      <c r="AY420" s="127">
        <f t="shared" si="7260"/>
        <v>0</v>
      </c>
      <c r="AZ420" s="126">
        <f t="shared" si="7260"/>
        <v>0</v>
      </c>
      <c r="BA420" s="166">
        <f t="shared" si="7260"/>
        <v>0</v>
      </c>
      <c r="BB420" s="125">
        <f t="shared" si="7260"/>
        <v>0</v>
      </c>
      <c r="BC420" s="127">
        <f t="shared" si="7260"/>
        <v>0</v>
      </c>
      <c r="BD420" s="170">
        <f t="shared" si="7260"/>
        <v>0</v>
      </c>
      <c r="BE420" s="171">
        <f t="shared" si="7260"/>
        <v>0</v>
      </c>
      <c r="BF420" s="156">
        <f>AF420+AH420+AJ420+AL420+AN420+AP420+AR420+AT420+AV420+AX420+AZ420+BB420+BD420</f>
        <v>0</v>
      </c>
      <c r="BG420" s="157">
        <f>AG420+AI420+AK420+AM420+AO420+AQ420+AS420+AU420+AW420+AY420+BA420+BC420+BE420</f>
        <v>0</v>
      </c>
      <c r="BI420" s="145" t="s">
        <v>24</v>
      </c>
      <c r="BJ420" s="128" t="e">
        <f>B420/B436</f>
        <v>#DIV/0!</v>
      </c>
      <c r="BK420" s="129" t="e">
        <f t="shared" ref="BK420" si="7261">C420/C436</f>
        <v>#DIV/0!</v>
      </c>
      <c r="BL420" s="130" t="e">
        <f t="shared" ref="BL420" si="7262">D420/D436</f>
        <v>#DIV/0!</v>
      </c>
      <c r="BM420" s="131" t="e">
        <f t="shared" ref="BM420" si="7263">E420/E436</f>
        <v>#DIV/0!</v>
      </c>
      <c r="BN420" s="128" t="e">
        <f t="shared" ref="BN420" si="7264">F420/F436</f>
        <v>#DIV/0!</v>
      </c>
      <c r="BO420" s="129" t="e">
        <f t="shared" ref="BO420" si="7265">G420/G436</f>
        <v>#DIV/0!</v>
      </c>
      <c r="BP420" s="130" t="e">
        <f t="shared" ref="BP420" si="7266">H420/H436</f>
        <v>#DIV/0!</v>
      </c>
      <c r="BQ420" s="131" t="e">
        <f t="shared" ref="BQ420" si="7267">I420/I436</f>
        <v>#DIV/0!</v>
      </c>
      <c r="BR420" s="128" t="e">
        <f t="shared" ref="BR420" si="7268">J420/J436</f>
        <v>#DIV/0!</v>
      </c>
      <c r="BS420" s="129" t="e">
        <f t="shared" ref="BS420" si="7269">K420/K436</f>
        <v>#DIV/0!</v>
      </c>
      <c r="BT420" s="130" t="e">
        <f t="shared" ref="BT420" si="7270">L420/L436</f>
        <v>#DIV/0!</v>
      </c>
      <c r="BU420" s="128" t="e">
        <f t="shared" ref="BU420" si="7271">M420/M436</f>
        <v>#DIV/0!</v>
      </c>
      <c r="BV420" s="132" t="e">
        <f t="shared" ref="BV420" si="7272">N420/N436</f>
        <v>#DIV/0!</v>
      </c>
      <c r="BW420" s="133" t="e">
        <f t="shared" ref="BW420" si="7273">O420/O436</f>
        <v>#DIV/0!</v>
      </c>
      <c r="BX420" s="128" t="e">
        <f t="shared" ref="BX420" si="7274">P420/P436</f>
        <v>#DIV/0!</v>
      </c>
      <c r="BY420" s="129" t="e">
        <f t="shared" ref="BY420" si="7275">Q420/Q436</f>
        <v>#DIV/0!</v>
      </c>
      <c r="BZ420" s="130" t="e">
        <f t="shared" ref="BZ420" si="7276">R420/R436</f>
        <v>#DIV/0!</v>
      </c>
      <c r="CA420" s="131" t="e">
        <f t="shared" ref="CA420" si="7277">S420/S436</f>
        <v>#DIV/0!</v>
      </c>
      <c r="CB420" s="128" t="e">
        <f t="shared" ref="CB420" si="7278">T420/T436</f>
        <v>#DIV/0!</v>
      </c>
      <c r="CC420" s="129" t="e">
        <f t="shared" ref="CC420" si="7279">U420/U436</f>
        <v>#DIV/0!</v>
      </c>
      <c r="CD420" s="130" t="e">
        <f t="shared" ref="CD420" si="7280">V420/V436</f>
        <v>#DIV/0!</v>
      </c>
      <c r="CE420" s="131" t="e">
        <f t="shared" ref="CE420" si="7281">W420/W436</f>
        <v>#DIV/0!</v>
      </c>
      <c r="CF420" s="128" t="e">
        <f t="shared" ref="CF420" si="7282">X420/X436</f>
        <v>#DIV/0!</v>
      </c>
      <c r="CG420" s="129" t="e">
        <f t="shared" ref="CG420" si="7283">Y420/Y436</f>
        <v>#DIV/0!</v>
      </c>
      <c r="CH420" s="130" t="e">
        <f t="shared" ref="CH420" si="7284">Z420/Z436</f>
        <v>#DIV/0!</v>
      </c>
      <c r="CI420" s="128" t="e">
        <f t="shared" ref="CI420" si="7285">AA420/AA436</f>
        <v>#DIV/0!</v>
      </c>
      <c r="CJ420" s="134" t="e">
        <f t="shared" ref="CJ420" si="7286">AB420/AB436</f>
        <v>#DIV/0!</v>
      </c>
      <c r="CK420" s="135" t="e">
        <f t="shared" ref="CK420" si="7287">AC420/AC436</f>
        <v>#DIV/0!</v>
      </c>
    </row>
    <row r="421" spans="1:89" x14ac:dyDescent="0.2">
      <c r="A421" s="136" t="s">
        <v>25</v>
      </c>
      <c r="B421" s="192"/>
      <c r="C421" s="176"/>
      <c r="D421" s="177"/>
      <c r="E421" s="178"/>
      <c r="F421" s="175"/>
      <c r="G421" s="179"/>
      <c r="H421" s="177"/>
      <c r="I421" s="178"/>
      <c r="J421" s="175"/>
      <c r="K421" s="176"/>
      <c r="L421" s="177"/>
      <c r="M421" s="175"/>
      <c r="N421" s="180"/>
      <c r="O421" s="193"/>
      <c r="P421" s="175"/>
      <c r="Q421" s="176"/>
      <c r="R421" s="177"/>
      <c r="S421" s="178"/>
      <c r="T421" s="184"/>
      <c r="U421" s="175"/>
      <c r="V421" s="177"/>
      <c r="W421" s="194"/>
      <c r="X421" s="175"/>
      <c r="Y421" s="179"/>
      <c r="Z421" s="177"/>
      <c r="AA421" s="175"/>
      <c r="AB421" s="156">
        <f t="shared" si="7067"/>
        <v>0</v>
      </c>
      <c r="AC421" s="157">
        <f t="shared" si="7068"/>
        <v>0</v>
      </c>
      <c r="AE421" s="237" t="str">
        <f>$AE$18</f>
        <v>18:00 - 18:59</v>
      </c>
      <c r="AF421" s="125">
        <f t="shared" si="7259"/>
        <v>0</v>
      </c>
      <c r="AG421" s="176">
        <f t="shared" si="7259"/>
        <v>0</v>
      </c>
      <c r="AH421" s="177">
        <f t="shared" si="7259"/>
        <v>0</v>
      </c>
      <c r="AI421" s="178">
        <f t="shared" si="7259"/>
        <v>0</v>
      </c>
      <c r="AJ421" s="238">
        <f t="shared" si="7259"/>
        <v>0</v>
      </c>
      <c r="AK421" s="179">
        <f t="shared" si="7259"/>
        <v>0</v>
      </c>
      <c r="AL421" s="177">
        <f t="shared" si="7259"/>
        <v>0</v>
      </c>
      <c r="AM421" s="178">
        <f t="shared" si="7259"/>
        <v>0</v>
      </c>
      <c r="AN421" s="238">
        <f t="shared" si="7259"/>
        <v>0</v>
      </c>
      <c r="AO421" s="179">
        <f t="shared" si="7259"/>
        <v>0</v>
      </c>
      <c r="AP421" s="177">
        <f t="shared" si="7260"/>
        <v>0</v>
      </c>
      <c r="AQ421" s="238">
        <f t="shared" si="7260"/>
        <v>0</v>
      </c>
      <c r="AR421" s="180">
        <f t="shared" si="7260"/>
        <v>0</v>
      </c>
      <c r="AS421" s="181">
        <f t="shared" si="7260"/>
        <v>0</v>
      </c>
      <c r="AT421" s="238">
        <f t="shared" si="7260"/>
        <v>0</v>
      </c>
      <c r="AU421" s="179">
        <f t="shared" si="7260"/>
        <v>0</v>
      </c>
      <c r="AV421" s="177">
        <f t="shared" si="7260"/>
        <v>0</v>
      </c>
      <c r="AW421" s="178">
        <f t="shared" si="7260"/>
        <v>0</v>
      </c>
      <c r="AX421" s="238">
        <f t="shared" si="7260"/>
        <v>0</v>
      </c>
      <c r="AY421" s="179">
        <f t="shared" si="7260"/>
        <v>0</v>
      </c>
      <c r="AZ421" s="177">
        <f t="shared" si="7260"/>
        <v>0</v>
      </c>
      <c r="BA421" s="178">
        <f t="shared" si="7260"/>
        <v>0</v>
      </c>
      <c r="BB421" s="238">
        <f t="shared" si="7260"/>
        <v>0</v>
      </c>
      <c r="BC421" s="179">
        <f t="shared" si="7260"/>
        <v>0</v>
      </c>
      <c r="BD421" s="177">
        <f t="shared" si="7260"/>
        <v>0</v>
      </c>
      <c r="BE421" s="238">
        <f t="shared" si="7260"/>
        <v>0</v>
      </c>
      <c r="BF421" s="158">
        <f>SUM(AF421,AH421,AJ421,AL421,AN421,AP421,AR421,AT421,AV421,AX421,AZ421,BB421,BD421)</f>
        <v>0</v>
      </c>
      <c r="BG421" s="159">
        <f>SUM(AG421,AI421,AK421,AM421,AO421,AQ421,AS421,AU421,AW421,AY421,BA421,BC421,BE421)</f>
        <v>0</v>
      </c>
      <c r="BI421" s="136" t="s">
        <v>25</v>
      </c>
      <c r="BJ421" s="128" t="e">
        <f>B421/B436</f>
        <v>#DIV/0!</v>
      </c>
      <c r="BK421" s="129" t="e">
        <f t="shared" ref="BK421" si="7288">C421/C436</f>
        <v>#DIV/0!</v>
      </c>
      <c r="BL421" s="130" t="e">
        <f t="shared" ref="BL421" si="7289">D421/D436</f>
        <v>#DIV/0!</v>
      </c>
      <c r="BM421" s="131" t="e">
        <f t="shared" ref="BM421" si="7290">E421/E436</f>
        <v>#DIV/0!</v>
      </c>
      <c r="BN421" s="128" t="e">
        <f t="shared" ref="BN421" si="7291">F421/F436</f>
        <v>#DIV/0!</v>
      </c>
      <c r="BO421" s="129" t="e">
        <f t="shared" ref="BO421" si="7292">G421/G436</f>
        <v>#DIV/0!</v>
      </c>
      <c r="BP421" s="130" t="e">
        <f t="shared" ref="BP421" si="7293">H421/H436</f>
        <v>#DIV/0!</v>
      </c>
      <c r="BQ421" s="131" t="e">
        <f t="shared" ref="BQ421" si="7294">I421/I436</f>
        <v>#DIV/0!</v>
      </c>
      <c r="BR421" s="128" t="e">
        <f t="shared" ref="BR421" si="7295">J421/J436</f>
        <v>#DIV/0!</v>
      </c>
      <c r="BS421" s="129" t="e">
        <f t="shared" ref="BS421" si="7296">K421/K436</f>
        <v>#DIV/0!</v>
      </c>
      <c r="BT421" s="130" t="e">
        <f t="shared" ref="BT421" si="7297">L421/L436</f>
        <v>#DIV/0!</v>
      </c>
      <c r="BU421" s="128" t="e">
        <f t="shared" ref="BU421" si="7298">M421/M436</f>
        <v>#DIV/0!</v>
      </c>
      <c r="BV421" s="132" t="e">
        <f t="shared" ref="BV421" si="7299">N421/N436</f>
        <v>#DIV/0!</v>
      </c>
      <c r="BW421" s="133" t="e">
        <f t="shared" ref="BW421" si="7300">O421/O436</f>
        <v>#DIV/0!</v>
      </c>
      <c r="BX421" s="128" t="e">
        <f t="shared" ref="BX421" si="7301">P421/P436</f>
        <v>#DIV/0!</v>
      </c>
      <c r="BY421" s="129" t="e">
        <f t="shared" ref="BY421" si="7302">Q421/Q436</f>
        <v>#DIV/0!</v>
      </c>
      <c r="BZ421" s="130" t="e">
        <f t="shared" ref="BZ421" si="7303">R421/R436</f>
        <v>#DIV/0!</v>
      </c>
      <c r="CA421" s="131" t="e">
        <f t="shared" ref="CA421" si="7304">S421/S436</f>
        <v>#DIV/0!</v>
      </c>
      <c r="CB421" s="128" t="e">
        <f t="shared" ref="CB421" si="7305">T421/T436</f>
        <v>#DIV/0!</v>
      </c>
      <c r="CC421" s="129" t="e">
        <f t="shared" ref="CC421" si="7306">U421/U436</f>
        <v>#DIV/0!</v>
      </c>
      <c r="CD421" s="130" t="e">
        <f t="shared" ref="CD421" si="7307">V421/V436</f>
        <v>#DIV/0!</v>
      </c>
      <c r="CE421" s="131" t="e">
        <f t="shared" ref="CE421" si="7308">W421/W436</f>
        <v>#DIV/0!</v>
      </c>
      <c r="CF421" s="128" t="e">
        <f t="shared" ref="CF421" si="7309">X421/X436</f>
        <v>#DIV/0!</v>
      </c>
      <c r="CG421" s="129" t="e">
        <f t="shared" ref="CG421" si="7310">Y421/Y436</f>
        <v>#DIV/0!</v>
      </c>
      <c r="CH421" s="130" t="e">
        <f t="shared" ref="CH421" si="7311">Z421/Z436</f>
        <v>#DIV/0!</v>
      </c>
      <c r="CI421" s="128" t="e">
        <f t="shared" ref="CI421" si="7312">AA421/AA436</f>
        <v>#DIV/0!</v>
      </c>
      <c r="CJ421" s="134" t="e">
        <f t="shared" ref="CJ421" si="7313">AB421/AB436</f>
        <v>#DIV/0!</v>
      </c>
      <c r="CK421" s="135" t="e">
        <f t="shared" ref="CK421" si="7314">AC421/AC436</f>
        <v>#DIV/0!</v>
      </c>
    </row>
    <row r="422" spans="1:89" ht="13.5" thickBot="1" x14ac:dyDescent="0.25">
      <c r="A422" s="145" t="s">
        <v>26</v>
      </c>
      <c r="B422" s="189"/>
      <c r="C422" s="183"/>
      <c r="D422" s="184"/>
      <c r="E422" s="185"/>
      <c r="F422" s="182"/>
      <c r="G422" s="186"/>
      <c r="H422" s="184"/>
      <c r="I422" s="185"/>
      <c r="J422" s="182"/>
      <c r="K422" s="183"/>
      <c r="L422" s="184"/>
      <c r="M422" s="182"/>
      <c r="N422" s="187"/>
      <c r="O422" s="190"/>
      <c r="P422" s="182"/>
      <c r="Q422" s="183"/>
      <c r="R422" s="184"/>
      <c r="S422" s="185"/>
      <c r="T422" s="182"/>
      <c r="U422" s="186"/>
      <c r="V422" s="184"/>
      <c r="W422" s="191"/>
      <c r="X422" s="182"/>
      <c r="Y422" s="186"/>
      <c r="Z422" s="184"/>
      <c r="AA422" s="182"/>
      <c r="AB422" s="156">
        <f t="shared" si="7067"/>
        <v>0</v>
      </c>
      <c r="AC422" s="157">
        <f t="shared" si="7068"/>
        <v>0</v>
      </c>
      <c r="AE422" s="235"/>
      <c r="AF422" s="125"/>
      <c r="AG422" s="183"/>
      <c r="AH422" s="184"/>
      <c r="AI422" s="185"/>
      <c r="AJ422" s="182"/>
      <c r="AK422" s="186"/>
      <c r="AL422" s="184"/>
      <c r="AM422" s="185"/>
      <c r="AN422" s="182"/>
      <c r="AO422" s="186"/>
      <c r="AP422" s="184"/>
      <c r="AQ422" s="182"/>
      <c r="AR422" s="187"/>
      <c r="AS422" s="188"/>
      <c r="AT422" s="182"/>
      <c r="AU422" s="186"/>
      <c r="AV422" s="184"/>
      <c r="AW422" s="185"/>
      <c r="AX422" s="182"/>
      <c r="AY422" s="186"/>
      <c r="AZ422" s="184"/>
      <c r="BA422" s="185"/>
      <c r="BB422" s="182"/>
      <c r="BC422" s="186"/>
      <c r="BD422" s="184"/>
      <c r="BE422" s="182"/>
      <c r="BF422" s="158"/>
      <c r="BG422" s="159"/>
      <c r="BI422" s="145" t="s">
        <v>26</v>
      </c>
      <c r="BJ422" s="128" t="e">
        <f>B422/B436</f>
        <v>#DIV/0!</v>
      </c>
      <c r="BK422" s="129" t="e">
        <f t="shared" ref="BK422" si="7315">C422/C436</f>
        <v>#DIV/0!</v>
      </c>
      <c r="BL422" s="130" t="e">
        <f t="shared" ref="BL422" si="7316">D422/D436</f>
        <v>#DIV/0!</v>
      </c>
      <c r="BM422" s="131" t="e">
        <f t="shared" ref="BM422" si="7317">E422/E436</f>
        <v>#DIV/0!</v>
      </c>
      <c r="BN422" s="128" t="e">
        <f t="shared" ref="BN422" si="7318">F422/F436</f>
        <v>#DIV/0!</v>
      </c>
      <c r="BO422" s="129" t="e">
        <f t="shared" ref="BO422" si="7319">G422/G436</f>
        <v>#DIV/0!</v>
      </c>
      <c r="BP422" s="130" t="e">
        <f t="shared" ref="BP422" si="7320">H422/H436</f>
        <v>#DIV/0!</v>
      </c>
      <c r="BQ422" s="131" t="e">
        <f t="shared" ref="BQ422" si="7321">I422/I436</f>
        <v>#DIV/0!</v>
      </c>
      <c r="BR422" s="128" t="e">
        <f t="shared" ref="BR422" si="7322">J422/J436</f>
        <v>#DIV/0!</v>
      </c>
      <c r="BS422" s="129" t="e">
        <f t="shared" ref="BS422" si="7323">K422/K436</f>
        <v>#DIV/0!</v>
      </c>
      <c r="BT422" s="130" t="e">
        <f t="shared" ref="BT422" si="7324">L422/L436</f>
        <v>#DIV/0!</v>
      </c>
      <c r="BU422" s="128" t="e">
        <f t="shared" ref="BU422" si="7325">M422/M436</f>
        <v>#DIV/0!</v>
      </c>
      <c r="BV422" s="132" t="e">
        <f t="shared" ref="BV422" si="7326">N422/N436</f>
        <v>#DIV/0!</v>
      </c>
      <c r="BW422" s="133" t="e">
        <f t="shared" ref="BW422" si="7327">O422/O436</f>
        <v>#DIV/0!</v>
      </c>
      <c r="BX422" s="128" t="e">
        <f t="shared" ref="BX422" si="7328">P422/P436</f>
        <v>#DIV/0!</v>
      </c>
      <c r="BY422" s="129" t="e">
        <f t="shared" ref="BY422" si="7329">Q422/Q436</f>
        <v>#DIV/0!</v>
      </c>
      <c r="BZ422" s="130" t="e">
        <f t="shared" ref="BZ422" si="7330">R422/R436</f>
        <v>#DIV/0!</v>
      </c>
      <c r="CA422" s="131" t="e">
        <f t="shared" ref="CA422" si="7331">S422/S436</f>
        <v>#DIV/0!</v>
      </c>
      <c r="CB422" s="128" t="e">
        <f t="shared" ref="CB422" si="7332">T422/T436</f>
        <v>#DIV/0!</v>
      </c>
      <c r="CC422" s="129" t="e">
        <f t="shared" ref="CC422" si="7333">U422/U436</f>
        <v>#DIV/0!</v>
      </c>
      <c r="CD422" s="130" t="e">
        <f t="shared" ref="CD422" si="7334">V422/V436</f>
        <v>#DIV/0!</v>
      </c>
      <c r="CE422" s="131" t="e">
        <f t="shared" ref="CE422" si="7335">W422/W436</f>
        <v>#DIV/0!</v>
      </c>
      <c r="CF422" s="128" t="e">
        <f t="shared" ref="CF422" si="7336">X422/X436</f>
        <v>#DIV/0!</v>
      </c>
      <c r="CG422" s="129" t="e">
        <f t="shared" ref="CG422" si="7337">Y422/Y436</f>
        <v>#DIV/0!</v>
      </c>
      <c r="CH422" s="130" t="e">
        <f t="shared" ref="CH422" si="7338">Z422/Z436</f>
        <v>#DIV/0!</v>
      </c>
      <c r="CI422" s="128" t="e">
        <f t="shared" ref="CI422" si="7339">AA422/AA436</f>
        <v>#DIV/0!</v>
      </c>
      <c r="CJ422" s="134" t="e">
        <f t="shared" ref="CJ422" si="7340">AB422/AB436</f>
        <v>#DIV/0!</v>
      </c>
      <c r="CK422" s="135" t="e">
        <f t="shared" ref="CK422" si="7341">AC422/AC436</f>
        <v>#DIV/0!</v>
      </c>
    </row>
    <row r="423" spans="1:89" ht="14.25" thickTop="1" thickBot="1" x14ac:dyDescent="0.25">
      <c r="A423" s="136" t="s">
        <v>27</v>
      </c>
      <c r="B423" s="192"/>
      <c r="C423" s="176"/>
      <c r="D423" s="177"/>
      <c r="E423" s="178"/>
      <c r="F423" s="175"/>
      <c r="G423" s="179"/>
      <c r="H423" s="177"/>
      <c r="I423" s="178"/>
      <c r="J423" s="175"/>
      <c r="K423" s="176"/>
      <c r="L423" s="177"/>
      <c r="M423" s="175"/>
      <c r="N423" s="180"/>
      <c r="O423" s="193"/>
      <c r="P423" s="175"/>
      <c r="Q423" s="176"/>
      <c r="R423" s="177"/>
      <c r="S423" s="178"/>
      <c r="T423" s="175"/>
      <c r="U423" s="179"/>
      <c r="V423" s="177"/>
      <c r="W423" s="194"/>
      <c r="X423" s="175"/>
      <c r="Y423" s="179"/>
      <c r="Z423" s="177"/>
      <c r="AA423" s="175"/>
      <c r="AB423" s="156">
        <f t="shared" si="7067"/>
        <v>0</v>
      </c>
      <c r="AC423" s="157">
        <f t="shared" si="7068"/>
        <v>0</v>
      </c>
      <c r="AE423" s="229" t="s">
        <v>13</v>
      </c>
      <c r="AF423" s="20">
        <f t="shared" ref="AF423:BG423" si="7342">SUM(AF420:AF422)</f>
        <v>0</v>
      </c>
      <c r="AG423" s="21">
        <f t="shared" si="7342"/>
        <v>0</v>
      </c>
      <c r="AH423" s="20">
        <f t="shared" si="7342"/>
        <v>0</v>
      </c>
      <c r="AI423" s="21">
        <f t="shared" si="7342"/>
        <v>0</v>
      </c>
      <c r="AJ423" s="20">
        <f t="shared" si="7342"/>
        <v>0</v>
      </c>
      <c r="AK423" s="21">
        <f t="shared" si="7342"/>
        <v>0</v>
      </c>
      <c r="AL423" s="20">
        <f t="shared" si="7342"/>
        <v>0</v>
      </c>
      <c r="AM423" s="21">
        <f t="shared" si="7342"/>
        <v>0</v>
      </c>
      <c r="AN423" s="20">
        <f t="shared" si="7342"/>
        <v>0</v>
      </c>
      <c r="AO423" s="21">
        <f t="shared" si="7342"/>
        <v>0</v>
      </c>
      <c r="AP423" s="20">
        <f t="shared" si="7342"/>
        <v>0</v>
      </c>
      <c r="AQ423" s="21">
        <f t="shared" si="7342"/>
        <v>0</v>
      </c>
      <c r="AR423" s="20">
        <f t="shared" si="7342"/>
        <v>0</v>
      </c>
      <c r="AS423" s="21">
        <f t="shared" si="7342"/>
        <v>0</v>
      </c>
      <c r="AT423" s="20">
        <f t="shared" si="7342"/>
        <v>0</v>
      </c>
      <c r="AU423" s="21">
        <f t="shared" si="7342"/>
        <v>0</v>
      </c>
      <c r="AV423" s="20">
        <f t="shared" si="7342"/>
        <v>0</v>
      </c>
      <c r="AW423" s="21">
        <f t="shared" si="7342"/>
        <v>0</v>
      </c>
      <c r="AX423" s="20">
        <f t="shared" si="7342"/>
        <v>0</v>
      </c>
      <c r="AY423" s="21">
        <f t="shared" si="7342"/>
        <v>0</v>
      </c>
      <c r="AZ423" s="20">
        <f t="shared" si="7342"/>
        <v>0</v>
      </c>
      <c r="BA423" s="21">
        <f t="shared" si="7342"/>
        <v>0</v>
      </c>
      <c r="BB423" s="20">
        <f t="shared" si="7342"/>
        <v>0</v>
      </c>
      <c r="BC423" s="21">
        <f t="shared" si="7342"/>
        <v>0</v>
      </c>
      <c r="BD423" s="20">
        <f t="shared" si="7342"/>
        <v>0</v>
      </c>
      <c r="BE423" s="21">
        <f t="shared" si="7342"/>
        <v>0</v>
      </c>
      <c r="BF423" s="160">
        <f t="shared" si="7342"/>
        <v>0</v>
      </c>
      <c r="BG423" s="161">
        <f t="shared" si="7342"/>
        <v>0</v>
      </c>
      <c r="BI423" s="136" t="s">
        <v>27</v>
      </c>
      <c r="BJ423" s="128" t="e">
        <f>B423/B436</f>
        <v>#DIV/0!</v>
      </c>
      <c r="BK423" s="129" t="e">
        <f t="shared" ref="BK423" si="7343">C423/C436</f>
        <v>#DIV/0!</v>
      </c>
      <c r="BL423" s="130" t="e">
        <f t="shared" ref="BL423" si="7344">D423/D436</f>
        <v>#DIV/0!</v>
      </c>
      <c r="BM423" s="131" t="e">
        <f t="shared" ref="BM423" si="7345">E423/E436</f>
        <v>#DIV/0!</v>
      </c>
      <c r="BN423" s="128" t="e">
        <f t="shared" ref="BN423" si="7346">F423/F436</f>
        <v>#DIV/0!</v>
      </c>
      <c r="BO423" s="129" t="e">
        <f t="shared" ref="BO423" si="7347">G423/G436</f>
        <v>#DIV/0!</v>
      </c>
      <c r="BP423" s="130" t="e">
        <f t="shared" ref="BP423" si="7348">H423/H436</f>
        <v>#DIV/0!</v>
      </c>
      <c r="BQ423" s="131" t="e">
        <f t="shared" ref="BQ423" si="7349">I423/I436</f>
        <v>#DIV/0!</v>
      </c>
      <c r="BR423" s="128" t="e">
        <f t="shared" ref="BR423" si="7350">J423/J436</f>
        <v>#DIV/0!</v>
      </c>
      <c r="BS423" s="129" t="e">
        <f t="shared" ref="BS423" si="7351">K423/K436</f>
        <v>#DIV/0!</v>
      </c>
      <c r="BT423" s="130" t="e">
        <f t="shared" ref="BT423" si="7352">L423/L436</f>
        <v>#DIV/0!</v>
      </c>
      <c r="BU423" s="128" t="e">
        <f t="shared" ref="BU423" si="7353">M423/M436</f>
        <v>#DIV/0!</v>
      </c>
      <c r="BV423" s="132" t="e">
        <f t="shared" ref="BV423" si="7354">N423/N436</f>
        <v>#DIV/0!</v>
      </c>
      <c r="BW423" s="133" t="e">
        <f t="shared" ref="BW423" si="7355">O423/O436</f>
        <v>#DIV/0!</v>
      </c>
      <c r="BX423" s="128" t="e">
        <f t="shared" ref="BX423" si="7356">P423/P436</f>
        <v>#DIV/0!</v>
      </c>
      <c r="BY423" s="129" t="e">
        <f t="shared" ref="BY423" si="7357">Q423/Q436</f>
        <v>#DIV/0!</v>
      </c>
      <c r="BZ423" s="130" t="e">
        <f t="shared" ref="BZ423" si="7358">R423/R436</f>
        <v>#DIV/0!</v>
      </c>
      <c r="CA423" s="131" t="e">
        <f t="shared" ref="CA423" si="7359">S423/S436</f>
        <v>#DIV/0!</v>
      </c>
      <c r="CB423" s="128" t="e">
        <f t="shared" ref="CB423" si="7360">T423/T436</f>
        <v>#DIV/0!</v>
      </c>
      <c r="CC423" s="129" t="e">
        <f t="shared" ref="CC423" si="7361">U423/U436</f>
        <v>#DIV/0!</v>
      </c>
      <c r="CD423" s="130" t="e">
        <f t="shared" ref="CD423" si="7362">V423/V436</f>
        <v>#DIV/0!</v>
      </c>
      <c r="CE423" s="131" t="e">
        <f t="shared" ref="CE423" si="7363">W423/W436</f>
        <v>#DIV/0!</v>
      </c>
      <c r="CF423" s="128" t="e">
        <f t="shared" ref="CF423" si="7364">X423/X436</f>
        <v>#DIV/0!</v>
      </c>
      <c r="CG423" s="129" t="e">
        <f t="shared" ref="CG423" si="7365">Y423/Y436</f>
        <v>#DIV/0!</v>
      </c>
      <c r="CH423" s="130" t="e">
        <f t="shared" ref="CH423" si="7366">Z423/Z436</f>
        <v>#DIV/0!</v>
      </c>
      <c r="CI423" s="128" t="e">
        <f t="shared" ref="CI423" si="7367">AA423/AA436</f>
        <v>#DIV/0!</v>
      </c>
      <c r="CJ423" s="134" t="e">
        <f t="shared" ref="CJ423" si="7368">AB423/AB436</f>
        <v>#DIV/0!</v>
      </c>
      <c r="CK423" s="135" t="e">
        <f t="shared" ref="CK423" si="7369">AC423/AC436</f>
        <v>#DIV/0!</v>
      </c>
    </row>
    <row r="424" spans="1:89" ht="13.5" thickTop="1" x14ac:dyDescent="0.2">
      <c r="A424" s="145" t="s">
        <v>28</v>
      </c>
      <c r="B424" s="189"/>
      <c r="C424" s="183"/>
      <c r="D424" s="184"/>
      <c r="E424" s="185"/>
      <c r="F424" s="182"/>
      <c r="G424" s="186"/>
      <c r="H424" s="184"/>
      <c r="I424" s="185"/>
      <c r="J424" s="182"/>
      <c r="K424" s="183"/>
      <c r="L424" s="184"/>
      <c r="M424" s="182"/>
      <c r="N424" s="187"/>
      <c r="O424" s="190"/>
      <c r="P424" s="182"/>
      <c r="Q424" s="183"/>
      <c r="R424" s="184"/>
      <c r="S424" s="185"/>
      <c r="T424" s="182"/>
      <c r="U424" s="186"/>
      <c r="V424" s="184"/>
      <c r="W424" s="191"/>
      <c r="X424" s="182"/>
      <c r="Y424" s="186"/>
      <c r="Z424" s="184"/>
      <c r="AA424" s="182"/>
      <c r="AB424" s="156">
        <f t="shared" si="7067"/>
        <v>0</v>
      </c>
      <c r="AC424" s="157">
        <f t="shared" si="7068"/>
        <v>0</v>
      </c>
      <c r="BI424" s="145" t="s">
        <v>28</v>
      </c>
      <c r="BJ424" s="128" t="e">
        <f>B424/B436</f>
        <v>#DIV/0!</v>
      </c>
      <c r="BK424" s="129" t="e">
        <f t="shared" ref="BK424" si="7370">C424/C436</f>
        <v>#DIV/0!</v>
      </c>
      <c r="BL424" s="130" t="e">
        <f t="shared" ref="BL424" si="7371">D424/D436</f>
        <v>#DIV/0!</v>
      </c>
      <c r="BM424" s="131" t="e">
        <f t="shared" ref="BM424" si="7372">E424/E436</f>
        <v>#DIV/0!</v>
      </c>
      <c r="BN424" s="128" t="e">
        <f t="shared" ref="BN424" si="7373">F424/F436</f>
        <v>#DIV/0!</v>
      </c>
      <c r="BO424" s="129" t="e">
        <f t="shared" ref="BO424" si="7374">G424/G436</f>
        <v>#DIV/0!</v>
      </c>
      <c r="BP424" s="130" t="e">
        <f t="shared" ref="BP424" si="7375">H424/H436</f>
        <v>#DIV/0!</v>
      </c>
      <c r="BQ424" s="131" t="e">
        <f t="shared" ref="BQ424" si="7376">I424/I436</f>
        <v>#DIV/0!</v>
      </c>
      <c r="BR424" s="128" t="e">
        <f t="shared" ref="BR424" si="7377">J424/J436</f>
        <v>#DIV/0!</v>
      </c>
      <c r="BS424" s="129" t="e">
        <f t="shared" ref="BS424" si="7378">K424/K436</f>
        <v>#DIV/0!</v>
      </c>
      <c r="BT424" s="130" t="e">
        <f t="shared" ref="BT424" si="7379">L424/L436</f>
        <v>#DIV/0!</v>
      </c>
      <c r="BU424" s="128" t="e">
        <f t="shared" ref="BU424" si="7380">M424/M436</f>
        <v>#DIV/0!</v>
      </c>
      <c r="BV424" s="132" t="e">
        <f t="shared" ref="BV424" si="7381">N424/N436</f>
        <v>#DIV/0!</v>
      </c>
      <c r="BW424" s="133" t="e">
        <f t="shared" ref="BW424" si="7382">O424/O436</f>
        <v>#DIV/0!</v>
      </c>
      <c r="BX424" s="128" t="e">
        <f t="shared" ref="BX424" si="7383">P424/P436</f>
        <v>#DIV/0!</v>
      </c>
      <c r="BY424" s="129" t="e">
        <f t="shared" ref="BY424" si="7384">Q424/Q436</f>
        <v>#DIV/0!</v>
      </c>
      <c r="BZ424" s="130" t="e">
        <f t="shared" ref="BZ424" si="7385">R424/R436</f>
        <v>#DIV/0!</v>
      </c>
      <c r="CA424" s="131" t="e">
        <f t="shared" ref="CA424" si="7386">S424/S436</f>
        <v>#DIV/0!</v>
      </c>
      <c r="CB424" s="128" t="e">
        <f t="shared" ref="CB424" si="7387">T424/T436</f>
        <v>#DIV/0!</v>
      </c>
      <c r="CC424" s="129" t="e">
        <f t="shared" ref="CC424" si="7388">U424/U436</f>
        <v>#DIV/0!</v>
      </c>
      <c r="CD424" s="130" t="e">
        <f t="shared" ref="CD424" si="7389">V424/V436</f>
        <v>#DIV/0!</v>
      </c>
      <c r="CE424" s="131" t="e">
        <f t="shared" ref="CE424" si="7390">W424/W436</f>
        <v>#DIV/0!</v>
      </c>
      <c r="CF424" s="128" t="e">
        <f t="shared" ref="CF424" si="7391">X424/X436</f>
        <v>#DIV/0!</v>
      </c>
      <c r="CG424" s="129" t="e">
        <f t="shared" ref="CG424" si="7392">Y424/Y436</f>
        <v>#DIV/0!</v>
      </c>
      <c r="CH424" s="130" t="e">
        <f t="shared" ref="CH424" si="7393">Z424/Z436</f>
        <v>#DIV/0!</v>
      </c>
      <c r="CI424" s="128" t="e">
        <f t="shared" ref="CI424" si="7394">AA424/AA436</f>
        <v>#DIV/0!</v>
      </c>
      <c r="CJ424" s="134" t="e">
        <f t="shared" ref="CJ424" si="7395">AB424/AB436</f>
        <v>#DIV/0!</v>
      </c>
      <c r="CK424" s="135" t="e">
        <f t="shared" ref="CK424" si="7396">AC424/AC436</f>
        <v>#DIV/0!</v>
      </c>
    </row>
    <row r="425" spans="1:89" x14ac:dyDescent="0.2">
      <c r="A425" s="136" t="s">
        <v>29</v>
      </c>
      <c r="B425" s="192"/>
      <c r="C425" s="176"/>
      <c r="D425" s="177"/>
      <c r="E425" s="178"/>
      <c r="F425" s="175"/>
      <c r="G425" s="179"/>
      <c r="H425" s="177"/>
      <c r="I425" s="178"/>
      <c r="J425" s="175"/>
      <c r="K425" s="176"/>
      <c r="L425" s="177"/>
      <c r="M425" s="175"/>
      <c r="N425" s="180"/>
      <c r="O425" s="193"/>
      <c r="P425" s="175"/>
      <c r="Q425" s="176"/>
      <c r="R425" s="177"/>
      <c r="S425" s="178"/>
      <c r="T425" s="175"/>
      <c r="U425" s="179"/>
      <c r="V425" s="177"/>
      <c r="W425" s="194"/>
      <c r="X425" s="175"/>
      <c r="Y425" s="179"/>
      <c r="Z425" s="177"/>
      <c r="AA425" s="175"/>
      <c r="AB425" s="156">
        <f t="shared" si="7067"/>
        <v>0</v>
      </c>
      <c r="AC425" s="157">
        <f t="shared" si="7068"/>
        <v>0</v>
      </c>
      <c r="BI425" s="136" t="s">
        <v>29</v>
      </c>
      <c r="BJ425" s="128" t="e">
        <f>B425/B436</f>
        <v>#DIV/0!</v>
      </c>
      <c r="BK425" s="129" t="e">
        <f t="shared" ref="BK425" si="7397">C425/C436</f>
        <v>#DIV/0!</v>
      </c>
      <c r="BL425" s="130" t="e">
        <f t="shared" ref="BL425" si="7398">D425/D436</f>
        <v>#DIV/0!</v>
      </c>
      <c r="BM425" s="131" t="e">
        <f t="shared" ref="BM425" si="7399">E425/E436</f>
        <v>#DIV/0!</v>
      </c>
      <c r="BN425" s="128" t="e">
        <f t="shared" ref="BN425" si="7400">F425/F436</f>
        <v>#DIV/0!</v>
      </c>
      <c r="BO425" s="129" t="e">
        <f t="shared" ref="BO425" si="7401">G425/G436</f>
        <v>#DIV/0!</v>
      </c>
      <c r="BP425" s="130" t="e">
        <f t="shared" ref="BP425" si="7402">H425/H436</f>
        <v>#DIV/0!</v>
      </c>
      <c r="BQ425" s="131" t="e">
        <f t="shared" ref="BQ425" si="7403">I425/I436</f>
        <v>#DIV/0!</v>
      </c>
      <c r="BR425" s="128" t="e">
        <f t="shared" ref="BR425" si="7404">J425/J436</f>
        <v>#DIV/0!</v>
      </c>
      <c r="BS425" s="129" t="e">
        <f t="shared" ref="BS425" si="7405">K425/K436</f>
        <v>#DIV/0!</v>
      </c>
      <c r="BT425" s="130" t="e">
        <f t="shared" ref="BT425" si="7406">L425/L436</f>
        <v>#DIV/0!</v>
      </c>
      <c r="BU425" s="128" t="e">
        <f t="shared" ref="BU425" si="7407">M425/M436</f>
        <v>#DIV/0!</v>
      </c>
      <c r="BV425" s="132" t="e">
        <f t="shared" ref="BV425" si="7408">N425/N436</f>
        <v>#DIV/0!</v>
      </c>
      <c r="BW425" s="133" t="e">
        <f t="shared" ref="BW425" si="7409">O425/O436</f>
        <v>#DIV/0!</v>
      </c>
      <c r="BX425" s="128" t="e">
        <f t="shared" ref="BX425" si="7410">P425/P436</f>
        <v>#DIV/0!</v>
      </c>
      <c r="BY425" s="129" t="e">
        <f t="shared" ref="BY425" si="7411">Q425/Q436</f>
        <v>#DIV/0!</v>
      </c>
      <c r="BZ425" s="130" t="e">
        <f t="shared" ref="BZ425" si="7412">R425/R436</f>
        <v>#DIV/0!</v>
      </c>
      <c r="CA425" s="131" t="e">
        <f t="shared" ref="CA425" si="7413">S425/S436</f>
        <v>#DIV/0!</v>
      </c>
      <c r="CB425" s="128" t="e">
        <f t="shared" ref="CB425" si="7414">T425/T436</f>
        <v>#DIV/0!</v>
      </c>
      <c r="CC425" s="129" t="e">
        <f t="shared" ref="CC425" si="7415">U425/U436</f>
        <v>#DIV/0!</v>
      </c>
      <c r="CD425" s="130" t="e">
        <f t="shared" ref="CD425" si="7416">V425/V436</f>
        <v>#DIV/0!</v>
      </c>
      <c r="CE425" s="131" t="e">
        <f t="shared" ref="CE425" si="7417">W425/W436</f>
        <v>#DIV/0!</v>
      </c>
      <c r="CF425" s="128" t="e">
        <f t="shared" ref="CF425" si="7418">X425/X436</f>
        <v>#DIV/0!</v>
      </c>
      <c r="CG425" s="129" t="e">
        <f t="shared" ref="CG425" si="7419">Y425/Y436</f>
        <v>#DIV/0!</v>
      </c>
      <c r="CH425" s="130" t="e">
        <f t="shared" ref="CH425" si="7420">Z425/Z436</f>
        <v>#DIV/0!</v>
      </c>
      <c r="CI425" s="128" t="e">
        <f t="shared" ref="CI425" si="7421">AA425/AA436</f>
        <v>#DIV/0!</v>
      </c>
      <c r="CJ425" s="134" t="e">
        <f t="shared" ref="CJ425" si="7422">AB425/AB436</f>
        <v>#DIV/0!</v>
      </c>
      <c r="CK425" s="135" t="e">
        <f t="shared" ref="CK425" si="7423">AC425/AC436</f>
        <v>#DIV/0!</v>
      </c>
    </row>
    <row r="426" spans="1:89" x14ac:dyDescent="0.2">
      <c r="A426" s="145" t="s">
        <v>30</v>
      </c>
      <c r="B426" s="189"/>
      <c r="C426" s="183"/>
      <c r="D426" s="184"/>
      <c r="E426" s="185"/>
      <c r="F426" s="182"/>
      <c r="G426" s="186"/>
      <c r="H426" s="184"/>
      <c r="I426" s="185"/>
      <c r="J426" s="182"/>
      <c r="K426" s="183"/>
      <c r="L426" s="184"/>
      <c r="M426" s="182"/>
      <c r="N426" s="187"/>
      <c r="O426" s="190"/>
      <c r="P426" s="182"/>
      <c r="Q426" s="183"/>
      <c r="R426" s="184"/>
      <c r="S426" s="185"/>
      <c r="T426" s="182"/>
      <c r="U426" s="186"/>
      <c r="V426" s="184"/>
      <c r="W426" s="191"/>
      <c r="X426" s="182"/>
      <c r="Y426" s="186"/>
      <c r="Z426" s="184"/>
      <c r="AA426" s="182"/>
      <c r="AB426" s="156">
        <f t="shared" si="7067"/>
        <v>0</v>
      </c>
      <c r="AC426" s="157">
        <f t="shared" si="7068"/>
        <v>0</v>
      </c>
      <c r="BI426" s="145" t="s">
        <v>30</v>
      </c>
      <c r="BJ426" s="128" t="e">
        <f>B426/B436</f>
        <v>#DIV/0!</v>
      </c>
      <c r="BK426" s="129" t="e">
        <f t="shared" ref="BK426" si="7424">C426/C436</f>
        <v>#DIV/0!</v>
      </c>
      <c r="BL426" s="130" t="e">
        <f t="shared" ref="BL426" si="7425">D426/D436</f>
        <v>#DIV/0!</v>
      </c>
      <c r="BM426" s="131" t="e">
        <f t="shared" ref="BM426" si="7426">E426/E436</f>
        <v>#DIV/0!</v>
      </c>
      <c r="BN426" s="128" t="e">
        <f t="shared" ref="BN426" si="7427">F426/F436</f>
        <v>#DIV/0!</v>
      </c>
      <c r="BO426" s="129" t="e">
        <f t="shared" ref="BO426" si="7428">G426/G436</f>
        <v>#DIV/0!</v>
      </c>
      <c r="BP426" s="130" t="e">
        <f t="shared" ref="BP426" si="7429">H426/H436</f>
        <v>#DIV/0!</v>
      </c>
      <c r="BQ426" s="131" t="e">
        <f t="shared" ref="BQ426" si="7430">I426/I436</f>
        <v>#DIV/0!</v>
      </c>
      <c r="BR426" s="128" t="e">
        <f t="shared" ref="BR426" si="7431">J426/J436</f>
        <v>#DIV/0!</v>
      </c>
      <c r="BS426" s="129" t="e">
        <f t="shared" ref="BS426" si="7432">K426/K436</f>
        <v>#DIV/0!</v>
      </c>
      <c r="BT426" s="130" t="e">
        <f t="shared" ref="BT426" si="7433">L426/L436</f>
        <v>#DIV/0!</v>
      </c>
      <c r="BU426" s="128" t="e">
        <f t="shared" ref="BU426" si="7434">M426/M436</f>
        <v>#DIV/0!</v>
      </c>
      <c r="BV426" s="132" t="e">
        <f t="shared" ref="BV426" si="7435">N426/N436</f>
        <v>#DIV/0!</v>
      </c>
      <c r="BW426" s="133" t="e">
        <f t="shared" ref="BW426" si="7436">O426/O436</f>
        <v>#DIV/0!</v>
      </c>
      <c r="BX426" s="128" t="e">
        <f t="shared" ref="BX426" si="7437">P426/P436</f>
        <v>#DIV/0!</v>
      </c>
      <c r="BY426" s="129" t="e">
        <f t="shared" ref="BY426" si="7438">Q426/Q436</f>
        <v>#DIV/0!</v>
      </c>
      <c r="BZ426" s="130" t="e">
        <f t="shared" ref="BZ426" si="7439">R426/R436</f>
        <v>#DIV/0!</v>
      </c>
      <c r="CA426" s="131" t="e">
        <f t="shared" ref="CA426" si="7440">S426/S436</f>
        <v>#DIV/0!</v>
      </c>
      <c r="CB426" s="128" t="e">
        <f t="shared" ref="CB426" si="7441">T426/T436</f>
        <v>#DIV/0!</v>
      </c>
      <c r="CC426" s="129" t="e">
        <f t="shared" ref="CC426" si="7442">U426/U436</f>
        <v>#DIV/0!</v>
      </c>
      <c r="CD426" s="130" t="e">
        <f t="shared" ref="CD426" si="7443">V426/V436</f>
        <v>#DIV/0!</v>
      </c>
      <c r="CE426" s="131" t="e">
        <f t="shared" ref="CE426" si="7444">W426/W436</f>
        <v>#DIV/0!</v>
      </c>
      <c r="CF426" s="128" t="e">
        <f t="shared" ref="CF426" si="7445">X426/X436</f>
        <v>#DIV/0!</v>
      </c>
      <c r="CG426" s="129" t="e">
        <f t="shared" ref="CG426" si="7446">Y426/Y436</f>
        <v>#DIV/0!</v>
      </c>
      <c r="CH426" s="130" t="e">
        <f t="shared" ref="CH426" si="7447">Z426/Z436</f>
        <v>#DIV/0!</v>
      </c>
      <c r="CI426" s="128" t="e">
        <f t="shared" ref="CI426" si="7448">AA426/AA436</f>
        <v>#DIV/0!</v>
      </c>
      <c r="CJ426" s="134" t="e">
        <f t="shared" ref="CJ426" si="7449">AB426/AB436</f>
        <v>#DIV/0!</v>
      </c>
      <c r="CK426" s="135" t="e">
        <f t="shared" ref="CK426" si="7450">AC426/AC436</f>
        <v>#DIV/0!</v>
      </c>
    </row>
    <row r="427" spans="1:89" x14ac:dyDescent="0.2">
      <c r="A427" s="136" t="s">
        <v>31</v>
      </c>
      <c r="B427" s="192"/>
      <c r="C427" s="176"/>
      <c r="D427" s="177"/>
      <c r="E427" s="178"/>
      <c r="F427" s="175"/>
      <c r="G427" s="179"/>
      <c r="H427" s="177"/>
      <c r="I427" s="178"/>
      <c r="J427" s="175"/>
      <c r="K427" s="176"/>
      <c r="L427" s="177"/>
      <c r="M427" s="175"/>
      <c r="N427" s="180"/>
      <c r="O427" s="193"/>
      <c r="P427" s="175"/>
      <c r="Q427" s="176"/>
      <c r="R427" s="177"/>
      <c r="S427" s="178"/>
      <c r="T427" s="175"/>
      <c r="U427" s="179"/>
      <c r="V427" s="177"/>
      <c r="W427" s="194"/>
      <c r="X427" s="175"/>
      <c r="Y427" s="179"/>
      <c r="Z427" s="177"/>
      <c r="AA427" s="175"/>
      <c r="AB427" s="156">
        <f t="shared" si="7067"/>
        <v>0</v>
      </c>
      <c r="AC427" s="157">
        <f t="shared" si="7068"/>
        <v>0</v>
      </c>
      <c r="BI427" s="136" t="s">
        <v>31</v>
      </c>
      <c r="BJ427" s="128" t="e">
        <f>B427/B436</f>
        <v>#DIV/0!</v>
      </c>
      <c r="BK427" s="129" t="e">
        <f t="shared" ref="BK427" si="7451">C427/C436</f>
        <v>#DIV/0!</v>
      </c>
      <c r="BL427" s="130" t="e">
        <f t="shared" ref="BL427" si="7452">D427/D436</f>
        <v>#DIV/0!</v>
      </c>
      <c r="BM427" s="131" t="e">
        <f t="shared" ref="BM427" si="7453">E427/E436</f>
        <v>#DIV/0!</v>
      </c>
      <c r="BN427" s="128" t="e">
        <f t="shared" ref="BN427" si="7454">F427/F436</f>
        <v>#DIV/0!</v>
      </c>
      <c r="BO427" s="129" t="e">
        <f t="shared" ref="BO427" si="7455">G427/G436</f>
        <v>#DIV/0!</v>
      </c>
      <c r="BP427" s="130" t="e">
        <f t="shared" ref="BP427" si="7456">H427/H436</f>
        <v>#DIV/0!</v>
      </c>
      <c r="BQ427" s="131" t="e">
        <f t="shared" ref="BQ427" si="7457">I427/I436</f>
        <v>#DIV/0!</v>
      </c>
      <c r="BR427" s="128" t="e">
        <f t="shared" ref="BR427" si="7458">J427/J436</f>
        <v>#DIV/0!</v>
      </c>
      <c r="BS427" s="129" t="e">
        <f t="shared" ref="BS427" si="7459">K427/K436</f>
        <v>#DIV/0!</v>
      </c>
      <c r="BT427" s="130" t="e">
        <f t="shared" ref="BT427" si="7460">L427/L436</f>
        <v>#DIV/0!</v>
      </c>
      <c r="BU427" s="128" t="e">
        <f t="shared" ref="BU427" si="7461">M427/M436</f>
        <v>#DIV/0!</v>
      </c>
      <c r="BV427" s="132" t="e">
        <f t="shared" ref="BV427" si="7462">N427/N436</f>
        <v>#DIV/0!</v>
      </c>
      <c r="BW427" s="133" t="e">
        <f t="shared" ref="BW427" si="7463">O427/O436</f>
        <v>#DIV/0!</v>
      </c>
      <c r="BX427" s="128" t="e">
        <f t="shared" ref="BX427" si="7464">P427/P436</f>
        <v>#DIV/0!</v>
      </c>
      <c r="BY427" s="129" t="e">
        <f t="shared" ref="BY427" si="7465">Q427/Q436</f>
        <v>#DIV/0!</v>
      </c>
      <c r="BZ427" s="130" t="e">
        <f t="shared" ref="BZ427" si="7466">R427/R436</f>
        <v>#DIV/0!</v>
      </c>
      <c r="CA427" s="131" t="e">
        <f t="shared" ref="CA427" si="7467">S427/S436</f>
        <v>#DIV/0!</v>
      </c>
      <c r="CB427" s="128" t="e">
        <f t="shared" ref="CB427" si="7468">T427/T436</f>
        <v>#DIV/0!</v>
      </c>
      <c r="CC427" s="129" t="e">
        <f t="shared" ref="CC427" si="7469">U427/U436</f>
        <v>#DIV/0!</v>
      </c>
      <c r="CD427" s="130" t="e">
        <f t="shared" ref="CD427" si="7470">V427/V436</f>
        <v>#DIV/0!</v>
      </c>
      <c r="CE427" s="131" t="e">
        <f t="shared" ref="CE427" si="7471">W427/W436</f>
        <v>#DIV/0!</v>
      </c>
      <c r="CF427" s="128" t="e">
        <f t="shared" ref="CF427" si="7472">X427/X436</f>
        <v>#DIV/0!</v>
      </c>
      <c r="CG427" s="129" t="e">
        <f t="shared" ref="CG427" si="7473">Y427/Y436</f>
        <v>#DIV/0!</v>
      </c>
      <c r="CH427" s="130" t="e">
        <f t="shared" ref="CH427" si="7474">Z427/Z436</f>
        <v>#DIV/0!</v>
      </c>
      <c r="CI427" s="128" t="e">
        <f t="shared" ref="CI427" si="7475">AA427/AA436</f>
        <v>#DIV/0!</v>
      </c>
      <c r="CJ427" s="134" t="e">
        <f t="shared" ref="CJ427" si="7476">AB427/AB436</f>
        <v>#DIV/0!</v>
      </c>
      <c r="CK427" s="135" t="e">
        <f t="shared" ref="CK427" si="7477">AC427/AC436</f>
        <v>#DIV/0!</v>
      </c>
    </row>
    <row r="428" spans="1:89" x14ac:dyDescent="0.2">
      <c r="A428" s="145" t="s">
        <v>32</v>
      </c>
      <c r="B428" s="189"/>
      <c r="C428" s="183"/>
      <c r="D428" s="184"/>
      <c r="E428" s="185"/>
      <c r="F428" s="182"/>
      <c r="G428" s="186"/>
      <c r="H428" s="184"/>
      <c r="I428" s="185"/>
      <c r="J428" s="182"/>
      <c r="K428" s="183"/>
      <c r="L428" s="184"/>
      <c r="M428" s="182"/>
      <c r="N428" s="187"/>
      <c r="O428" s="190"/>
      <c r="P428" s="182"/>
      <c r="Q428" s="183"/>
      <c r="R428" s="184"/>
      <c r="S428" s="185"/>
      <c r="T428" s="182"/>
      <c r="U428" s="186"/>
      <c r="V428" s="184"/>
      <c r="W428" s="191"/>
      <c r="X428" s="182"/>
      <c r="Y428" s="186"/>
      <c r="Z428" s="184"/>
      <c r="AA428" s="182"/>
      <c r="AB428" s="156">
        <f t="shared" si="7067"/>
        <v>0</v>
      </c>
      <c r="AC428" s="157">
        <f t="shared" si="7068"/>
        <v>0</v>
      </c>
      <c r="BI428" s="145" t="s">
        <v>32</v>
      </c>
      <c r="BJ428" s="128" t="e">
        <f>B428/B436</f>
        <v>#DIV/0!</v>
      </c>
      <c r="BK428" s="129" t="e">
        <f t="shared" ref="BK428" si="7478">C428/C436</f>
        <v>#DIV/0!</v>
      </c>
      <c r="BL428" s="130" t="e">
        <f t="shared" ref="BL428" si="7479">D428/D436</f>
        <v>#DIV/0!</v>
      </c>
      <c r="BM428" s="131" t="e">
        <f t="shared" ref="BM428" si="7480">E428/E436</f>
        <v>#DIV/0!</v>
      </c>
      <c r="BN428" s="128" t="e">
        <f t="shared" ref="BN428" si="7481">F428/F436</f>
        <v>#DIV/0!</v>
      </c>
      <c r="BO428" s="129" t="e">
        <f t="shared" ref="BO428" si="7482">G428/G436</f>
        <v>#DIV/0!</v>
      </c>
      <c r="BP428" s="130" t="e">
        <f t="shared" ref="BP428" si="7483">H428/H436</f>
        <v>#DIV/0!</v>
      </c>
      <c r="BQ428" s="131" t="e">
        <f t="shared" ref="BQ428" si="7484">I428/I436</f>
        <v>#DIV/0!</v>
      </c>
      <c r="BR428" s="128" t="e">
        <f t="shared" ref="BR428" si="7485">J428/J436</f>
        <v>#DIV/0!</v>
      </c>
      <c r="BS428" s="129" t="e">
        <f t="shared" ref="BS428" si="7486">K428/K436</f>
        <v>#DIV/0!</v>
      </c>
      <c r="BT428" s="130" t="e">
        <f t="shared" ref="BT428" si="7487">L428/L436</f>
        <v>#DIV/0!</v>
      </c>
      <c r="BU428" s="128" t="e">
        <f t="shared" ref="BU428" si="7488">M428/M436</f>
        <v>#DIV/0!</v>
      </c>
      <c r="BV428" s="132" t="e">
        <f t="shared" ref="BV428" si="7489">N428/N436</f>
        <v>#DIV/0!</v>
      </c>
      <c r="BW428" s="133" t="e">
        <f t="shared" ref="BW428" si="7490">O428/O436</f>
        <v>#DIV/0!</v>
      </c>
      <c r="BX428" s="128" t="e">
        <f t="shared" ref="BX428" si="7491">P428/P436</f>
        <v>#DIV/0!</v>
      </c>
      <c r="BY428" s="129" t="e">
        <f t="shared" ref="BY428" si="7492">Q428/Q436</f>
        <v>#DIV/0!</v>
      </c>
      <c r="BZ428" s="130" t="e">
        <f t="shared" ref="BZ428" si="7493">R428/R436</f>
        <v>#DIV/0!</v>
      </c>
      <c r="CA428" s="131" t="e">
        <f t="shared" ref="CA428" si="7494">S428/S436</f>
        <v>#DIV/0!</v>
      </c>
      <c r="CB428" s="128" t="e">
        <f t="shared" ref="CB428" si="7495">T428/T436</f>
        <v>#DIV/0!</v>
      </c>
      <c r="CC428" s="129" t="e">
        <f t="shared" ref="CC428" si="7496">U428/U436</f>
        <v>#DIV/0!</v>
      </c>
      <c r="CD428" s="130" t="e">
        <f t="shared" ref="CD428" si="7497">V428/V436</f>
        <v>#DIV/0!</v>
      </c>
      <c r="CE428" s="131" t="e">
        <f t="shared" ref="CE428" si="7498">W428/W436</f>
        <v>#DIV/0!</v>
      </c>
      <c r="CF428" s="128" t="e">
        <f t="shared" ref="CF428" si="7499">X428/X436</f>
        <v>#DIV/0!</v>
      </c>
      <c r="CG428" s="129" t="e">
        <f t="shared" ref="CG428" si="7500">Y428/Y436</f>
        <v>#DIV/0!</v>
      </c>
      <c r="CH428" s="130" t="e">
        <f t="shared" ref="CH428" si="7501">Z428/Z436</f>
        <v>#DIV/0!</v>
      </c>
      <c r="CI428" s="128" t="e">
        <f t="shared" ref="CI428" si="7502">AA428/AA436</f>
        <v>#DIV/0!</v>
      </c>
      <c r="CJ428" s="134" t="e">
        <f t="shared" ref="CJ428" si="7503">AB428/AB436</f>
        <v>#DIV/0!</v>
      </c>
      <c r="CK428" s="135" t="e">
        <f t="shared" ref="CK428" si="7504">AC428/AC436</f>
        <v>#DIV/0!</v>
      </c>
    </row>
    <row r="429" spans="1:89" x14ac:dyDescent="0.2">
      <c r="A429" s="136" t="s">
        <v>33</v>
      </c>
      <c r="B429" s="192"/>
      <c r="C429" s="176"/>
      <c r="D429" s="177"/>
      <c r="E429" s="178"/>
      <c r="F429" s="175"/>
      <c r="G429" s="179"/>
      <c r="H429" s="177"/>
      <c r="I429" s="178"/>
      <c r="J429" s="175"/>
      <c r="K429" s="176"/>
      <c r="L429" s="177"/>
      <c r="M429" s="175"/>
      <c r="N429" s="180"/>
      <c r="O429" s="193"/>
      <c r="P429" s="175"/>
      <c r="Q429" s="176"/>
      <c r="R429" s="177"/>
      <c r="S429" s="178"/>
      <c r="T429" s="175"/>
      <c r="U429" s="179"/>
      <c r="V429" s="177"/>
      <c r="W429" s="194"/>
      <c r="X429" s="175"/>
      <c r="Y429" s="179"/>
      <c r="Z429" s="177"/>
      <c r="AA429" s="175"/>
      <c r="AB429" s="156">
        <f t="shared" si="7067"/>
        <v>0</v>
      </c>
      <c r="AC429" s="157">
        <f t="shared" si="7068"/>
        <v>0</v>
      </c>
      <c r="BI429" s="136" t="s">
        <v>33</v>
      </c>
      <c r="BJ429" s="128" t="e">
        <f>B429/B436</f>
        <v>#DIV/0!</v>
      </c>
      <c r="BK429" s="129" t="e">
        <f t="shared" ref="BK429" si="7505">C429/C436</f>
        <v>#DIV/0!</v>
      </c>
      <c r="BL429" s="130" t="e">
        <f t="shared" ref="BL429" si="7506">D429/D436</f>
        <v>#DIV/0!</v>
      </c>
      <c r="BM429" s="131" t="e">
        <f t="shared" ref="BM429" si="7507">E429/E436</f>
        <v>#DIV/0!</v>
      </c>
      <c r="BN429" s="128" t="e">
        <f t="shared" ref="BN429" si="7508">F429/F436</f>
        <v>#DIV/0!</v>
      </c>
      <c r="BO429" s="129" t="e">
        <f t="shared" ref="BO429" si="7509">G429/G436</f>
        <v>#DIV/0!</v>
      </c>
      <c r="BP429" s="130" t="e">
        <f t="shared" ref="BP429" si="7510">H429/H436</f>
        <v>#DIV/0!</v>
      </c>
      <c r="BQ429" s="131" t="e">
        <f t="shared" ref="BQ429" si="7511">I429/I436</f>
        <v>#DIV/0!</v>
      </c>
      <c r="BR429" s="128" t="e">
        <f t="shared" ref="BR429" si="7512">J429/J436</f>
        <v>#DIV/0!</v>
      </c>
      <c r="BS429" s="129" t="e">
        <f t="shared" ref="BS429" si="7513">K429/K436</f>
        <v>#DIV/0!</v>
      </c>
      <c r="BT429" s="130" t="e">
        <f t="shared" ref="BT429" si="7514">L429/L436</f>
        <v>#DIV/0!</v>
      </c>
      <c r="BU429" s="128" t="e">
        <f t="shared" ref="BU429" si="7515">M429/M436</f>
        <v>#DIV/0!</v>
      </c>
      <c r="BV429" s="132" t="e">
        <f t="shared" ref="BV429" si="7516">N429/N436</f>
        <v>#DIV/0!</v>
      </c>
      <c r="BW429" s="133" t="e">
        <f t="shared" ref="BW429" si="7517">O429/O436</f>
        <v>#DIV/0!</v>
      </c>
      <c r="BX429" s="128" t="e">
        <f t="shared" ref="BX429" si="7518">P429/P436</f>
        <v>#DIV/0!</v>
      </c>
      <c r="BY429" s="129" t="e">
        <f t="shared" ref="BY429" si="7519">Q429/Q436</f>
        <v>#DIV/0!</v>
      </c>
      <c r="BZ429" s="130" t="e">
        <f t="shared" ref="BZ429" si="7520">R429/R436</f>
        <v>#DIV/0!</v>
      </c>
      <c r="CA429" s="131" t="e">
        <f t="shared" ref="CA429" si="7521">S429/S436</f>
        <v>#DIV/0!</v>
      </c>
      <c r="CB429" s="128" t="e">
        <f t="shared" ref="CB429" si="7522">T429/T436</f>
        <v>#DIV/0!</v>
      </c>
      <c r="CC429" s="129" t="e">
        <f t="shared" ref="CC429" si="7523">U429/U436</f>
        <v>#DIV/0!</v>
      </c>
      <c r="CD429" s="130" t="e">
        <f t="shared" ref="CD429" si="7524">V429/V436</f>
        <v>#DIV/0!</v>
      </c>
      <c r="CE429" s="131" t="e">
        <f t="shared" ref="CE429" si="7525">W429/W436</f>
        <v>#DIV/0!</v>
      </c>
      <c r="CF429" s="128" t="e">
        <f t="shared" ref="CF429" si="7526">X429/X436</f>
        <v>#DIV/0!</v>
      </c>
      <c r="CG429" s="129" t="e">
        <f t="shared" ref="CG429" si="7527">Y429/Y436</f>
        <v>#DIV/0!</v>
      </c>
      <c r="CH429" s="130" t="e">
        <f t="shared" ref="CH429" si="7528">Z429/Z436</f>
        <v>#DIV/0!</v>
      </c>
      <c r="CI429" s="128" t="e">
        <f t="shared" ref="CI429" si="7529">AA429/AA436</f>
        <v>#DIV/0!</v>
      </c>
      <c r="CJ429" s="134" t="e">
        <f t="shared" ref="CJ429" si="7530">AB429/AB436</f>
        <v>#DIV/0!</v>
      </c>
      <c r="CK429" s="135" t="e">
        <f t="shared" ref="CK429" si="7531">AC429/AC436</f>
        <v>#DIV/0!</v>
      </c>
    </row>
    <row r="430" spans="1:89" x14ac:dyDescent="0.2">
      <c r="A430" s="145" t="s">
        <v>34</v>
      </c>
      <c r="B430" s="189"/>
      <c r="C430" s="183"/>
      <c r="D430" s="184"/>
      <c r="E430" s="185"/>
      <c r="F430" s="182"/>
      <c r="G430" s="186"/>
      <c r="H430" s="184"/>
      <c r="I430" s="185"/>
      <c r="J430" s="182"/>
      <c r="K430" s="183"/>
      <c r="L430" s="184"/>
      <c r="M430" s="182"/>
      <c r="N430" s="187"/>
      <c r="O430" s="190"/>
      <c r="P430" s="182"/>
      <c r="Q430" s="183"/>
      <c r="R430" s="184"/>
      <c r="S430" s="185"/>
      <c r="T430" s="182"/>
      <c r="U430" s="186"/>
      <c r="V430" s="184"/>
      <c r="W430" s="191"/>
      <c r="X430" s="182"/>
      <c r="Y430" s="186"/>
      <c r="Z430" s="184"/>
      <c r="AA430" s="182"/>
      <c r="AB430" s="156">
        <f t="shared" si="7067"/>
        <v>0</v>
      </c>
      <c r="AC430" s="157">
        <f t="shared" si="7068"/>
        <v>0</v>
      </c>
      <c r="BI430" s="145" t="s">
        <v>34</v>
      </c>
      <c r="BJ430" s="128" t="e">
        <f>B430/B436</f>
        <v>#DIV/0!</v>
      </c>
      <c r="BK430" s="129" t="e">
        <f t="shared" ref="BK430" si="7532">C430/C436</f>
        <v>#DIV/0!</v>
      </c>
      <c r="BL430" s="130" t="e">
        <f t="shared" ref="BL430" si="7533">D430/D436</f>
        <v>#DIV/0!</v>
      </c>
      <c r="BM430" s="131" t="e">
        <f t="shared" ref="BM430" si="7534">E430/E436</f>
        <v>#DIV/0!</v>
      </c>
      <c r="BN430" s="128" t="e">
        <f t="shared" ref="BN430" si="7535">F430/F436</f>
        <v>#DIV/0!</v>
      </c>
      <c r="BO430" s="129" t="e">
        <f t="shared" ref="BO430" si="7536">G430/G436</f>
        <v>#DIV/0!</v>
      </c>
      <c r="BP430" s="130" t="e">
        <f t="shared" ref="BP430" si="7537">H430/H436</f>
        <v>#DIV/0!</v>
      </c>
      <c r="BQ430" s="131" t="e">
        <f t="shared" ref="BQ430" si="7538">I430/I436</f>
        <v>#DIV/0!</v>
      </c>
      <c r="BR430" s="128" t="e">
        <f t="shared" ref="BR430" si="7539">J430/J436</f>
        <v>#DIV/0!</v>
      </c>
      <c r="BS430" s="129" t="e">
        <f t="shared" ref="BS430" si="7540">K430/K436</f>
        <v>#DIV/0!</v>
      </c>
      <c r="BT430" s="130" t="e">
        <f t="shared" ref="BT430" si="7541">L430/L436</f>
        <v>#DIV/0!</v>
      </c>
      <c r="BU430" s="128" t="e">
        <f t="shared" ref="BU430" si="7542">M430/M436</f>
        <v>#DIV/0!</v>
      </c>
      <c r="BV430" s="132" t="e">
        <f t="shared" ref="BV430" si="7543">N430/N436</f>
        <v>#DIV/0!</v>
      </c>
      <c r="BW430" s="133" t="e">
        <f t="shared" ref="BW430" si="7544">O430/O436</f>
        <v>#DIV/0!</v>
      </c>
      <c r="BX430" s="128" t="e">
        <f t="shared" ref="BX430" si="7545">P430/P436</f>
        <v>#DIV/0!</v>
      </c>
      <c r="BY430" s="129" t="e">
        <f t="shared" ref="BY430" si="7546">Q430/Q436</f>
        <v>#DIV/0!</v>
      </c>
      <c r="BZ430" s="130" t="e">
        <f t="shared" ref="BZ430" si="7547">R430/R436</f>
        <v>#DIV/0!</v>
      </c>
      <c r="CA430" s="131" t="e">
        <f t="shared" ref="CA430" si="7548">S430/S436</f>
        <v>#DIV/0!</v>
      </c>
      <c r="CB430" s="128" t="e">
        <f t="shared" ref="CB430" si="7549">T430/T436</f>
        <v>#DIV/0!</v>
      </c>
      <c r="CC430" s="129" t="e">
        <f t="shared" ref="CC430" si="7550">U430/U436</f>
        <v>#DIV/0!</v>
      </c>
      <c r="CD430" s="130" t="e">
        <f t="shared" ref="CD430" si="7551">V430/V436</f>
        <v>#DIV/0!</v>
      </c>
      <c r="CE430" s="131" t="e">
        <f t="shared" ref="CE430" si="7552">W430/W436</f>
        <v>#DIV/0!</v>
      </c>
      <c r="CF430" s="128" t="e">
        <f t="shared" ref="CF430" si="7553">X430/X436</f>
        <v>#DIV/0!</v>
      </c>
      <c r="CG430" s="129" t="e">
        <f t="shared" ref="CG430" si="7554">Y430/Y436</f>
        <v>#DIV/0!</v>
      </c>
      <c r="CH430" s="130" t="e">
        <f t="shared" ref="CH430" si="7555">Z430/Z436</f>
        <v>#DIV/0!</v>
      </c>
      <c r="CI430" s="128" t="e">
        <f t="shared" ref="CI430" si="7556">AA430/AA436</f>
        <v>#DIV/0!</v>
      </c>
      <c r="CJ430" s="134" t="e">
        <f t="shared" ref="CJ430" si="7557">AB430/AB436</f>
        <v>#DIV/0!</v>
      </c>
      <c r="CK430" s="135" t="e">
        <f t="shared" ref="CK430" si="7558">AC430/AC436</f>
        <v>#DIV/0!</v>
      </c>
    </row>
    <row r="431" spans="1:89" x14ac:dyDescent="0.2">
      <c r="A431" s="136" t="s">
        <v>35</v>
      </c>
      <c r="B431" s="192"/>
      <c r="C431" s="176"/>
      <c r="D431" s="177"/>
      <c r="E431" s="178"/>
      <c r="F431" s="175"/>
      <c r="G431" s="179"/>
      <c r="H431" s="177"/>
      <c r="I431" s="178"/>
      <c r="J431" s="175"/>
      <c r="K431" s="176"/>
      <c r="L431" s="177"/>
      <c r="M431" s="175"/>
      <c r="N431" s="180"/>
      <c r="O431" s="193"/>
      <c r="P431" s="175"/>
      <c r="Q431" s="176"/>
      <c r="R431" s="177"/>
      <c r="S431" s="178"/>
      <c r="T431" s="175"/>
      <c r="U431" s="179"/>
      <c r="V431" s="177"/>
      <c r="W431" s="194"/>
      <c r="X431" s="175"/>
      <c r="Y431" s="179"/>
      <c r="Z431" s="177"/>
      <c r="AA431" s="175"/>
      <c r="AB431" s="156">
        <f t="shared" si="7067"/>
        <v>0</v>
      </c>
      <c r="AC431" s="157">
        <f t="shared" si="7068"/>
        <v>0</v>
      </c>
      <c r="BI431" s="136" t="s">
        <v>35</v>
      </c>
      <c r="BJ431" s="128" t="e">
        <f>B431/B436</f>
        <v>#DIV/0!</v>
      </c>
      <c r="BK431" s="129" t="e">
        <f t="shared" ref="BK431" si="7559">C431/C436</f>
        <v>#DIV/0!</v>
      </c>
      <c r="BL431" s="130" t="e">
        <f t="shared" ref="BL431" si="7560">D431/D436</f>
        <v>#DIV/0!</v>
      </c>
      <c r="BM431" s="131" t="e">
        <f t="shared" ref="BM431" si="7561">E431/E436</f>
        <v>#DIV/0!</v>
      </c>
      <c r="BN431" s="128" t="e">
        <f t="shared" ref="BN431" si="7562">F431/F436</f>
        <v>#DIV/0!</v>
      </c>
      <c r="BO431" s="129" t="e">
        <f t="shared" ref="BO431" si="7563">G431/G436</f>
        <v>#DIV/0!</v>
      </c>
      <c r="BP431" s="130" t="e">
        <f t="shared" ref="BP431" si="7564">H431/H436</f>
        <v>#DIV/0!</v>
      </c>
      <c r="BQ431" s="131" t="e">
        <f t="shared" ref="BQ431" si="7565">I431/I436</f>
        <v>#DIV/0!</v>
      </c>
      <c r="BR431" s="128" t="e">
        <f t="shared" ref="BR431" si="7566">J431/J436</f>
        <v>#DIV/0!</v>
      </c>
      <c r="BS431" s="129" t="e">
        <f t="shared" ref="BS431" si="7567">K431/K436</f>
        <v>#DIV/0!</v>
      </c>
      <c r="BT431" s="130" t="e">
        <f t="shared" ref="BT431" si="7568">L431/L436</f>
        <v>#DIV/0!</v>
      </c>
      <c r="BU431" s="128" t="e">
        <f t="shared" ref="BU431" si="7569">M431/M436</f>
        <v>#DIV/0!</v>
      </c>
      <c r="BV431" s="132" t="e">
        <f t="shared" ref="BV431" si="7570">N431/N436</f>
        <v>#DIV/0!</v>
      </c>
      <c r="BW431" s="133" t="e">
        <f t="shared" ref="BW431" si="7571">O431/O436</f>
        <v>#DIV/0!</v>
      </c>
      <c r="BX431" s="128" t="e">
        <f t="shared" ref="BX431" si="7572">P431/P436</f>
        <v>#DIV/0!</v>
      </c>
      <c r="BY431" s="129" t="e">
        <f t="shared" ref="BY431" si="7573">Q431/Q436</f>
        <v>#DIV/0!</v>
      </c>
      <c r="BZ431" s="130" t="e">
        <f t="shared" ref="BZ431" si="7574">R431/R436</f>
        <v>#DIV/0!</v>
      </c>
      <c r="CA431" s="131" t="e">
        <f t="shared" ref="CA431" si="7575">S431/S436</f>
        <v>#DIV/0!</v>
      </c>
      <c r="CB431" s="128" t="e">
        <f t="shared" ref="CB431" si="7576">T431/T436</f>
        <v>#DIV/0!</v>
      </c>
      <c r="CC431" s="129" t="e">
        <f t="shared" ref="CC431" si="7577">U431/U436</f>
        <v>#DIV/0!</v>
      </c>
      <c r="CD431" s="130" t="e">
        <f t="shared" ref="CD431" si="7578">V431/V436</f>
        <v>#DIV/0!</v>
      </c>
      <c r="CE431" s="131" t="e">
        <f t="shared" ref="CE431" si="7579">W431/W436</f>
        <v>#DIV/0!</v>
      </c>
      <c r="CF431" s="128" t="e">
        <f t="shared" ref="CF431" si="7580">X431/X436</f>
        <v>#DIV/0!</v>
      </c>
      <c r="CG431" s="129" t="e">
        <f t="shared" ref="CG431" si="7581">Y431/Y436</f>
        <v>#DIV/0!</v>
      </c>
      <c r="CH431" s="130" t="e">
        <f t="shared" ref="CH431" si="7582">Z431/Z436</f>
        <v>#DIV/0!</v>
      </c>
      <c r="CI431" s="128" t="e">
        <f t="shared" ref="CI431" si="7583">AA431/AA436</f>
        <v>#DIV/0!</v>
      </c>
      <c r="CJ431" s="134" t="e">
        <f t="shared" ref="CJ431" si="7584">AB431/AB436</f>
        <v>#DIV/0!</v>
      </c>
      <c r="CK431" s="135" t="e">
        <f t="shared" ref="CK431" si="7585">AC431/AC436</f>
        <v>#DIV/0!</v>
      </c>
    </row>
    <row r="432" spans="1:89" x14ac:dyDescent="0.2">
      <c r="A432" s="145" t="s">
        <v>36</v>
      </c>
      <c r="B432" s="189"/>
      <c r="C432" s="183"/>
      <c r="D432" s="184"/>
      <c r="E432" s="185"/>
      <c r="F432" s="182"/>
      <c r="G432" s="186"/>
      <c r="H432" s="184"/>
      <c r="I432" s="185"/>
      <c r="J432" s="182"/>
      <c r="K432" s="186"/>
      <c r="L432" s="184"/>
      <c r="M432" s="182"/>
      <c r="N432" s="187"/>
      <c r="O432" s="190"/>
      <c r="P432" s="182"/>
      <c r="Q432" s="186"/>
      <c r="R432" s="184"/>
      <c r="S432" s="185"/>
      <c r="T432" s="182"/>
      <c r="U432" s="186"/>
      <c r="V432" s="184"/>
      <c r="W432" s="185"/>
      <c r="X432" s="182"/>
      <c r="Y432" s="186"/>
      <c r="Z432" s="184"/>
      <c r="AA432" s="182"/>
      <c r="AB432" s="156">
        <f t="shared" si="7067"/>
        <v>0</v>
      </c>
      <c r="AC432" s="157">
        <f t="shared" si="7068"/>
        <v>0</v>
      </c>
      <c r="BI432" s="145" t="s">
        <v>36</v>
      </c>
      <c r="BJ432" s="128" t="e">
        <f>B432/B436</f>
        <v>#DIV/0!</v>
      </c>
      <c r="BK432" s="129" t="e">
        <f t="shared" ref="BK432" si="7586">C432/C436</f>
        <v>#DIV/0!</v>
      </c>
      <c r="BL432" s="130" t="e">
        <f t="shared" ref="BL432" si="7587">D432/D436</f>
        <v>#DIV/0!</v>
      </c>
      <c r="BM432" s="131" t="e">
        <f t="shared" ref="BM432" si="7588">E432/E436</f>
        <v>#DIV/0!</v>
      </c>
      <c r="BN432" s="128" t="e">
        <f t="shared" ref="BN432" si="7589">F432/F436</f>
        <v>#DIV/0!</v>
      </c>
      <c r="BO432" s="129" t="e">
        <f t="shared" ref="BO432" si="7590">G432/G436</f>
        <v>#DIV/0!</v>
      </c>
      <c r="BP432" s="130" t="e">
        <f t="shared" ref="BP432" si="7591">H432/H436</f>
        <v>#DIV/0!</v>
      </c>
      <c r="BQ432" s="131" t="e">
        <f t="shared" ref="BQ432" si="7592">I432/I436</f>
        <v>#DIV/0!</v>
      </c>
      <c r="BR432" s="128" t="e">
        <f t="shared" ref="BR432" si="7593">J432/J436</f>
        <v>#DIV/0!</v>
      </c>
      <c r="BS432" s="129" t="e">
        <f t="shared" ref="BS432" si="7594">K432/K436</f>
        <v>#DIV/0!</v>
      </c>
      <c r="BT432" s="130" t="e">
        <f t="shared" ref="BT432" si="7595">L432/L436</f>
        <v>#DIV/0!</v>
      </c>
      <c r="BU432" s="128" t="e">
        <f t="shared" ref="BU432" si="7596">M432/M436</f>
        <v>#DIV/0!</v>
      </c>
      <c r="BV432" s="132" t="e">
        <f t="shared" ref="BV432" si="7597">N432/N436</f>
        <v>#DIV/0!</v>
      </c>
      <c r="BW432" s="133" t="e">
        <f t="shared" ref="BW432" si="7598">O432/O436</f>
        <v>#DIV/0!</v>
      </c>
      <c r="BX432" s="128" t="e">
        <f t="shared" ref="BX432" si="7599">P432/P436</f>
        <v>#DIV/0!</v>
      </c>
      <c r="BY432" s="129" t="e">
        <f t="shared" ref="BY432" si="7600">Q432/Q436</f>
        <v>#DIV/0!</v>
      </c>
      <c r="BZ432" s="130" t="e">
        <f t="shared" ref="BZ432" si="7601">R432/R436</f>
        <v>#DIV/0!</v>
      </c>
      <c r="CA432" s="131" t="e">
        <f t="shared" ref="CA432" si="7602">S432/S436</f>
        <v>#DIV/0!</v>
      </c>
      <c r="CB432" s="128" t="e">
        <f t="shared" ref="CB432" si="7603">T432/T436</f>
        <v>#DIV/0!</v>
      </c>
      <c r="CC432" s="129" t="e">
        <f t="shared" ref="CC432" si="7604">U432/U436</f>
        <v>#DIV/0!</v>
      </c>
      <c r="CD432" s="130" t="e">
        <f t="shared" ref="CD432" si="7605">V432/V436</f>
        <v>#DIV/0!</v>
      </c>
      <c r="CE432" s="131" t="e">
        <f t="shared" ref="CE432" si="7606">W432/W436</f>
        <v>#DIV/0!</v>
      </c>
      <c r="CF432" s="128" t="e">
        <f t="shared" ref="CF432" si="7607">X432/X436</f>
        <v>#DIV/0!</v>
      </c>
      <c r="CG432" s="129" t="e">
        <f t="shared" ref="CG432" si="7608">Y432/Y436</f>
        <v>#DIV/0!</v>
      </c>
      <c r="CH432" s="130" t="e">
        <f t="shared" ref="CH432" si="7609">Z432/Z436</f>
        <v>#DIV/0!</v>
      </c>
      <c r="CI432" s="128" t="e">
        <f t="shared" ref="CI432" si="7610">AA432/AA436</f>
        <v>#DIV/0!</v>
      </c>
      <c r="CJ432" s="134" t="e">
        <f t="shared" ref="CJ432" si="7611">AB432/AB436</f>
        <v>#DIV/0!</v>
      </c>
      <c r="CK432" s="135" t="e">
        <f t="shared" ref="CK432" si="7612">AC432/AC436</f>
        <v>#DIV/0!</v>
      </c>
    </row>
    <row r="433" spans="1:89" x14ac:dyDescent="0.2">
      <c r="A433" s="136" t="s">
        <v>37</v>
      </c>
      <c r="B433" s="58"/>
      <c r="C433" s="59"/>
      <c r="D433" s="138"/>
      <c r="E433" s="139"/>
      <c r="F433" s="137"/>
      <c r="G433" s="140"/>
      <c r="H433" s="138"/>
      <c r="I433" s="139"/>
      <c r="J433" s="137"/>
      <c r="K433" s="140"/>
      <c r="L433" s="138"/>
      <c r="M433" s="137"/>
      <c r="N433" s="141"/>
      <c r="O433" s="142"/>
      <c r="P433" s="137"/>
      <c r="Q433" s="140"/>
      <c r="R433" s="138"/>
      <c r="S433" s="139"/>
      <c r="T433" s="137"/>
      <c r="U433" s="140"/>
      <c r="V433" s="138"/>
      <c r="W433" s="139"/>
      <c r="X433" s="137"/>
      <c r="Y433" s="140"/>
      <c r="Z433" s="143"/>
      <c r="AA433" s="144"/>
      <c r="AB433" s="158">
        <f t="shared" ref="AB433:AB435" si="7613">SUM(B433,D433,F433,H433,J433,L433,N433,P433,R433,T433,V433,X433,Z433)</f>
        <v>0</v>
      </c>
      <c r="AC433" s="159">
        <f t="shared" ref="AC433:AC435" si="7614">SUM(C433,E433,G433,I433,K433,M433,O433,Q433,S433,U433,W433,Y433,AA433)</f>
        <v>0</v>
      </c>
      <c r="BI433" s="136" t="s">
        <v>37</v>
      </c>
      <c r="BJ433" s="128" t="e">
        <f>B433/B436</f>
        <v>#DIV/0!</v>
      </c>
      <c r="BK433" s="129" t="e">
        <f t="shared" ref="BK433" si="7615">C433/C436</f>
        <v>#DIV/0!</v>
      </c>
      <c r="BL433" s="130" t="e">
        <f t="shared" ref="BL433" si="7616">D433/D436</f>
        <v>#DIV/0!</v>
      </c>
      <c r="BM433" s="131" t="e">
        <f t="shared" ref="BM433" si="7617">E433/E436</f>
        <v>#DIV/0!</v>
      </c>
      <c r="BN433" s="128" t="e">
        <f t="shared" ref="BN433" si="7618">F433/F436</f>
        <v>#DIV/0!</v>
      </c>
      <c r="BO433" s="129" t="e">
        <f t="shared" ref="BO433" si="7619">G433/G436</f>
        <v>#DIV/0!</v>
      </c>
      <c r="BP433" s="130" t="e">
        <f t="shared" ref="BP433" si="7620">H433/H436</f>
        <v>#DIV/0!</v>
      </c>
      <c r="BQ433" s="131" t="e">
        <f t="shared" ref="BQ433" si="7621">I433/I436</f>
        <v>#DIV/0!</v>
      </c>
      <c r="BR433" s="128" t="e">
        <f t="shared" ref="BR433" si="7622">J433/J436</f>
        <v>#DIV/0!</v>
      </c>
      <c r="BS433" s="129" t="e">
        <f t="shared" ref="BS433" si="7623">K433/K436</f>
        <v>#DIV/0!</v>
      </c>
      <c r="BT433" s="130" t="e">
        <f t="shared" ref="BT433" si="7624">L433/L436</f>
        <v>#DIV/0!</v>
      </c>
      <c r="BU433" s="128" t="e">
        <f t="shared" ref="BU433" si="7625">M433/M436</f>
        <v>#DIV/0!</v>
      </c>
      <c r="BV433" s="132" t="e">
        <f t="shared" ref="BV433" si="7626">N433/N436</f>
        <v>#DIV/0!</v>
      </c>
      <c r="BW433" s="133" t="e">
        <f t="shared" ref="BW433" si="7627">O433/O436</f>
        <v>#DIV/0!</v>
      </c>
      <c r="BX433" s="128" t="e">
        <f t="shared" ref="BX433" si="7628">P433/P436</f>
        <v>#DIV/0!</v>
      </c>
      <c r="BY433" s="129" t="e">
        <f t="shared" ref="BY433" si="7629">Q433/Q436</f>
        <v>#DIV/0!</v>
      </c>
      <c r="BZ433" s="130" t="e">
        <f t="shared" ref="BZ433" si="7630">R433/R436</f>
        <v>#DIV/0!</v>
      </c>
      <c r="CA433" s="131" t="e">
        <f t="shared" ref="CA433" si="7631">S433/S436</f>
        <v>#DIV/0!</v>
      </c>
      <c r="CB433" s="128" t="e">
        <f t="shared" ref="CB433" si="7632">T433/T436</f>
        <v>#DIV/0!</v>
      </c>
      <c r="CC433" s="129" t="e">
        <f t="shared" ref="CC433" si="7633">U433/U436</f>
        <v>#DIV/0!</v>
      </c>
      <c r="CD433" s="130" t="e">
        <f t="shared" ref="CD433" si="7634">V433/V436</f>
        <v>#DIV/0!</v>
      </c>
      <c r="CE433" s="131" t="e">
        <f t="shared" ref="CE433" si="7635">W433/W436</f>
        <v>#DIV/0!</v>
      </c>
      <c r="CF433" s="128" t="e">
        <f t="shared" ref="CF433" si="7636">X433/X436</f>
        <v>#DIV/0!</v>
      </c>
      <c r="CG433" s="129" t="e">
        <f t="shared" ref="CG433" si="7637">Y433/Y436</f>
        <v>#DIV/0!</v>
      </c>
      <c r="CH433" s="130" t="e">
        <f t="shared" ref="CH433" si="7638">Z433/Z436</f>
        <v>#DIV/0!</v>
      </c>
      <c r="CI433" s="128" t="e">
        <f t="shared" ref="CI433" si="7639">AA433/AA436</f>
        <v>#DIV/0!</v>
      </c>
      <c r="CJ433" s="134" t="e">
        <f t="shared" ref="CJ433" si="7640">AB433/AB436</f>
        <v>#DIV/0!</v>
      </c>
      <c r="CK433" s="135" t="e">
        <f t="shared" ref="CK433" si="7641">AC433/AC436</f>
        <v>#DIV/0!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58">
        <f t="shared" si="7613"/>
        <v>0</v>
      </c>
      <c r="AC434" s="159">
        <f t="shared" si="7614"/>
        <v>0</v>
      </c>
      <c r="BI434" s="145" t="s">
        <v>38</v>
      </c>
      <c r="BJ434" s="128" t="e">
        <f>B434/B436</f>
        <v>#DIV/0!</v>
      </c>
      <c r="BK434" s="129" t="e">
        <f t="shared" ref="BK434" si="7642">C434/C436</f>
        <v>#DIV/0!</v>
      </c>
      <c r="BL434" s="130" t="e">
        <f t="shared" ref="BL434" si="7643">D434/D436</f>
        <v>#DIV/0!</v>
      </c>
      <c r="BM434" s="131" t="e">
        <f t="shared" ref="BM434" si="7644">E434/E436</f>
        <v>#DIV/0!</v>
      </c>
      <c r="BN434" s="128" t="e">
        <f t="shared" ref="BN434" si="7645">F434/F436</f>
        <v>#DIV/0!</v>
      </c>
      <c r="BO434" s="129" t="e">
        <f t="shared" ref="BO434" si="7646">G434/G436</f>
        <v>#DIV/0!</v>
      </c>
      <c r="BP434" s="130" t="e">
        <f t="shared" ref="BP434" si="7647">H434/H436</f>
        <v>#DIV/0!</v>
      </c>
      <c r="BQ434" s="131" t="e">
        <f t="shared" ref="BQ434" si="7648">I434/I436</f>
        <v>#DIV/0!</v>
      </c>
      <c r="BR434" s="128" t="e">
        <f t="shared" ref="BR434" si="7649">J434/J436</f>
        <v>#DIV/0!</v>
      </c>
      <c r="BS434" s="129" t="e">
        <f t="shared" ref="BS434" si="7650">K434/K436</f>
        <v>#DIV/0!</v>
      </c>
      <c r="BT434" s="130" t="e">
        <f t="shared" ref="BT434" si="7651">L434/L436</f>
        <v>#DIV/0!</v>
      </c>
      <c r="BU434" s="128" t="e">
        <f t="shared" ref="BU434" si="7652">M434/M436</f>
        <v>#DIV/0!</v>
      </c>
      <c r="BV434" s="132" t="e">
        <f t="shared" ref="BV434" si="7653">N434/N436</f>
        <v>#DIV/0!</v>
      </c>
      <c r="BW434" s="133" t="e">
        <f t="shared" ref="BW434" si="7654">O434/O436</f>
        <v>#DIV/0!</v>
      </c>
      <c r="BX434" s="128" t="e">
        <f t="shared" ref="BX434" si="7655">P434/P436</f>
        <v>#DIV/0!</v>
      </c>
      <c r="BY434" s="129" t="e">
        <f t="shared" ref="BY434" si="7656">Q434/Q436</f>
        <v>#DIV/0!</v>
      </c>
      <c r="BZ434" s="130" t="e">
        <f t="shared" ref="BZ434" si="7657">R434/R436</f>
        <v>#DIV/0!</v>
      </c>
      <c r="CA434" s="131" t="e">
        <f t="shared" ref="CA434" si="7658">S434/S436</f>
        <v>#DIV/0!</v>
      </c>
      <c r="CB434" s="128" t="e">
        <f t="shared" ref="CB434" si="7659">T434/T436</f>
        <v>#DIV/0!</v>
      </c>
      <c r="CC434" s="129" t="e">
        <f t="shared" ref="CC434" si="7660">U434/U436</f>
        <v>#DIV/0!</v>
      </c>
      <c r="CD434" s="130" t="e">
        <f t="shared" ref="CD434" si="7661">V434/V436</f>
        <v>#DIV/0!</v>
      </c>
      <c r="CE434" s="131" t="e">
        <f t="shared" ref="CE434" si="7662">W434/W436</f>
        <v>#DIV/0!</v>
      </c>
      <c r="CF434" s="128" t="e">
        <f t="shared" ref="CF434" si="7663">X434/X436</f>
        <v>#DIV/0!</v>
      </c>
      <c r="CG434" s="129" t="e">
        <f t="shared" ref="CG434" si="7664">Y434/Y436</f>
        <v>#DIV/0!</v>
      </c>
      <c r="CH434" s="130" t="e">
        <f t="shared" ref="CH434" si="7665">Z434/Z436</f>
        <v>#DIV/0!</v>
      </c>
      <c r="CI434" s="128" t="e">
        <f t="shared" ref="CI434" si="7666">AA434/AA436</f>
        <v>#DIV/0!</v>
      </c>
      <c r="CJ434" s="134" t="e">
        <f t="shared" ref="CJ434" si="7667">AB434/AB436</f>
        <v>#DIV/0!</v>
      </c>
      <c r="CK434" s="135" t="e">
        <f t="shared" ref="CK434" si="7668">AC434/AC436</f>
        <v>#DIV/0!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58">
        <f t="shared" si="7613"/>
        <v>0</v>
      </c>
      <c r="AC435" s="159">
        <f t="shared" si="7614"/>
        <v>0</v>
      </c>
      <c r="BI435" s="136" t="s">
        <v>39</v>
      </c>
      <c r="BJ435" s="128" t="e">
        <f>B435/B436</f>
        <v>#DIV/0!</v>
      </c>
      <c r="BK435" s="129" t="e">
        <f t="shared" ref="BK435" si="7669">C435/C436</f>
        <v>#DIV/0!</v>
      </c>
      <c r="BL435" s="130" t="e">
        <f t="shared" ref="BL435" si="7670">D435/D436</f>
        <v>#DIV/0!</v>
      </c>
      <c r="BM435" s="131" t="e">
        <f t="shared" ref="BM435" si="7671">E435/E436</f>
        <v>#DIV/0!</v>
      </c>
      <c r="BN435" s="128" t="e">
        <f t="shared" ref="BN435" si="7672">F435/F436</f>
        <v>#DIV/0!</v>
      </c>
      <c r="BO435" s="129" t="e">
        <f t="shared" ref="BO435" si="7673">G435/G436</f>
        <v>#DIV/0!</v>
      </c>
      <c r="BP435" s="130" t="e">
        <f t="shared" ref="BP435" si="7674">H435/H436</f>
        <v>#DIV/0!</v>
      </c>
      <c r="BQ435" s="131" t="e">
        <f t="shared" ref="BQ435" si="7675">I435/I436</f>
        <v>#DIV/0!</v>
      </c>
      <c r="BR435" s="128" t="e">
        <f t="shared" ref="BR435" si="7676">J435/J436</f>
        <v>#DIV/0!</v>
      </c>
      <c r="BS435" s="129" t="e">
        <f t="shared" ref="BS435" si="7677">K435/K436</f>
        <v>#DIV/0!</v>
      </c>
      <c r="BT435" s="130" t="e">
        <f t="shared" ref="BT435" si="7678">L435/L436</f>
        <v>#DIV/0!</v>
      </c>
      <c r="BU435" s="128" t="e">
        <f t="shared" ref="BU435" si="7679">M435/M436</f>
        <v>#DIV/0!</v>
      </c>
      <c r="BV435" s="132" t="e">
        <f t="shared" ref="BV435" si="7680">N435/N436</f>
        <v>#DIV/0!</v>
      </c>
      <c r="BW435" s="133" t="e">
        <f t="shared" ref="BW435" si="7681">O435/O436</f>
        <v>#DIV/0!</v>
      </c>
      <c r="BX435" s="128" t="e">
        <f t="shared" ref="BX435" si="7682">P435/P436</f>
        <v>#DIV/0!</v>
      </c>
      <c r="BY435" s="129" t="e">
        <f t="shared" ref="BY435" si="7683">Q435/Q436</f>
        <v>#DIV/0!</v>
      </c>
      <c r="BZ435" s="130" t="e">
        <f t="shared" ref="BZ435" si="7684">R435/R436</f>
        <v>#DIV/0!</v>
      </c>
      <c r="CA435" s="131" t="e">
        <f t="shared" ref="CA435" si="7685">S435/S436</f>
        <v>#DIV/0!</v>
      </c>
      <c r="CB435" s="128" t="e">
        <f t="shared" ref="CB435" si="7686">T435/T436</f>
        <v>#DIV/0!</v>
      </c>
      <c r="CC435" s="129" t="e">
        <f t="shared" ref="CC435" si="7687">U435/U436</f>
        <v>#DIV/0!</v>
      </c>
      <c r="CD435" s="130" t="e">
        <f t="shared" ref="CD435" si="7688">V435/V436</f>
        <v>#DIV/0!</v>
      </c>
      <c r="CE435" s="131" t="e">
        <f t="shared" ref="CE435" si="7689">W435/W436</f>
        <v>#DIV/0!</v>
      </c>
      <c r="CF435" s="128" t="e">
        <f t="shared" ref="CF435" si="7690">X435/X436</f>
        <v>#DIV/0!</v>
      </c>
      <c r="CG435" s="129" t="e">
        <f t="shared" ref="CG435" si="7691">Y435/Y436</f>
        <v>#DIV/0!</v>
      </c>
      <c r="CH435" s="130" t="e">
        <f t="shared" ref="CH435" si="7692">Z435/Z436</f>
        <v>#DIV/0!</v>
      </c>
      <c r="CI435" s="128" t="e">
        <f t="shared" ref="CI435" si="7693">AA435/AA436</f>
        <v>#DIV/0!</v>
      </c>
      <c r="CJ435" s="134" t="e">
        <f t="shared" ref="CJ435" si="7694">AB435/AB436</f>
        <v>#DIV/0!</v>
      </c>
      <c r="CK435" s="135" t="e">
        <f t="shared" ref="CK435" si="7695">AC435/AC436</f>
        <v>#DIV/0!</v>
      </c>
    </row>
    <row r="436" spans="1:89" ht="14.25" thickTop="1" thickBot="1" x14ac:dyDescent="0.25">
      <c r="A436" s="229" t="s">
        <v>13</v>
      </c>
      <c r="B436" s="20">
        <f t="shared" ref="B436" si="7696">SUM(B413:B435)</f>
        <v>0</v>
      </c>
      <c r="C436" s="21">
        <f t="shared" ref="C436" si="7697">SUM(C413:C435)</f>
        <v>0</v>
      </c>
      <c r="D436" s="20">
        <f t="shared" ref="D436" si="7698">SUM(D413:D435)</f>
        <v>0</v>
      </c>
      <c r="E436" s="21">
        <f t="shared" ref="E436" si="7699">SUM(E413:E435)</f>
        <v>0</v>
      </c>
      <c r="F436" s="20">
        <f t="shared" ref="F436" si="7700">SUM(F413:F435)</f>
        <v>0</v>
      </c>
      <c r="G436" s="21">
        <f t="shared" ref="G436" si="7701">SUM(G413:G435)</f>
        <v>0</v>
      </c>
      <c r="H436" s="20">
        <f t="shared" ref="H436" si="7702">SUM(H413:H435)</f>
        <v>0</v>
      </c>
      <c r="I436" s="21">
        <f t="shared" ref="I436" si="7703">SUM(I413:I435)</f>
        <v>0</v>
      </c>
      <c r="J436" s="20">
        <f t="shared" ref="J436" si="7704">SUM(J413:J435)</f>
        <v>0</v>
      </c>
      <c r="K436" s="21">
        <f t="shared" ref="K436" si="7705">SUM(K413:K435)</f>
        <v>0</v>
      </c>
      <c r="L436" s="20">
        <f t="shared" ref="L436" si="7706">SUM(L413:L435)</f>
        <v>0</v>
      </c>
      <c r="M436" s="21">
        <f t="shared" ref="M436" si="7707">SUM(M413:M435)</f>
        <v>0</v>
      </c>
      <c r="N436" s="20">
        <f t="shared" ref="N436" si="7708">SUM(N413:N435)</f>
        <v>0</v>
      </c>
      <c r="O436" s="21">
        <f t="shared" ref="O436" si="7709">SUM(O413:O435)</f>
        <v>0</v>
      </c>
      <c r="P436" s="20">
        <f t="shared" ref="P436" si="7710">SUM(P413:P435)</f>
        <v>0</v>
      </c>
      <c r="Q436" s="21">
        <f t="shared" ref="Q436" si="7711">SUM(Q413:Q435)</f>
        <v>0</v>
      </c>
      <c r="R436" s="20">
        <f t="shared" ref="R436" si="7712">SUM(R413:R435)</f>
        <v>0</v>
      </c>
      <c r="S436" s="21">
        <f t="shared" ref="S436" si="7713">SUM(S413:S435)</f>
        <v>0</v>
      </c>
      <c r="T436" s="20">
        <f t="shared" ref="T436" si="7714">SUM(T413:T435)</f>
        <v>0</v>
      </c>
      <c r="U436" s="21">
        <f t="shared" ref="U436" si="7715">SUM(U413:U435)</f>
        <v>0</v>
      </c>
      <c r="V436" s="20">
        <f t="shared" ref="V436" si="7716">SUM(V413:V435)</f>
        <v>0</v>
      </c>
      <c r="W436" s="21">
        <f t="shared" ref="W436" si="7717">SUM(W413:W435)</f>
        <v>0</v>
      </c>
      <c r="X436" s="20">
        <f t="shared" ref="X436" si="7718">SUM(X413:X435)</f>
        <v>0</v>
      </c>
      <c r="Y436" s="21">
        <f t="shared" ref="Y436" si="7719">SUM(Y413:Y435)</f>
        <v>0</v>
      </c>
      <c r="Z436" s="20">
        <f t="shared" ref="Z436" si="7720">SUM(Z413:Z435)</f>
        <v>0</v>
      </c>
      <c r="AA436" s="21">
        <f t="shared" ref="AA436" si="7721">SUM(AA413:AA435)</f>
        <v>0</v>
      </c>
      <c r="AB436" s="160">
        <f t="shared" ref="AB436:AC436" si="7722">SUM(AB412:AB435)</f>
        <v>0</v>
      </c>
      <c r="AC436" s="161">
        <f t="shared" si="7722"/>
        <v>0</v>
      </c>
      <c r="BI436" s="229" t="s">
        <v>13</v>
      </c>
      <c r="BJ436" s="154" t="e">
        <f>SUM(BJ412:BJ435)</f>
        <v>#DIV/0!</v>
      </c>
      <c r="BK436" s="155" t="e">
        <f t="shared" ref="BK436:CK436" si="7723">SUM(BK412:BK435)</f>
        <v>#DIV/0!</v>
      </c>
      <c r="BL436" s="154" t="e">
        <f t="shared" si="7723"/>
        <v>#DIV/0!</v>
      </c>
      <c r="BM436" s="155" t="e">
        <f t="shared" si="7723"/>
        <v>#DIV/0!</v>
      </c>
      <c r="BN436" s="154" t="e">
        <f t="shared" si="7723"/>
        <v>#DIV/0!</v>
      </c>
      <c r="BO436" s="155" t="e">
        <f t="shared" si="7723"/>
        <v>#DIV/0!</v>
      </c>
      <c r="BP436" s="154" t="e">
        <f t="shared" si="7723"/>
        <v>#DIV/0!</v>
      </c>
      <c r="BQ436" s="155" t="e">
        <f t="shared" si="7723"/>
        <v>#DIV/0!</v>
      </c>
      <c r="BR436" s="154" t="e">
        <f t="shared" si="7723"/>
        <v>#DIV/0!</v>
      </c>
      <c r="BS436" s="155" t="e">
        <f t="shared" si="7723"/>
        <v>#DIV/0!</v>
      </c>
      <c r="BT436" s="154" t="e">
        <f t="shared" si="7723"/>
        <v>#DIV/0!</v>
      </c>
      <c r="BU436" s="155" t="e">
        <f t="shared" si="7723"/>
        <v>#DIV/0!</v>
      </c>
      <c r="BV436" s="154" t="e">
        <f t="shared" si="7723"/>
        <v>#DIV/0!</v>
      </c>
      <c r="BW436" s="155" t="e">
        <f t="shared" si="7723"/>
        <v>#DIV/0!</v>
      </c>
      <c r="BX436" s="154" t="e">
        <f t="shared" si="7723"/>
        <v>#DIV/0!</v>
      </c>
      <c r="BY436" s="155" t="e">
        <f t="shared" si="7723"/>
        <v>#DIV/0!</v>
      </c>
      <c r="BZ436" s="154" t="e">
        <f t="shared" si="7723"/>
        <v>#DIV/0!</v>
      </c>
      <c r="CA436" s="155" t="e">
        <f t="shared" si="7723"/>
        <v>#DIV/0!</v>
      </c>
      <c r="CB436" s="154" t="e">
        <f t="shared" si="7723"/>
        <v>#DIV/0!</v>
      </c>
      <c r="CC436" s="155" t="e">
        <f t="shared" si="7723"/>
        <v>#DIV/0!</v>
      </c>
      <c r="CD436" s="154" t="e">
        <f t="shared" si="7723"/>
        <v>#DIV/0!</v>
      </c>
      <c r="CE436" s="155" t="e">
        <f t="shared" si="7723"/>
        <v>#DIV/0!</v>
      </c>
      <c r="CF436" s="154" t="e">
        <f t="shared" si="7723"/>
        <v>#DIV/0!</v>
      </c>
      <c r="CG436" s="155" t="e">
        <f t="shared" si="7723"/>
        <v>#DIV/0!</v>
      </c>
      <c r="CH436" s="154" t="e">
        <f t="shared" si="7723"/>
        <v>#DIV/0!</v>
      </c>
      <c r="CI436" s="155" t="e">
        <f t="shared" si="7723"/>
        <v>#DIV/0!</v>
      </c>
      <c r="CJ436" s="154" t="e">
        <f t="shared" si="7723"/>
        <v>#DIV/0!</v>
      </c>
      <c r="CK436" s="155" t="e">
        <f t="shared" si="7723"/>
        <v>#DIV/0!</v>
      </c>
    </row>
    <row r="437" spans="1:89" ht="13.5" thickTop="1" x14ac:dyDescent="0.2">
      <c r="A437" s="173"/>
    </row>
    <row r="439" spans="1:89" x14ac:dyDescent="0.2">
      <c r="A439" s="304">
        <f>+A408+1</f>
        <v>44666</v>
      </c>
      <c r="B439" s="304"/>
      <c r="C439" s="304"/>
      <c r="D439" s="304"/>
      <c r="BI439" s="309">
        <f>+BI408+1</f>
        <v>44666</v>
      </c>
      <c r="BJ439" s="309"/>
      <c r="BK439" s="309"/>
      <c r="BL439" s="309"/>
    </row>
    <row r="440" spans="1:89" ht="13.5" customHeight="1" thickBot="1" x14ac:dyDescent="0.25">
      <c r="AE440" s="232" t="s">
        <v>84</v>
      </c>
    </row>
    <row r="441" spans="1:89" ht="14.25" thickTop="1" thickBot="1" x14ac:dyDescent="0.25">
      <c r="A441" s="300" t="s">
        <v>0</v>
      </c>
      <c r="B441" s="302" t="s">
        <v>1</v>
      </c>
      <c r="C441" s="303"/>
      <c r="D441" s="302" t="s">
        <v>2</v>
      </c>
      <c r="E441" s="303"/>
      <c r="F441" s="302" t="s">
        <v>3</v>
      </c>
      <c r="G441" s="303"/>
      <c r="H441" s="302" t="s">
        <v>4</v>
      </c>
      <c r="I441" s="303"/>
      <c r="J441" s="302" t="s">
        <v>5</v>
      </c>
      <c r="K441" s="303"/>
      <c r="L441" s="302" t="s">
        <v>6</v>
      </c>
      <c r="M441" s="303"/>
      <c r="N441" s="302" t="s">
        <v>7</v>
      </c>
      <c r="O441" s="303"/>
      <c r="P441" s="302" t="s">
        <v>8</v>
      </c>
      <c r="Q441" s="303"/>
      <c r="R441" s="302" t="s">
        <v>9</v>
      </c>
      <c r="S441" s="303"/>
      <c r="T441" s="302" t="s">
        <v>10</v>
      </c>
      <c r="U441" s="303"/>
      <c r="V441" s="302" t="s">
        <v>11</v>
      </c>
      <c r="W441" s="303"/>
      <c r="X441" s="302" t="s">
        <v>12</v>
      </c>
      <c r="Y441" s="303"/>
      <c r="Z441" s="305" t="s">
        <v>40</v>
      </c>
      <c r="AA441" s="306"/>
      <c r="AB441" s="307" t="s">
        <v>41</v>
      </c>
      <c r="AC441" s="308"/>
      <c r="AE441" s="300" t="s">
        <v>0</v>
      </c>
      <c r="AF441" s="302" t="s">
        <v>1</v>
      </c>
      <c r="AG441" s="303"/>
      <c r="AH441" s="302" t="s">
        <v>2</v>
      </c>
      <c r="AI441" s="303"/>
      <c r="AJ441" s="302" t="s">
        <v>3</v>
      </c>
      <c r="AK441" s="303"/>
      <c r="AL441" s="302" t="s">
        <v>4</v>
      </c>
      <c r="AM441" s="303"/>
      <c r="AN441" s="302" t="s">
        <v>5</v>
      </c>
      <c r="AO441" s="303"/>
      <c r="AP441" s="302" t="s">
        <v>6</v>
      </c>
      <c r="AQ441" s="303"/>
      <c r="AR441" s="302" t="s">
        <v>7</v>
      </c>
      <c r="AS441" s="303"/>
      <c r="AT441" s="302" t="s">
        <v>8</v>
      </c>
      <c r="AU441" s="303"/>
      <c r="AV441" s="302" t="s">
        <v>9</v>
      </c>
      <c r="AW441" s="303"/>
      <c r="AX441" s="302" t="s">
        <v>10</v>
      </c>
      <c r="AY441" s="303"/>
      <c r="AZ441" s="302" t="s">
        <v>11</v>
      </c>
      <c r="BA441" s="303"/>
      <c r="BB441" s="302" t="s">
        <v>12</v>
      </c>
      <c r="BC441" s="303"/>
      <c r="BD441" s="305" t="s">
        <v>40</v>
      </c>
      <c r="BE441" s="306"/>
      <c r="BF441" s="307" t="s">
        <v>41</v>
      </c>
      <c r="BG441" s="308"/>
      <c r="BI441" s="300" t="s">
        <v>0</v>
      </c>
      <c r="BJ441" s="302" t="s">
        <v>1</v>
      </c>
      <c r="BK441" s="303"/>
      <c r="BL441" s="302" t="s">
        <v>2</v>
      </c>
      <c r="BM441" s="303"/>
      <c r="BN441" s="302" t="s">
        <v>3</v>
      </c>
      <c r="BO441" s="303"/>
      <c r="BP441" s="302" t="s">
        <v>4</v>
      </c>
      <c r="BQ441" s="303"/>
      <c r="BR441" s="302" t="s">
        <v>5</v>
      </c>
      <c r="BS441" s="303"/>
      <c r="BT441" s="302" t="s">
        <v>6</v>
      </c>
      <c r="BU441" s="303"/>
      <c r="BV441" s="302" t="s">
        <v>7</v>
      </c>
      <c r="BW441" s="303"/>
      <c r="BX441" s="302" t="s">
        <v>8</v>
      </c>
      <c r="BY441" s="303"/>
      <c r="BZ441" s="302" t="s">
        <v>9</v>
      </c>
      <c r="CA441" s="303"/>
      <c r="CB441" s="302" t="s">
        <v>10</v>
      </c>
      <c r="CC441" s="303"/>
      <c r="CD441" s="302" t="s">
        <v>11</v>
      </c>
      <c r="CE441" s="303"/>
      <c r="CF441" s="302" t="s">
        <v>12</v>
      </c>
      <c r="CG441" s="303"/>
      <c r="CH441" s="305" t="s">
        <v>40</v>
      </c>
      <c r="CI441" s="306"/>
      <c r="CJ441" s="302" t="s">
        <v>41</v>
      </c>
      <c r="CK441" s="303"/>
    </row>
    <row r="442" spans="1:89" ht="15" thickTop="1" thickBot="1" x14ac:dyDescent="0.3">
      <c r="A442" s="301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62" t="s">
        <v>14</v>
      </c>
      <c r="AC442" s="163" t="s">
        <v>15</v>
      </c>
      <c r="AE442" s="301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62" t="s">
        <v>14</v>
      </c>
      <c r="BG442" s="163" t="s">
        <v>15</v>
      </c>
      <c r="BI442" s="301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72"/>
      <c r="D443" s="126"/>
      <c r="E443" s="166"/>
      <c r="F443" s="125"/>
      <c r="G443" s="127"/>
      <c r="H443" s="126"/>
      <c r="I443" s="166"/>
      <c r="J443" s="125"/>
      <c r="K443" s="127"/>
      <c r="L443" s="126"/>
      <c r="M443" s="125"/>
      <c r="N443" s="165"/>
      <c r="O443" s="167"/>
      <c r="P443" s="125"/>
      <c r="Q443" s="127"/>
      <c r="R443" s="126"/>
      <c r="S443" s="166"/>
      <c r="T443" s="125"/>
      <c r="U443" s="127"/>
      <c r="V443" s="126"/>
      <c r="W443" s="166"/>
      <c r="X443" s="125"/>
      <c r="Y443" s="127"/>
      <c r="Z443" s="170"/>
      <c r="AA443" s="171"/>
      <c r="AB443" s="156">
        <f>B443+D443+F443+H443+J443+L443+N443+P443+R443+T443+V443+X443+Z443</f>
        <v>0</v>
      </c>
      <c r="AC443" s="157">
        <f>C443+E443+G443+I443+K443+M443+O443+Q443+S443+U443+W443+Y443+AA443</f>
        <v>0</v>
      </c>
      <c r="AE443" s="235" t="str">
        <f>$AE$9</f>
        <v>07:00 - 07:59</v>
      </c>
      <c r="AF443" s="125">
        <f>SUMIF($A$9:$A$32,$AE443,B$443:B$466)</f>
        <v>0</v>
      </c>
      <c r="AG443" s="172">
        <f t="shared" ref="AG443:AV444" si="7724">SUMIF($A$9:$A$32,$AE443,C$443:C$466)</f>
        <v>0</v>
      </c>
      <c r="AH443" s="126">
        <f t="shared" si="7724"/>
        <v>0</v>
      </c>
      <c r="AI443" s="166">
        <f t="shared" si="7724"/>
        <v>0</v>
      </c>
      <c r="AJ443" s="125">
        <f t="shared" si="7724"/>
        <v>0</v>
      </c>
      <c r="AK443" s="127">
        <f t="shared" si="7724"/>
        <v>0</v>
      </c>
      <c r="AL443" s="126">
        <f t="shared" si="7724"/>
        <v>0</v>
      </c>
      <c r="AM443" s="166">
        <f t="shared" si="7724"/>
        <v>0</v>
      </c>
      <c r="AN443" s="125">
        <f t="shared" si="7724"/>
        <v>0</v>
      </c>
      <c r="AO443" s="127">
        <f t="shared" si="7724"/>
        <v>0</v>
      </c>
      <c r="AP443" s="126">
        <f t="shared" si="7724"/>
        <v>0</v>
      </c>
      <c r="AQ443" s="125">
        <f t="shared" si="7724"/>
        <v>0</v>
      </c>
      <c r="AR443" s="165">
        <f t="shared" si="7724"/>
        <v>0</v>
      </c>
      <c r="AS443" s="167">
        <f t="shared" si="7724"/>
        <v>0</v>
      </c>
      <c r="AT443" s="125">
        <f t="shared" si="7724"/>
        <v>0</v>
      </c>
      <c r="AU443" s="127">
        <f t="shared" si="7724"/>
        <v>0</v>
      </c>
      <c r="AV443" s="126">
        <f t="shared" si="7724"/>
        <v>0</v>
      </c>
      <c r="AW443" s="166">
        <f t="shared" ref="AW443:BE444" si="7725">SUMIF($A$9:$A$32,$AE443,S$443:S$466)</f>
        <v>0</v>
      </c>
      <c r="AX443" s="125">
        <f t="shared" si="7725"/>
        <v>0</v>
      </c>
      <c r="AY443" s="127">
        <f t="shared" si="7725"/>
        <v>0</v>
      </c>
      <c r="AZ443" s="126">
        <f t="shared" si="7725"/>
        <v>0</v>
      </c>
      <c r="BA443" s="166">
        <f t="shared" si="7725"/>
        <v>0</v>
      </c>
      <c r="BB443" s="125">
        <f t="shared" si="7725"/>
        <v>0</v>
      </c>
      <c r="BC443" s="127">
        <f t="shared" si="7725"/>
        <v>0</v>
      </c>
      <c r="BD443" s="170">
        <f t="shared" si="7725"/>
        <v>0</v>
      </c>
      <c r="BE443" s="171">
        <f t="shared" si="7725"/>
        <v>0</v>
      </c>
      <c r="BF443" s="156">
        <f>AF443+AH443+AJ443+AL443+AN443+AP443+AR443+AT443+AV443+AX443+AZ443+BB443+BD443</f>
        <v>0</v>
      </c>
      <c r="BG443" s="157">
        <f>AG443+AI443+AK443+AM443+AO443+AQ443+AS443+AU443+AW443+AY443+BA443+BC443+BE443</f>
        <v>0</v>
      </c>
      <c r="BI443" s="124" t="s">
        <v>16</v>
      </c>
      <c r="BJ443" s="128" t="e">
        <f>B443/B467</f>
        <v>#DIV/0!</v>
      </c>
      <c r="BK443" s="129" t="e">
        <f t="shared" ref="BK443" si="7726">C443/C467</f>
        <v>#DIV/0!</v>
      </c>
      <c r="BL443" s="130" t="e">
        <f t="shared" ref="BL443" si="7727">D443/D467</f>
        <v>#DIV/0!</v>
      </c>
      <c r="BM443" s="131" t="e">
        <f t="shared" ref="BM443" si="7728">E443/E467</f>
        <v>#DIV/0!</v>
      </c>
      <c r="BN443" s="128" t="e">
        <f t="shared" ref="BN443" si="7729">F443/F467</f>
        <v>#DIV/0!</v>
      </c>
      <c r="BO443" s="129" t="e">
        <f t="shared" ref="BO443" si="7730">G443/G467</f>
        <v>#DIV/0!</v>
      </c>
      <c r="BP443" s="130" t="e">
        <f t="shared" ref="BP443" si="7731">H443/H467</f>
        <v>#DIV/0!</v>
      </c>
      <c r="BQ443" s="131" t="e">
        <f t="shared" ref="BQ443" si="7732">I443/I467</f>
        <v>#DIV/0!</v>
      </c>
      <c r="BR443" s="128" t="e">
        <f t="shared" ref="BR443" si="7733">J443/J467</f>
        <v>#DIV/0!</v>
      </c>
      <c r="BS443" s="129" t="e">
        <f t="shared" ref="BS443" si="7734">K443/K467</f>
        <v>#DIV/0!</v>
      </c>
      <c r="BT443" s="130" t="e">
        <f t="shared" ref="BT443" si="7735">L443/L467</f>
        <v>#DIV/0!</v>
      </c>
      <c r="BU443" s="128" t="e">
        <f t="shared" ref="BU443" si="7736">M443/M467</f>
        <v>#DIV/0!</v>
      </c>
      <c r="BV443" s="132" t="e">
        <f t="shared" ref="BV443" si="7737">N443/N467</f>
        <v>#DIV/0!</v>
      </c>
      <c r="BW443" s="133" t="e">
        <f t="shared" ref="BW443" si="7738">O443/O467</f>
        <v>#DIV/0!</v>
      </c>
      <c r="BX443" s="128" t="e">
        <f t="shared" ref="BX443" si="7739">P443/P467</f>
        <v>#DIV/0!</v>
      </c>
      <c r="BY443" s="129" t="e">
        <f t="shared" ref="BY443" si="7740">Q443/Q467</f>
        <v>#DIV/0!</v>
      </c>
      <c r="BZ443" s="130" t="e">
        <f t="shared" ref="BZ443" si="7741">R443/R467</f>
        <v>#DIV/0!</v>
      </c>
      <c r="CA443" s="131" t="e">
        <f t="shared" ref="CA443" si="7742">S443/S467</f>
        <v>#DIV/0!</v>
      </c>
      <c r="CB443" s="128" t="e">
        <f t="shared" ref="CB443" si="7743">T443/T467</f>
        <v>#DIV/0!</v>
      </c>
      <c r="CC443" s="129" t="e">
        <f t="shared" ref="CC443" si="7744">U443/U467</f>
        <v>#DIV/0!</v>
      </c>
      <c r="CD443" s="130" t="e">
        <f t="shared" ref="CD443" si="7745">V443/V467</f>
        <v>#DIV/0!</v>
      </c>
      <c r="CE443" s="131" t="e">
        <f t="shared" ref="CE443" si="7746">W443/W467</f>
        <v>#DIV/0!</v>
      </c>
      <c r="CF443" s="128" t="e">
        <f t="shared" ref="CF443" si="7747">X443/X467</f>
        <v>#DIV/0!</v>
      </c>
      <c r="CG443" s="129" t="e">
        <f t="shared" ref="CG443" si="7748">Y443/Y467</f>
        <v>#DIV/0!</v>
      </c>
      <c r="CH443" s="130" t="e">
        <f t="shared" ref="CH443" si="7749">Z443/Z467</f>
        <v>#DIV/0!</v>
      </c>
      <c r="CI443" s="128" t="e">
        <f t="shared" ref="CI443" si="7750">AA443/AA467</f>
        <v>#DIV/0!</v>
      </c>
      <c r="CJ443" s="134" t="e">
        <f t="shared" ref="CJ443" si="7751">AB443/AB467</f>
        <v>#DIV/0!</v>
      </c>
      <c r="CK443" s="135" t="e">
        <f t="shared" ref="CK443" si="7752">AC443/AC467</f>
        <v>#DIV/0!</v>
      </c>
    </row>
    <row r="444" spans="1:89" x14ac:dyDescent="0.2">
      <c r="A444" s="136" t="s">
        <v>17</v>
      </c>
      <c r="B444" s="175"/>
      <c r="C444" s="176"/>
      <c r="D444" s="177"/>
      <c r="E444" s="178"/>
      <c r="F444" s="175"/>
      <c r="G444" s="179"/>
      <c r="H444" s="177"/>
      <c r="I444" s="178"/>
      <c r="J444" s="175"/>
      <c r="K444" s="179"/>
      <c r="L444" s="177"/>
      <c r="M444" s="175"/>
      <c r="N444" s="180"/>
      <c r="O444" s="181"/>
      <c r="P444" s="175"/>
      <c r="Q444" s="179"/>
      <c r="R444" s="177"/>
      <c r="S444" s="178"/>
      <c r="T444" s="175"/>
      <c r="U444" s="179"/>
      <c r="V444" s="177"/>
      <c r="W444" s="178"/>
      <c r="X444" s="175"/>
      <c r="Y444" s="179"/>
      <c r="Z444" s="177"/>
      <c r="AA444" s="175"/>
      <c r="AB444" s="156">
        <f t="shared" ref="AB444:AB463" si="7753">B444+D444+F444+H444+J444+L444+N444+P444+R444+T444+V444+X444+Z444</f>
        <v>0</v>
      </c>
      <c r="AC444" s="157">
        <f t="shared" ref="AC444:AC463" si="7754">C444+E444+G444+I444+K444+M444+O444+Q444+S444+U444+W444+Y444+AA444</f>
        <v>0</v>
      </c>
      <c r="AE444" s="237" t="str">
        <f>$AE$10</f>
        <v>08:00 - 08:59</v>
      </c>
      <c r="AF444" s="125">
        <f>SUMIF($A$9:$A$32,$AE444,B$443:B$466)</f>
        <v>0</v>
      </c>
      <c r="AG444" s="176">
        <f t="shared" si="7724"/>
        <v>0</v>
      </c>
      <c r="AH444" s="177">
        <f t="shared" si="7724"/>
        <v>0</v>
      </c>
      <c r="AI444" s="178">
        <f t="shared" si="7724"/>
        <v>0</v>
      </c>
      <c r="AJ444" s="238">
        <f t="shared" si="7724"/>
        <v>0</v>
      </c>
      <c r="AK444" s="179">
        <f t="shared" si="7724"/>
        <v>0</v>
      </c>
      <c r="AL444" s="177">
        <f t="shared" si="7724"/>
        <v>0</v>
      </c>
      <c r="AM444" s="178">
        <f t="shared" si="7724"/>
        <v>0</v>
      </c>
      <c r="AN444" s="238">
        <f t="shared" si="7724"/>
        <v>0</v>
      </c>
      <c r="AO444" s="179">
        <f t="shared" si="7724"/>
        <v>0</v>
      </c>
      <c r="AP444" s="177">
        <f t="shared" si="7724"/>
        <v>0</v>
      </c>
      <c r="AQ444" s="238">
        <f t="shared" si="7724"/>
        <v>0</v>
      </c>
      <c r="AR444" s="180">
        <f t="shared" si="7724"/>
        <v>0</v>
      </c>
      <c r="AS444" s="181">
        <f t="shared" si="7724"/>
        <v>0</v>
      </c>
      <c r="AT444" s="238">
        <f t="shared" si="7724"/>
        <v>0</v>
      </c>
      <c r="AU444" s="179">
        <f t="shared" si="7724"/>
        <v>0</v>
      </c>
      <c r="AV444" s="177">
        <f t="shared" si="7724"/>
        <v>0</v>
      </c>
      <c r="AW444" s="178">
        <f t="shared" si="7725"/>
        <v>0</v>
      </c>
      <c r="AX444" s="238">
        <f t="shared" si="7725"/>
        <v>0</v>
      </c>
      <c r="AY444" s="179">
        <f t="shared" si="7725"/>
        <v>0</v>
      </c>
      <c r="AZ444" s="177">
        <f t="shared" si="7725"/>
        <v>0</v>
      </c>
      <c r="BA444" s="178">
        <f t="shared" si="7725"/>
        <v>0</v>
      </c>
      <c r="BB444" s="238">
        <f t="shared" si="7725"/>
        <v>0</v>
      </c>
      <c r="BC444" s="179">
        <f t="shared" si="7725"/>
        <v>0</v>
      </c>
      <c r="BD444" s="177">
        <f t="shared" si="7725"/>
        <v>0</v>
      </c>
      <c r="BE444" s="238">
        <f t="shared" si="7725"/>
        <v>0</v>
      </c>
      <c r="BF444" s="158">
        <f>SUM(AF444,AH444,AJ444,AL444,AN444,AP444,AR444,AT444,AV444,AX444,AZ444,BB444,BD444)</f>
        <v>0</v>
      </c>
      <c r="BG444" s="159">
        <f>SUM(AG444,AI444,AK444,AM444,AO444,AQ444,AS444,AU444,AW444,AY444,BA444,BC444,BE444)</f>
        <v>0</v>
      </c>
      <c r="BI444" s="136" t="s">
        <v>17</v>
      </c>
      <c r="BJ444" s="128" t="e">
        <f>B444/B467</f>
        <v>#DIV/0!</v>
      </c>
      <c r="BK444" s="129" t="e">
        <f t="shared" ref="BK444" si="7755">C444/C467</f>
        <v>#DIV/0!</v>
      </c>
      <c r="BL444" s="130" t="e">
        <f t="shared" ref="BL444" si="7756">D444/D467</f>
        <v>#DIV/0!</v>
      </c>
      <c r="BM444" s="131" t="e">
        <f t="shared" ref="BM444" si="7757">E444/E467</f>
        <v>#DIV/0!</v>
      </c>
      <c r="BN444" s="128" t="e">
        <f t="shared" ref="BN444" si="7758">F444/F467</f>
        <v>#DIV/0!</v>
      </c>
      <c r="BO444" s="129" t="e">
        <f t="shared" ref="BO444" si="7759">G444/G467</f>
        <v>#DIV/0!</v>
      </c>
      <c r="BP444" s="130" t="e">
        <f t="shared" ref="BP444" si="7760">H444/H467</f>
        <v>#DIV/0!</v>
      </c>
      <c r="BQ444" s="131" t="e">
        <f t="shared" ref="BQ444" si="7761">I444/I467</f>
        <v>#DIV/0!</v>
      </c>
      <c r="BR444" s="128" t="e">
        <f t="shared" ref="BR444" si="7762">J444/J467</f>
        <v>#DIV/0!</v>
      </c>
      <c r="BS444" s="129" t="e">
        <f t="shared" ref="BS444" si="7763">K444/K467</f>
        <v>#DIV/0!</v>
      </c>
      <c r="BT444" s="130" t="e">
        <f t="shared" ref="BT444" si="7764">L444/L467</f>
        <v>#DIV/0!</v>
      </c>
      <c r="BU444" s="128" t="e">
        <f t="shared" ref="BU444" si="7765">M444/M467</f>
        <v>#DIV/0!</v>
      </c>
      <c r="BV444" s="132" t="e">
        <f t="shared" ref="BV444" si="7766">N444/N467</f>
        <v>#DIV/0!</v>
      </c>
      <c r="BW444" s="133" t="e">
        <f t="shared" ref="BW444" si="7767">O444/O467</f>
        <v>#DIV/0!</v>
      </c>
      <c r="BX444" s="128" t="e">
        <f t="shared" ref="BX444" si="7768">P444/P467</f>
        <v>#DIV/0!</v>
      </c>
      <c r="BY444" s="129" t="e">
        <f t="shared" ref="BY444" si="7769">Q444/Q467</f>
        <v>#DIV/0!</v>
      </c>
      <c r="BZ444" s="130" t="e">
        <f t="shared" ref="BZ444" si="7770">R444/R467</f>
        <v>#DIV/0!</v>
      </c>
      <c r="CA444" s="131" t="e">
        <f t="shared" ref="CA444" si="7771">S444/S467</f>
        <v>#DIV/0!</v>
      </c>
      <c r="CB444" s="128" t="e">
        <f t="shared" ref="CB444" si="7772">T444/T467</f>
        <v>#DIV/0!</v>
      </c>
      <c r="CC444" s="129" t="e">
        <f t="shared" ref="CC444" si="7773">U444/U467</f>
        <v>#DIV/0!</v>
      </c>
      <c r="CD444" s="130" t="e">
        <f t="shared" ref="CD444" si="7774">V444/V467</f>
        <v>#DIV/0!</v>
      </c>
      <c r="CE444" s="131" t="e">
        <f t="shared" ref="CE444" si="7775">W444/W467</f>
        <v>#DIV/0!</v>
      </c>
      <c r="CF444" s="128" t="e">
        <f t="shared" ref="CF444" si="7776">X444/X467</f>
        <v>#DIV/0!</v>
      </c>
      <c r="CG444" s="129" t="e">
        <f t="shared" ref="CG444" si="7777">Y444/Y467</f>
        <v>#DIV/0!</v>
      </c>
      <c r="CH444" s="130" t="e">
        <f t="shared" ref="CH444" si="7778">Z444/Z467</f>
        <v>#DIV/0!</v>
      </c>
      <c r="CI444" s="128" t="e">
        <f t="shared" ref="CI444" si="7779">AA444/AA467</f>
        <v>#DIV/0!</v>
      </c>
      <c r="CJ444" s="134" t="e">
        <f t="shared" ref="CJ444" si="7780">AB444/AB467</f>
        <v>#DIV/0!</v>
      </c>
      <c r="CK444" s="135" t="e">
        <f t="shared" ref="CK444" si="7781">AC444/AC467</f>
        <v>#DIV/0!</v>
      </c>
    </row>
    <row r="445" spans="1:89" ht="13.5" thickBot="1" x14ac:dyDescent="0.25">
      <c r="A445" s="145" t="s">
        <v>18</v>
      </c>
      <c r="B445" s="182"/>
      <c r="C445" s="183"/>
      <c r="D445" s="184"/>
      <c r="E445" s="185"/>
      <c r="F445" s="182"/>
      <c r="G445" s="186"/>
      <c r="H445" s="184"/>
      <c r="I445" s="185"/>
      <c r="J445" s="182"/>
      <c r="K445" s="186"/>
      <c r="L445" s="184"/>
      <c r="M445" s="182"/>
      <c r="N445" s="187"/>
      <c r="O445" s="188"/>
      <c r="P445" s="182"/>
      <c r="Q445" s="186"/>
      <c r="R445" s="184"/>
      <c r="S445" s="185"/>
      <c r="T445" s="182"/>
      <c r="U445" s="186"/>
      <c r="V445" s="184"/>
      <c r="W445" s="185"/>
      <c r="X445" s="182"/>
      <c r="Y445" s="186"/>
      <c r="Z445" s="184"/>
      <c r="AA445" s="182"/>
      <c r="AB445" s="156">
        <f t="shared" si="7753"/>
        <v>0</v>
      </c>
      <c r="AC445" s="157">
        <f t="shared" si="7754"/>
        <v>0</v>
      </c>
      <c r="AE445" s="235"/>
      <c r="AF445" s="125"/>
      <c r="AG445" s="183"/>
      <c r="AH445" s="184"/>
      <c r="AI445" s="185"/>
      <c r="AJ445" s="182"/>
      <c r="AK445" s="186"/>
      <c r="AL445" s="184"/>
      <c r="AM445" s="185"/>
      <c r="AN445" s="182"/>
      <c r="AO445" s="186"/>
      <c r="AP445" s="184"/>
      <c r="AQ445" s="182"/>
      <c r="AR445" s="187"/>
      <c r="AS445" s="188"/>
      <c r="AT445" s="182"/>
      <c r="AU445" s="186"/>
      <c r="AV445" s="184"/>
      <c r="AW445" s="185"/>
      <c r="AX445" s="182"/>
      <c r="AY445" s="186"/>
      <c r="AZ445" s="184"/>
      <c r="BA445" s="185"/>
      <c r="BB445" s="182"/>
      <c r="BC445" s="186"/>
      <c r="BD445" s="184"/>
      <c r="BE445" s="182"/>
      <c r="BF445" s="158"/>
      <c r="BG445" s="159"/>
      <c r="BI445" s="145" t="s">
        <v>18</v>
      </c>
      <c r="BJ445" s="128" t="e">
        <f>B445/B467</f>
        <v>#DIV/0!</v>
      </c>
      <c r="BK445" s="129" t="e">
        <f t="shared" ref="BK445" si="7782">C445/C467</f>
        <v>#DIV/0!</v>
      </c>
      <c r="BL445" s="130" t="e">
        <f t="shared" ref="BL445" si="7783">D445/D467</f>
        <v>#DIV/0!</v>
      </c>
      <c r="BM445" s="131" t="e">
        <f t="shared" ref="BM445" si="7784">E445/E467</f>
        <v>#DIV/0!</v>
      </c>
      <c r="BN445" s="128" t="e">
        <f t="shared" ref="BN445" si="7785">F445/F467</f>
        <v>#DIV/0!</v>
      </c>
      <c r="BO445" s="129" t="e">
        <f t="shared" ref="BO445" si="7786">G445/G467</f>
        <v>#DIV/0!</v>
      </c>
      <c r="BP445" s="130" t="e">
        <f t="shared" ref="BP445" si="7787">H445/H467</f>
        <v>#DIV/0!</v>
      </c>
      <c r="BQ445" s="131" t="e">
        <f t="shared" ref="BQ445" si="7788">I445/I467</f>
        <v>#DIV/0!</v>
      </c>
      <c r="BR445" s="128" t="e">
        <f t="shared" ref="BR445" si="7789">J445/J467</f>
        <v>#DIV/0!</v>
      </c>
      <c r="BS445" s="129" t="e">
        <f t="shared" ref="BS445" si="7790">K445/K467</f>
        <v>#DIV/0!</v>
      </c>
      <c r="BT445" s="130" t="e">
        <f t="shared" ref="BT445" si="7791">L445/L467</f>
        <v>#DIV/0!</v>
      </c>
      <c r="BU445" s="128" t="e">
        <f t="shared" ref="BU445" si="7792">M445/M467</f>
        <v>#DIV/0!</v>
      </c>
      <c r="BV445" s="132" t="e">
        <f t="shared" ref="BV445" si="7793">N445/N467</f>
        <v>#DIV/0!</v>
      </c>
      <c r="BW445" s="133" t="e">
        <f t="shared" ref="BW445" si="7794">O445/O467</f>
        <v>#DIV/0!</v>
      </c>
      <c r="BX445" s="128" t="e">
        <f t="shared" ref="BX445" si="7795">P445/P467</f>
        <v>#DIV/0!</v>
      </c>
      <c r="BY445" s="129" t="e">
        <f t="shared" ref="BY445" si="7796">Q445/Q467</f>
        <v>#DIV/0!</v>
      </c>
      <c r="BZ445" s="130" t="e">
        <f t="shared" ref="BZ445" si="7797">R445/R467</f>
        <v>#DIV/0!</v>
      </c>
      <c r="CA445" s="131" t="e">
        <f t="shared" ref="CA445" si="7798">S445/S467</f>
        <v>#DIV/0!</v>
      </c>
      <c r="CB445" s="128" t="e">
        <f t="shared" ref="CB445" si="7799">T445/T467</f>
        <v>#DIV/0!</v>
      </c>
      <c r="CC445" s="129" t="e">
        <f t="shared" ref="CC445" si="7800">U445/U467</f>
        <v>#DIV/0!</v>
      </c>
      <c r="CD445" s="130" t="e">
        <f t="shared" ref="CD445" si="7801">V445/V467</f>
        <v>#DIV/0!</v>
      </c>
      <c r="CE445" s="131" t="e">
        <f t="shared" ref="CE445" si="7802">W445/W467</f>
        <v>#DIV/0!</v>
      </c>
      <c r="CF445" s="128" t="e">
        <f t="shared" ref="CF445" si="7803">X445/X467</f>
        <v>#DIV/0!</v>
      </c>
      <c r="CG445" s="129" t="e">
        <f t="shared" ref="CG445" si="7804">Y445/Y467</f>
        <v>#DIV/0!</v>
      </c>
      <c r="CH445" s="130" t="e">
        <f t="shared" ref="CH445" si="7805">Z445/Z467</f>
        <v>#DIV/0!</v>
      </c>
      <c r="CI445" s="128" t="e">
        <f t="shared" ref="CI445" si="7806">AA445/AA467</f>
        <v>#DIV/0!</v>
      </c>
      <c r="CJ445" s="134" t="e">
        <f t="shared" ref="CJ445" si="7807">AB445/AB467</f>
        <v>#DIV/0!</v>
      </c>
      <c r="CK445" s="135" t="e">
        <f t="shared" ref="CK445" si="7808">AC445/AC467</f>
        <v>#DIV/0!</v>
      </c>
    </row>
    <row r="446" spans="1:89" ht="14.25" thickTop="1" thickBot="1" x14ac:dyDescent="0.25">
      <c r="A446" s="136" t="s">
        <v>19</v>
      </c>
      <c r="B446" s="175"/>
      <c r="C446" s="176"/>
      <c r="D446" s="177"/>
      <c r="E446" s="178"/>
      <c r="F446" s="175"/>
      <c r="G446" s="179"/>
      <c r="H446" s="177"/>
      <c r="I446" s="178"/>
      <c r="J446" s="175"/>
      <c r="K446" s="179"/>
      <c r="L446" s="177"/>
      <c r="M446" s="175"/>
      <c r="N446" s="180"/>
      <c r="O446" s="181"/>
      <c r="P446" s="175"/>
      <c r="Q446" s="179"/>
      <c r="R446" s="177"/>
      <c r="S446" s="178"/>
      <c r="T446" s="175"/>
      <c r="U446" s="179"/>
      <c r="V446" s="177"/>
      <c r="W446" s="178"/>
      <c r="X446" s="175"/>
      <c r="Y446" s="179"/>
      <c r="Z446" s="177"/>
      <c r="AA446" s="175"/>
      <c r="AB446" s="156">
        <f t="shared" si="7753"/>
        <v>0</v>
      </c>
      <c r="AC446" s="157">
        <f t="shared" si="7754"/>
        <v>0</v>
      </c>
      <c r="AE446" s="229" t="s">
        <v>13</v>
      </c>
      <c r="AF446" s="20">
        <f t="shared" ref="AF446:BG446" si="7809">SUM(AF443:AF445)</f>
        <v>0</v>
      </c>
      <c r="AG446" s="21">
        <f t="shared" si="7809"/>
        <v>0</v>
      </c>
      <c r="AH446" s="20">
        <f t="shared" si="7809"/>
        <v>0</v>
      </c>
      <c r="AI446" s="21">
        <f t="shared" si="7809"/>
        <v>0</v>
      </c>
      <c r="AJ446" s="20">
        <f t="shared" si="7809"/>
        <v>0</v>
      </c>
      <c r="AK446" s="21">
        <f t="shared" si="7809"/>
        <v>0</v>
      </c>
      <c r="AL446" s="20">
        <f t="shared" si="7809"/>
        <v>0</v>
      </c>
      <c r="AM446" s="21">
        <f t="shared" si="7809"/>
        <v>0</v>
      </c>
      <c r="AN446" s="20">
        <f t="shared" si="7809"/>
        <v>0</v>
      </c>
      <c r="AO446" s="21">
        <f t="shared" si="7809"/>
        <v>0</v>
      </c>
      <c r="AP446" s="20">
        <f t="shared" si="7809"/>
        <v>0</v>
      </c>
      <c r="AQ446" s="21">
        <f t="shared" si="7809"/>
        <v>0</v>
      </c>
      <c r="AR446" s="20">
        <f t="shared" si="7809"/>
        <v>0</v>
      </c>
      <c r="AS446" s="21">
        <f t="shared" si="7809"/>
        <v>0</v>
      </c>
      <c r="AT446" s="20">
        <f t="shared" si="7809"/>
        <v>0</v>
      </c>
      <c r="AU446" s="21">
        <f t="shared" si="7809"/>
        <v>0</v>
      </c>
      <c r="AV446" s="20">
        <f t="shared" si="7809"/>
        <v>0</v>
      </c>
      <c r="AW446" s="21">
        <f t="shared" si="7809"/>
        <v>0</v>
      </c>
      <c r="AX446" s="20">
        <f t="shared" si="7809"/>
        <v>0</v>
      </c>
      <c r="AY446" s="21">
        <f t="shared" si="7809"/>
        <v>0</v>
      </c>
      <c r="AZ446" s="20">
        <f t="shared" si="7809"/>
        <v>0</v>
      </c>
      <c r="BA446" s="21">
        <f t="shared" si="7809"/>
        <v>0</v>
      </c>
      <c r="BB446" s="20">
        <f t="shared" si="7809"/>
        <v>0</v>
      </c>
      <c r="BC446" s="21">
        <f t="shared" si="7809"/>
        <v>0</v>
      </c>
      <c r="BD446" s="20">
        <f t="shared" si="7809"/>
        <v>0</v>
      </c>
      <c r="BE446" s="21">
        <f t="shared" si="7809"/>
        <v>0</v>
      </c>
      <c r="BF446" s="160">
        <f t="shared" si="7809"/>
        <v>0</v>
      </c>
      <c r="BG446" s="161">
        <f t="shared" si="7809"/>
        <v>0</v>
      </c>
      <c r="BI446" s="136" t="s">
        <v>19</v>
      </c>
      <c r="BJ446" s="128" t="e">
        <f>B446/B467</f>
        <v>#DIV/0!</v>
      </c>
      <c r="BK446" s="129" t="e">
        <f t="shared" ref="BK446" si="7810">C446/C467</f>
        <v>#DIV/0!</v>
      </c>
      <c r="BL446" s="130" t="e">
        <f t="shared" ref="BL446" si="7811">D446/D467</f>
        <v>#DIV/0!</v>
      </c>
      <c r="BM446" s="131" t="e">
        <f t="shared" ref="BM446" si="7812">E446/E467</f>
        <v>#DIV/0!</v>
      </c>
      <c r="BN446" s="128" t="e">
        <f t="shared" ref="BN446" si="7813">F446/F467</f>
        <v>#DIV/0!</v>
      </c>
      <c r="BO446" s="129" t="e">
        <f t="shared" ref="BO446" si="7814">G446/G467</f>
        <v>#DIV/0!</v>
      </c>
      <c r="BP446" s="130" t="e">
        <f t="shared" ref="BP446" si="7815">H446/H467</f>
        <v>#DIV/0!</v>
      </c>
      <c r="BQ446" s="131" t="e">
        <f t="shared" ref="BQ446" si="7816">I446/I467</f>
        <v>#DIV/0!</v>
      </c>
      <c r="BR446" s="128" t="e">
        <f t="shared" ref="BR446" si="7817">J446/J467</f>
        <v>#DIV/0!</v>
      </c>
      <c r="BS446" s="129" t="e">
        <f t="shared" ref="BS446" si="7818">K446/K467</f>
        <v>#DIV/0!</v>
      </c>
      <c r="BT446" s="130" t="e">
        <f t="shared" ref="BT446" si="7819">L446/L467</f>
        <v>#DIV/0!</v>
      </c>
      <c r="BU446" s="128" t="e">
        <f t="shared" ref="BU446" si="7820">M446/M467</f>
        <v>#DIV/0!</v>
      </c>
      <c r="BV446" s="132" t="e">
        <f t="shared" ref="BV446" si="7821">N446/N467</f>
        <v>#DIV/0!</v>
      </c>
      <c r="BW446" s="133" t="e">
        <f t="shared" ref="BW446" si="7822">O446/O467</f>
        <v>#DIV/0!</v>
      </c>
      <c r="BX446" s="128" t="e">
        <f t="shared" ref="BX446" si="7823">P446/P467</f>
        <v>#DIV/0!</v>
      </c>
      <c r="BY446" s="129" t="e">
        <f t="shared" ref="BY446" si="7824">Q446/Q467</f>
        <v>#DIV/0!</v>
      </c>
      <c r="BZ446" s="130" t="e">
        <f t="shared" ref="BZ446" si="7825">R446/R467</f>
        <v>#DIV/0!</v>
      </c>
      <c r="CA446" s="131" t="e">
        <f t="shared" ref="CA446" si="7826">S446/S467</f>
        <v>#DIV/0!</v>
      </c>
      <c r="CB446" s="128" t="e">
        <f t="shared" ref="CB446" si="7827">T446/T467</f>
        <v>#DIV/0!</v>
      </c>
      <c r="CC446" s="129" t="e">
        <f t="shared" ref="CC446" si="7828">U446/U467</f>
        <v>#DIV/0!</v>
      </c>
      <c r="CD446" s="130" t="e">
        <f t="shared" ref="CD446" si="7829">V446/V467</f>
        <v>#DIV/0!</v>
      </c>
      <c r="CE446" s="131" t="e">
        <f t="shared" ref="CE446" si="7830">W446/W467</f>
        <v>#DIV/0!</v>
      </c>
      <c r="CF446" s="128" t="e">
        <f t="shared" ref="CF446" si="7831">X446/X467</f>
        <v>#DIV/0!</v>
      </c>
      <c r="CG446" s="129" t="e">
        <f t="shared" ref="CG446" si="7832">Y446/Y467</f>
        <v>#DIV/0!</v>
      </c>
      <c r="CH446" s="130" t="e">
        <f t="shared" ref="CH446" si="7833">Z446/Z467</f>
        <v>#DIV/0!</v>
      </c>
      <c r="CI446" s="128" t="e">
        <f t="shared" ref="CI446" si="7834">AA446/AA467</f>
        <v>#DIV/0!</v>
      </c>
      <c r="CJ446" s="134" t="e">
        <f t="shared" ref="CJ446" si="7835">AB446/AB467</f>
        <v>#DIV/0!</v>
      </c>
      <c r="CK446" s="135" t="e">
        <f t="shared" ref="CK446" si="7836">AC446/AC467</f>
        <v>#DIV/0!</v>
      </c>
    </row>
    <row r="447" spans="1:89" ht="13.5" thickTop="1" x14ac:dyDescent="0.2">
      <c r="A447" s="145" t="s">
        <v>20</v>
      </c>
      <c r="B447" s="182"/>
      <c r="C447" s="183"/>
      <c r="D447" s="184"/>
      <c r="E447" s="185"/>
      <c r="F447" s="182"/>
      <c r="G447" s="186"/>
      <c r="H447" s="184"/>
      <c r="I447" s="185"/>
      <c r="J447" s="182"/>
      <c r="K447" s="186"/>
      <c r="L447" s="184"/>
      <c r="M447" s="182"/>
      <c r="N447" s="187"/>
      <c r="O447" s="188"/>
      <c r="P447" s="182"/>
      <c r="Q447" s="186"/>
      <c r="R447" s="184"/>
      <c r="S447" s="185"/>
      <c r="T447" s="182"/>
      <c r="U447" s="186"/>
      <c r="V447" s="184"/>
      <c r="W447" s="185"/>
      <c r="X447" s="182"/>
      <c r="Y447" s="186"/>
      <c r="Z447" s="184"/>
      <c r="AA447" s="182"/>
      <c r="AB447" s="156">
        <f t="shared" si="7753"/>
        <v>0</v>
      </c>
      <c r="AC447" s="157">
        <f t="shared" si="7754"/>
        <v>0</v>
      </c>
      <c r="BI447" s="145" t="s">
        <v>20</v>
      </c>
      <c r="BJ447" s="128" t="e">
        <f>B447/B467</f>
        <v>#DIV/0!</v>
      </c>
      <c r="BK447" s="129" t="e">
        <f t="shared" ref="BK447" si="7837">C447/C467</f>
        <v>#DIV/0!</v>
      </c>
      <c r="BL447" s="130" t="e">
        <f t="shared" ref="BL447" si="7838">D447/D467</f>
        <v>#DIV/0!</v>
      </c>
      <c r="BM447" s="131" t="e">
        <f t="shared" ref="BM447" si="7839">E447/E467</f>
        <v>#DIV/0!</v>
      </c>
      <c r="BN447" s="128" t="e">
        <f t="shared" ref="BN447" si="7840">F447/F467</f>
        <v>#DIV/0!</v>
      </c>
      <c r="BO447" s="129" t="e">
        <f t="shared" ref="BO447" si="7841">G447/G467</f>
        <v>#DIV/0!</v>
      </c>
      <c r="BP447" s="130" t="e">
        <f t="shared" ref="BP447" si="7842">H447/H467</f>
        <v>#DIV/0!</v>
      </c>
      <c r="BQ447" s="131" t="e">
        <f t="shared" ref="BQ447" si="7843">I447/I467</f>
        <v>#DIV/0!</v>
      </c>
      <c r="BR447" s="128" t="e">
        <f t="shared" ref="BR447" si="7844">J447/J467</f>
        <v>#DIV/0!</v>
      </c>
      <c r="BS447" s="129" t="e">
        <f t="shared" ref="BS447" si="7845">K447/K467</f>
        <v>#DIV/0!</v>
      </c>
      <c r="BT447" s="130" t="e">
        <f t="shared" ref="BT447" si="7846">L447/L467</f>
        <v>#DIV/0!</v>
      </c>
      <c r="BU447" s="128" t="e">
        <f t="shared" ref="BU447" si="7847">M447/M467</f>
        <v>#DIV/0!</v>
      </c>
      <c r="BV447" s="132" t="e">
        <f t="shared" ref="BV447" si="7848">N447/N467</f>
        <v>#DIV/0!</v>
      </c>
      <c r="BW447" s="133" t="e">
        <f t="shared" ref="BW447" si="7849">O447/O467</f>
        <v>#DIV/0!</v>
      </c>
      <c r="BX447" s="128" t="e">
        <f t="shared" ref="BX447" si="7850">P447/P467</f>
        <v>#DIV/0!</v>
      </c>
      <c r="BY447" s="129" t="e">
        <f t="shared" ref="BY447" si="7851">Q447/Q467</f>
        <v>#DIV/0!</v>
      </c>
      <c r="BZ447" s="130" t="e">
        <f t="shared" ref="BZ447" si="7852">R447/R467</f>
        <v>#DIV/0!</v>
      </c>
      <c r="CA447" s="131" t="e">
        <f t="shared" ref="CA447" si="7853">S447/S467</f>
        <v>#DIV/0!</v>
      </c>
      <c r="CB447" s="128" t="e">
        <f t="shared" ref="CB447" si="7854">T447/T467</f>
        <v>#DIV/0!</v>
      </c>
      <c r="CC447" s="129" t="e">
        <f t="shared" ref="CC447" si="7855">U447/U467</f>
        <v>#DIV/0!</v>
      </c>
      <c r="CD447" s="130" t="e">
        <f t="shared" ref="CD447" si="7856">V447/V467</f>
        <v>#DIV/0!</v>
      </c>
      <c r="CE447" s="131" t="e">
        <f t="shared" ref="CE447" si="7857">W447/W467</f>
        <v>#DIV/0!</v>
      </c>
      <c r="CF447" s="128" t="e">
        <f t="shared" ref="CF447" si="7858">X447/X467</f>
        <v>#DIV/0!</v>
      </c>
      <c r="CG447" s="129" t="e">
        <f t="shared" ref="CG447" si="7859">Y447/Y467</f>
        <v>#DIV/0!</v>
      </c>
      <c r="CH447" s="130" t="e">
        <f t="shared" ref="CH447" si="7860">Z447/Z467</f>
        <v>#DIV/0!</v>
      </c>
      <c r="CI447" s="128" t="e">
        <f t="shared" ref="CI447" si="7861">AA447/AA467</f>
        <v>#DIV/0!</v>
      </c>
      <c r="CJ447" s="134" t="e">
        <f t="shared" ref="CJ447" si="7862">AB447/AB467</f>
        <v>#DIV/0!</v>
      </c>
      <c r="CK447" s="135" t="e">
        <f t="shared" ref="CK447" si="7863">AC447/AC467</f>
        <v>#DIV/0!</v>
      </c>
    </row>
    <row r="448" spans="1:89" ht="13.5" thickBot="1" x14ac:dyDescent="0.25">
      <c r="A448" s="136" t="s">
        <v>21</v>
      </c>
      <c r="B448" s="175"/>
      <c r="C448" s="176"/>
      <c r="D448" s="177"/>
      <c r="E448" s="178"/>
      <c r="F448" s="175"/>
      <c r="G448" s="179"/>
      <c r="H448" s="177"/>
      <c r="I448" s="178"/>
      <c r="J448" s="175"/>
      <c r="K448" s="179"/>
      <c r="L448" s="177"/>
      <c r="M448" s="175"/>
      <c r="N448" s="180"/>
      <c r="O448" s="181"/>
      <c r="P448" s="175"/>
      <c r="Q448" s="179"/>
      <c r="R448" s="177"/>
      <c r="S448" s="178"/>
      <c r="T448" s="175"/>
      <c r="U448" s="179"/>
      <c r="V448" s="177"/>
      <c r="W448" s="178"/>
      <c r="X448" s="175"/>
      <c r="Y448" s="179"/>
      <c r="Z448" s="177"/>
      <c r="AA448" s="175"/>
      <c r="AB448" s="156">
        <f t="shared" si="7753"/>
        <v>0</v>
      </c>
      <c r="AC448" s="157">
        <f t="shared" si="7754"/>
        <v>0</v>
      </c>
      <c r="AE448" s="232" t="s">
        <v>85</v>
      </c>
      <c r="BI448" s="136" t="s">
        <v>21</v>
      </c>
      <c r="BJ448" s="128" t="e">
        <f>B448/B467</f>
        <v>#DIV/0!</v>
      </c>
      <c r="BK448" s="129" t="e">
        <f t="shared" ref="BK448" si="7864">C448/C467</f>
        <v>#DIV/0!</v>
      </c>
      <c r="BL448" s="130" t="e">
        <f t="shared" ref="BL448" si="7865">D448/D467</f>
        <v>#DIV/0!</v>
      </c>
      <c r="BM448" s="131" t="e">
        <f t="shared" ref="BM448" si="7866">E448/E467</f>
        <v>#DIV/0!</v>
      </c>
      <c r="BN448" s="128" t="e">
        <f t="shared" ref="BN448" si="7867">F448/F467</f>
        <v>#DIV/0!</v>
      </c>
      <c r="BO448" s="129" t="e">
        <f t="shared" ref="BO448" si="7868">G448/G467</f>
        <v>#DIV/0!</v>
      </c>
      <c r="BP448" s="130" t="e">
        <f t="shared" ref="BP448" si="7869">H448/H467</f>
        <v>#DIV/0!</v>
      </c>
      <c r="BQ448" s="131" t="e">
        <f t="shared" ref="BQ448" si="7870">I448/I467</f>
        <v>#DIV/0!</v>
      </c>
      <c r="BR448" s="128" t="e">
        <f t="shared" ref="BR448" si="7871">J448/J467</f>
        <v>#DIV/0!</v>
      </c>
      <c r="BS448" s="129" t="e">
        <f t="shared" ref="BS448" si="7872">K448/K467</f>
        <v>#DIV/0!</v>
      </c>
      <c r="BT448" s="130" t="e">
        <f t="shared" ref="BT448" si="7873">L448/L467</f>
        <v>#DIV/0!</v>
      </c>
      <c r="BU448" s="128" t="e">
        <f t="shared" ref="BU448" si="7874">M448/M467</f>
        <v>#DIV/0!</v>
      </c>
      <c r="BV448" s="132" t="e">
        <f t="shared" ref="BV448" si="7875">N448/N467</f>
        <v>#DIV/0!</v>
      </c>
      <c r="BW448" s="133" t="e">
        <f t="shared" ref="BW448" si="7876">O448/O467</f>
        <v>#DIV/0!</v>
      </c>
      <c r="BX448" s="128" t="e">
        <f t="shared" ref="BX448" si="7877">P448/P467</f>
        <v>#DIV/0!</v>
      </c>
      <c r="BY448" s="129" t="e">
        <f t="shared" ref="BY448" si="7878">Q448/Q467</f>
        <v>#DIV/0!</v>
      </c>
      <c r="BZ448" s="130" t="e">
        <f t="shared" ref="BZ448" si="7879">R448/R467</f>
        <v>#DIV/0!</v>
      </c>
      <c r="CA448" s="131" t="e">
        <f t="shared" ref="CA448" si="7880">S448/S467</f>
        <v>#DIV/0!</v>
      </c>
      <c r="CB448" s="128" t="e">
        <f t="shared" ref="CB448" si="7881">T448/T467</f>
        <v>#DIV/0!</v>
      </c>
      <c r="CC448" s="129" t="e">
        <f t="shared" ref="CC448" si="7882">U448/U467</f>
        <v>#DIV/0!</v>
      </c>
      <c r="CD448" s="130" t="e">
        <f t="shared" ref="CD448" si="7883">V448/V467</f>
        <v>#DIV/0!</v>
      </c>
      <c r="CE448" s="131" t="e">
        <f t="shared" ref="CE448" si="7884">W448/W467</f>
        <v>#DIV/0!</v>
      </c>
      <c r="CF448" s="128" t="e">
        <f t="shared" ref="CF448" si="7885">X448/X467</f>
        <v>#DIV/0!</v>
      </c>
      <c r="CG448" s="129" t="e">
        <f t="shared" ref="CG448" si="7886">Y448/Y467</f>
        <v>#DIV/0!</v>
      </c>
      <c r="CH448" s="130" t="e">
        <f t="shared" ref="CH448" si="7887">Z448/Z467</f>
        <v>#DIV/0!</v>
      </c>
      <c r="CI448" s="128" t="e">
        <f t="shared" ref="CI448" si="7888">AA448/AA467</f>
        <v>#DIV/0!</v>
      </c>
      <c r="CJ448" s="134" t="e">
        <f t="shared" ref="CJ448" si="7889">AB448/AB467</f>
        <v>#DIV/0!</v>
      </c>
      <c r="CK448" s="135" t="e">
        <f t="shared" ref="CK448" si="7890">AC448/AC467</f>
        <v>#DIV/0!</v>
      </c>
    </row>
    <row r="449" spans="1:89" ht="14.25" thickTop="1" thickBot="1" x14ac:dyDescent="0.25">
      <c r="A449" s="145" t="s">
        <v>22</v>
      </c>
      <c r="B449" s="182"/>
      <c r="C449" s="183"/>
      <c r="D449" s="184"/>
      <c r="E449" s="185"/>
      <c r="F449" s="182"/>
      <c r="G449" s="186"/>
      <c r="H449" s="184"/>
      <c r="I449" s="185"/>
      <c r="J449" s="182"/>
      <c r="K449" s="186"/>
      <c r="L449" s="184"/>
      <c r="M449" s="182"/>
      <c r="N449" s="187"/>
      <c r="O449" s="188"/>
      <c r="P449" s="182"/>
      <c r="Q449" s="186"/>
      <c r="R449" s="184"/>
      <c r="S449" s="185"/>
      <c r="T449" s="182"/>
      <c r="U449" s="186"/>
      <c r="V449" s="184"/>
      <c r="W449" s="185"/>
      <c r="X449" s="182"/>
      <c r="Y449" s="186"/>
      <c r="Z449" s="184"/>
      <c r="AA449" s="182"/>
      <c r="AB449" s="156">
        <f t="shared" si="7753"/>
        <v>0</v>
      </c>
      <c r="AC449" s="157">
        <f t="shared" si="7754"/>
        <v>0</v>
      </c>
      <c r="AE449" s="300" t="s">
        <v>0</v>
      </c>
      <c r="AF449" s="302" t="s">
        <v>1</v>
      </c>
      <c r="AG449" s="303"/>
      <c r="AH449" s="302" t="s">
        <v>2</v>
      </c>
      <c r="AI449" s="303"/>
      <c r="AJ449" s="302" t="s">
        <v>3</v>
      </c>
      <c r="AK449" s="303"/>
      <c r="AL449" s="302" t="s">
        <v>4</v>
      </c>
      <c r="AM449" s="303"/>
      <c r="AN449" s="302" t="s">
        <v>5</v>
      </c>
      <c r="AO449" s="303"/>
      <c r="AP449" s="302" t="s">
        <v>6</v>
      </c>
      <c r="AQ449" s="303"/>
      <c r="AR449" s="302" t="s">
        <v>7</v>
      </c>
      <c r="AS449" s="303"/>
      <c r="AT449" s="302" t="s">
        <v>8</v>
      </c>
      <c r="AU449" s="303"/>
      <c r="AV449" s="302" t="s">
        <v>9</v>
      </c>
      <c r="AW449" s="303"/>
      <c r="AX449" s="302" t="s">
        <v>10</v>
      </c>
      <c r="AY449" s="303"/>
      <c r="AZ449" s="302" t="s">
        <v>11</v>
      </c>
      <c r="BA449" s="303"/>
      <c r="BB449" s="302" t="s">
        <v>12</v>
      </c>
      <c r="BC449" s="303"/>
      <c r="BD449" s="305" t="s">
        <v>40</v>
      </c>
      <c r="BE449" s="306"/>
      <c r="BF449" s="307" t="s">
        <v>41</v>
      </c>
      <c r="BG449" s="308"/>
      <c r="BI449" s="145" t="s">
        <v>22</v>
      </c>
      <c r="BJ449" s="128" t="e">
        <f>B449/B467</f>
        <v>#DIV/0!</v>
      </c>
      <c r="BK449" s="129" t="e">
        <f t="shared" ref="BK449" si="7891">C449/C467</f>
        <v>#DIV/0!</v>
      </c>
      <c r="BL449" s="130" t="e">
        <f t="shared" ref="BL449" si="7892">D449/D467</f>
        <v>#DIV/0!</v>
      </c>
      <c r="BM449" s="131" t="e">
        <f t="shared" ref="BM449" si="7893">E449/E467</f>
        <v>#DIV/0!</v>
      </c>
      <c r="BN449" s="128" t="e">
        <f t="shared" ref="BN449" si="7894">F449/F467</f>
        <v>#DIV/0!</v>
      </c>
      <c r="BO449" s="129" t="e">
        <f t="shared" ref="BO449" si="7895">G449/G467</f>
        <v>#DIV/0!</v>
      </c>
      <c r="BP449" s="130" t="e">
        <f t="shared" ref="BP449" si="7896">H449/H467</f>
        <v>#DIV/0!</v>
      </c>
      <c r="BQ449" s="131" t="e">
        <f t="shared" ref="BQ449" si="7897">I449/I467</f>
        <v>#DIV/0!</v>
      </c>
      <c r="BR449" s="128" t="e">
        <f t="shared" ref="BR449" si="7898">J449/J467</f>
        <v>#DIV/0!</v>
      </c>
      <c r="BS449" s="129" t="e">
        <f t="shared" ref="BS449" si="7899">K449/K467</f>
        <v>#DIV/0!</v>
      </c>
      <c r="BT449" s="130" t="e">
        <f t="shared" ref="BT449" si="7900">L449/L467</f>
        <v>#DIV/0!</v>
      </c>
      <c r="BU449" s="128" t="e">
        <f t="shared" ref="BU449" si="7901">M449/M467</f>
        <v>#DIV/0!</v>
      </c>
      <c r="BV449" s="132" t="e">
        <f t="shared" ref="BV449" si="7902">N449/N467</f>
        <v>#DIV/0!</v>
      </c>
      <c r="BW449" s="133" t="e">
        <f t="shared" ref="BW449" si="7903">O449/O467</f>
        <v>#DIV/0!</v>
      </c>
      <c r="BX449" s="128" t="e">
        <f t="shared" ref="BX449" si="7904">P449/P467</f>
        <v>#DIV/0!</v>
      </c>
      <c r="BY449" s="129" t="e">
        <f t="shared" ref="BY449" si="7905">Q449/Q467</f>
        <v>#DIV/0!</v>
      </c>
      <c r="BZ449" s="130" t="e">
        <f t="shared" ref="BZ449" si="7906">R449/R467</f>
        <v>#DIV/0!</v>
      </c>
      <c r="CA449" s="131" t="e">
        <f t="shared" ref="CA449" si="7907">S449/S467</f>
        <v>#DIV/0!</v>
      </c>
      <c r="CB449" s="128" t="e">
        <f t="shared" ref="CB449" si="7908">T449/T467</f>
        <v>#DIV/0!</v>
      </c>
      <c r="CC449" s="129" t="e">
        <f t="shared" ref="CC449" si="7909">U449/U467</f>
        <v>#DIV/0!</v>
      </c>
      <c r="CD449" s="130" t="e">
        <f t="shared" ref="CD449" si="7910">V449/V467</f>
        <v>#DIV/0!</v>
      </c>
      <c r="CE449" s="131" t="e">
        <f t="shared" ref="CE449" si="7911">W449/W467</f>
        <v>#DIV/0!</v>
      </c>
      <c r="CF449" s="128" t="e">
        <f t="shared" ref="CF449" si="7912">X449/X467</f>
        <v>#DIV/0!</v>
      </c>
      <c r="CG449" s="129" t="e">
        <f t="shared" ref="CG449" si="7913">Y449/Y467</f>
        <v>#DIV/0!</v>
      </c>
      <c r="CH449" s="130" t="e">
        <f t="shared" ref="CH449" si="7914">Z449/Z467</f>
        <v>#DIV/0!</v>
      </c>
      <c r="CI449" s="128" t="e">
        <f t="shared" ref="CI449" si="7915">AA449/AA467</f>
        <v>#DIV/0!</v>
      </c>
      <c r="CJ449" s="134" t="e">
        <f t="shared" ref="CJ449" si="7916">AB449/AB467</f>
        <v>#DIV/0!</v>
      </c>
      <c r="CK449" s="135" t="e">
        <f t="shared" ref="CK449" si="7917">AC449/AC467</f>
        <v>#DIV/0!</v>
      </c>
    </row>
    <row r="450" spans="1:89" ht="15" thickTop="1" thickBot="1" x14ac:dyDescent="0.3">
      <c r="A450" s="136" t="s">
        <v>23</v>
      </c>
      <c r="B450" s="175"/>
      <c r="C450" s="176"/>
      <c r="D450" s="177"/>
      <c r="E450" s="178"/>
      <c r="F450" s="175"/>
      <c r="G450" s="179"/>
      <c r="H450" s="177"/>
      <c r="I450" s="178"/>
      <c r="J450" s="175"/>
      <c r="K450" s="179"/>
      <c r="L450" s="177"/>
      <c r="M450" s="175"/>
      <c r="N450" s="180"/>
      <c r="O450" s="181"/>
      <c r="P450" s="175"/>
      <c r="Q450" s="179"/>
      <c r="R450" s="177"/>
      <c r="S450" s="178"/>
      <c r="T450" s="175"/>
      <c r="U450" s="179"/>
      <c r="V450" s="177"/>
      <c r="W450" s="178"/>
      <c r="X450" s="175"/>
      <c r="Y450" s="179"/>
      <c r="Z450" s="177"/>
      <c r="AA450" s="175"/>
      <c r="AB450" s="156">
        <f t="shared" si="7753"/>
        <v>0</v>
      </c>
      <c r="AC450" s="157">
        <f t="shared" si="7754"/>
        <v>0</v>
      </c>
      <c r="AE450" s="301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62" t="s">
        <v>14</v>
      </c>
      <c r="BG450" s="163" t="s">
        <v>15</v>
      </c>
      <c r="BI450" s="136" t="s">
        <v>23</v>
      </c>
      <c r="BJ450" s="128" t="e">
        <f>B450/B467</f>
        <v>#DIV/0!</v>
      </c>
      <c r="BK450" s="129" t="e">
        <f t="shared" ref="BK450" si="7918">C450/C467</f>
        <v>#DIV/0!</v>
      </c>
      <c r="BL450" s="130" t="e">
        <f t="shared" ref="BL450" si="7919">D450/D467</f>
        <v>#DIV/0!</v>
      </c>
      <c r="BM450" s="131" t="e">
        <f t="shared" ref="BM450" si="7920">E450/E467</f>
        <v>#DIV/0!</v>
      </c>
      <c r="BN450" s="128" t="e">
        <f t="shared" ref="BN450" si="7921">F450/F467</f>
        <v>#DIV/0!</v>
      </c>
      <c r="BO450" s="129" t="e">
        <f t="shared" ref="BO450" si="7922">G450/G467</f>
        <v>#DIV/0!</v>
      </c>
      <c r="BP450" s="130" t="e">
        <f t="shared" ref="BP450" si="7923">H450/H467</f>
        <v>#DIV/0!</v>
      </c>
      <c r="BQ450" s="131" t="e">
        <f t="shared" ref="BQ450" si="7924">I450/I467</f>
        <v>#DIV/0!</v>
      </c>
      <c r="BR450" s="128" t="e">
        <f t="shared" ref="BR450" si="7925">J450/J467</f>
        <v>#DIV/0!</v>
      </c>
      <c r="BS450" s="129" t="e">
        <f t="shared" ref="BS450" si="7926">K450/K467</f>
        <v>#DIV/0!</v>
      </c>
      <c r="BT450" s="130" t="e">
        <f t="shared" ref="BT450" si="7927">L450/L467</f>
        <v>#DIV/0!</v>
      </c>
      <c r="BU450" s="128" t="e">
        <f t="shared" ref="BU450" si="7928">M450/M467</f>
        <v>#DIV/0!</v>
      </c>
      <c r="BV450" s="132" t="e">
        <f t="shared" ref="BV450" si="7929">N450/N467</f>
        <v>#DIV/0!</v>
      </c>
      <c r="BW450" s="133" t="e">
        <f t="shared" ref="BW450" si="7930">O450/O467</f>
        <v>#DIV/0!</v>
      </c>
      <c r="BX450" s="128" t="e">
        <f t="shared" ref="BX450" si="7931">P450/P467</f>
        <v>#DIV/0!</v>
      </c>
      <c r="BY450" s="129" t="e">
        <f t="shared" ref="BY450" si="7932">Q450/Q467</f>
        <v>#DIV/0!</v>
      </c>
      <c r="BZ450" s="130" t="e">
        <f t="shared" ref="BZ450" si="7933">R450/R467</f>
        <v>#DIV/0!</v>
      </c>
      <c r="CA450" s="131" t="e">
        <f t="shared" ref="CA450" si="7934">S450/S467</f>
        <v>#DIV/0!</v>
      </c>
      <c r="CB450" s="128" t="e">
        <f t="shared" ref="CB450" si="7935">T450/T467</f>
        <v>#DIV/0!</v>
      </c>
      <c r="CC450" s="129" t="e">
        <f t="shared" ref="CC450" si="7936">U450/U467</f>
        <v>#DIV/0!</v>
      </c>
      <c r="CD450" s="130" t="e">
        <f t="shared" ref="CD450" si="7937">V450/V467</f>
        <v>#DIV/0!</v>
      </c>
      <c r="CE450" s="131" t="e">
        <f t="shared" ref="CE450" si="7938">W450/W467</f>
        <v>#DIV/0!</v>
      </c>
      <c r="CF450" s="128" t="e">
        <f t="shared" ref="CF450" si="7939">X450/X467</f>
        <v>#DIV/0!</v>
      </c>
      <c r="CG450" s="129" t="e">
        <f t="shared" ref="CG450" si="7940">Y450/Y467</f>
        <v>#DIV/0!</v>
      </c>
      <c r="CH450" s="130" t="e">
        <f t="shared" ref="CH450" si="7941">Z450/Z467</f>
        <v>#DIV/0!</v>
      </c>
      <c r="CI450" s="128" t="e">
        <f t="shared" ref="CI450" si="7942">AA450/AA467</f>
        <v>#DIV/0!</v>
      </c>
      <c r="CJ450" s="134" t="e">
        <f t="shared" ref="CJ450" si="7943">AB450/AB467</f>
        <v>#DIV/0!</v>
      </c>
      <c r="CK450" s="135" t="e">
        <f t="shared" ref="CK450" si="7944">AC450/AC467</f>
        <v>#DIV/0!</v>
      </c>
    </row>
    <row r="451" spans="1:89" ht="13.5" thickTop="1" x14ac:dyDescent="0.2">
      <c r="A451" s="145" t="s">
        <v>24</v>
      </c>
      <c r="B451" s="189"/>
      <c r="C451" s="183"/>
      <c r="D451" s="184"/>
      <c r="E451" s="185"/>
      <c r="F451" s="182"/>
      <c r="G451" s="186"/>
      <c r="H451" s="184"/>
      <c r="I451" s="185"/>
      <c r="J451" s="182"/>
      <c r="K451" s="186"/>
      <c r="L451" s="184"/>
      <c r="M451" s="182"/>
      <c r="N451" s="187"/>
      <c r="O451" s="190"/>
      <c r="P451" s="182"/>
      <c r="Q451" s="186"/>
      <c r="R451" s="184"/>
      <c r="S451" s="185"/>
      <c r="T451" s="182"/>
      <c r="U451" s="186"/>
      <c r="V451" s="184"/>
      <c r="W451" s="191"/>
      <c r="X451" s="182"/>
      <c r="Y451" s="186"/>
      <c r="Z451" s="184"/>
      <c r="AA451" s="182"/>
      <c r="AB451" s="156">
        <f t="shared" si="7753"/>
        <v>0</v>
      </c>
      <c r="AC451" s="157">
        <f t="shared" si="7754"/>
        <v>0</v>
      </c>
      <c r="AE451" s="235" t="str">
        <f>$AE$17</f>
        <v>17:00 - 17:59</v>
      </c>
      <c r="AF451" s="125">
        <f t="shared" ref="AF451:AU452" si="7945">SUMIF($A$9:$A$32,$AE451,B$443:B$466)</f>
        <v>0</v>
      </c>
      <c r="AG451" s="172">
        <f t="shared" si="7945"/>
        <v>0</v>
      </c>
      <c r="AH451" s="126">
        <f t="shared" si="7945"/>
        <v>0</v>
      </c>
      <c r="AI451" s="166">
        <f t="shared" si="7945"/>
        <v>0</v>
      </c>
      <c r="AJ451" s="125">
        <f t="shared" si="7945"/>
        <v>0</v>
      </c>
      <c r="AK451" s="127">
        <f t="shared" si="7945"/>
        <v>0</v>
      </c>
      <c r="AL451" s="126">
        <f t="shared" si="7945"/>
        <v>0</v>
      </c>
      <c r="AM451" s="166">
        <f t="shared" si="7945"/>
        <v>0</v>
      </c>
      <c r="AN451" s="125">
        <f t="shared" si="7945"/>
        <v>0</v>
      </c>
      <c r="AO451" s="127">
        <f t="shared" si="7945"/>
        <v>0</v>
      </c>
      <c r="AP451" s="126">
        <f t="shared" si="7945"/>
        <v>0</v>
      </c>
      <c r="AQ451" s="125">
        <f t="shared" si="7945"/>
        <v>0</v>
      </c>
      <c r="AR451" s="165">
        <f t="shared" si="7945"/>
        <v>0</v>
      </c>
      <c r="AS451" s="167">
        <f t="shared" si="7945"/>
        <v>0</v>
      </c>
      <c r="AT451" s="125">
        <f t="shared" si="7945"/>
        <v>0</v>
      </c>
      <c r="AU451" s="127">
        <f t="shared" si="7945"/>
        <v>0</v>
      </c>
      <c r="AV451" s="126">
        <f t="shared" ref="AP451:BE452" si="7946">SUMIF($A$9:$A$32,$AE451,R$443:R$466)</f>
        <v>0</v>
      </c>
      <c r="AW451" s="166">
        <f t="shared" si="7946"/>
        <v>0</v>
      </c>
      <c r="AX451" s="125">
        <f t="shared" si="7946"/>
        <v>0</v>
      </c>
      <c r="AY451" s="127">
        <f t="shared" si="7946"/>
        <v>0</v>
      </c>
      <c r="AZ451" s="126">
        <f t="shared" si="7946"/>
        <v>0</v>
      </c>
      <c r="BA451" s="166">
        <f t="shared" si="7946"/>
        <v>0</v>
      </c>
      <c r="BB451" s="125">
        <f t="shared" si="7946"/>
        <v>0</v>
      </c>
      <c r="BC451" s="127">
        <f t="shared" si="7946"/>
        <v>0</v>
      </c>
      <c r="BD451" s="170">
        <f t="shared" si="7946"/>
        <v>0</v>
      </c>
      <c r="BE451" s="171">
        <f t="shared" si="7946"/>
        <v>0</v>
      </c>
      <c r="BF451" s="156">
        <f>AF451+AH451+AJ451+AL451+AN451+AP451+AR451+AT451+AV451+AX451+AZ451+BB451+BD451</f>
        <v>0</v>
      </c>
      <c r="BG451" s="157">
        <f>AG451+AI451+AK451+AM451+AO451+AQ451+AS451+AU451+AW451+AY451+BA451+BC451+BE451</f>
        <v>0</v>
      </c>
      <c r="BI451" s="145" t="s">
        <v>24</v>
      </c>
      <c r="BJ451" s="128" t="e">
        <f>B451/B467</f>
        <v>#DIV/0!</v>
      </c>
      <c r="BK451" s="129" t="e">
        <f t="shared" ref="BK451" si="7947">C451/C467</f>
        <v>#DIV/0!</v>
      </c>
      <c r="BL451" s="130" t="e">
        <f t="shared" ref="BL451" si="7948">D451/D467</f>
        <v>#DIV/0!</v>
      </c>
      <c r="BM451" s="131" t="e">
        <f t="shared" ref="BM451" si="7949">E451/E467</f>
        <v>#DIV/0!</v>
      </c>
      <c r="BN451" s="128" t="e">
        <f t="shared" ref="BN451" si="7950">F451/F467</f>
        <v>#DIV/0!</v>
      </c>
      <c r="BO451" s="129" t="e">
        <f t="shared" ref="BO451" si="7951">G451/G467</f>
        <v>#DIV/0!</v>
      </c>
      <c r="BP451" s="130" t="e">
        <f t="shared" ref="BP451" si="7952">H451/H467</f>
        <v>#DIV/0!</v>
      </c>
      <c r="BQ451" s="131" t="e">
        <f t="shared" ref="BQ451" si="7953">I451/I467</f>
        <v>#DIV/0!</v>
      </c>
      <c r="BR451" s="128" t="e">
        <f t="shared" ref="BR451" si="7954">J451/J467</f>
        <v>#DIV/0!</v>
      </c>
      <c r="BS451" s="129" t="e">
        <f t="shared" ref="BS451" si="7955">K451/K467</f>
        <v>#DIV/0!</v>
      </c>
      <c r="BT451" s="130" t="e">
        <f t="shared" ref="BT451" si="7956">L451/L467</f>
        <v>#DIV/0!</v>
      </c>
      <c r="BU451" s="128" t="e">
        <f t="shared" ref="BU451" si="7957">M451/M467</f>
        <v>#DIV/0!</v>
      </c>
      <c r="BV451" s="132" t="e">
        <f t="shared" ref="BV451" si="7958">N451/N467</f>
        <v>#DIV/0!</v>
      </c>
      <c r="BW451" s="133" t="e">
        <f t="shared" ref="BW451" si="7959">O451/O467</f>
        <v>#DIV/0!</v>
      </c>
      <c r="BX451" s="128" t="e">
        <f t="shared" ref="BX451" si="7960">P451/P467</f>
        <v>#DIV/0!</v>
      </c>
      <c r="BY451" s="129" t="e">
        <f t="shared" ref="BY451" si="7961">Q451/Q467</f>
        <v>#DIV/0!</v>
      </c>
      <c r="BZ451" s="130" t="e">
        <f t="shared" ref="BZ451" si="7962">R451/R467</f>
        <v>#DIV/0!</v>
      </c>
      <c r="CA451" s="131" t="e">
        <f t="shared" ref="CA451" si="7963">S451/S467</f>
        <v>#DIV/0!</v>
      </c>
      <c r="CB451" s="128" t="e">
        <f t="shared" ref="CB451" si="7964">T451/T467</f>
        <v>#DIV/0!</v>
      </c>
      <c r="CC451" s="129" t="e">
        <f t="shared" ref="CC451" si="7965">U451/U467</f>
        <v>#DIV/0!</v>
      </c>
      <c r="CD451" s="130" t="e">
        <f t="shared" ref="CD451" si="7966">V451/V467</f>
        <v>#DIV/0!</v>
      </c>
      <c r="CE451" s="131" t="e">
        <f t="shared" ref="CE451" si="7967">W451/W467</f>
        <v>#DIV/0!</v>
      </c>
      <c r="CF451" s="128" t="e">
        <f t="shared" ref="CF451" si="7968">X451/X467</f>
        <v>#DIV/0!</v>
      </c>
      <c r="CG451" s="129" t="e">
        <f t="shared" ref="CG451" si="7969">Y451/Y467</f>
        <v>#DIV/0!</v>
      </c>
      <c r="CH451" s="130" t="e">
        <f t="shared" ref="CH451" si="7970">Z451/Z467</f>
        <v>#DIV/0!</v>
      </c>
      <c r="CI451" s="128" t="e">
        <f t="shared" ref="CI451" si="7971">AA451/AA467</f>
        <v>#DIV/0!</v>
      </c>
      <c r="CJ451" s="134" t="e">
        <f t="shared" ref="CJ451" si="7972">AB451/AB467</f>
        <v>#DIV/0!</v>
      </c>
      <c r="CK451" s="135" t="e">
        <f t="shared" ref="CK451" si="7973">AC451/AC467</f>
        <v>#DIV/0!</v>
      </c>
    </row>
    <row r="452" spans="1:89" x14ac:dyDescent="0.2">
      <c r="A452" s="136" t="s">
        <v>25</v>
      </c>
      <c r="B452" s="192"/>
      <c r="C452" s="176"/>
      <c r="D452" s="177"/>
      <c r="E452" s="178"/>
      <c r="F452" s="175"/>
      <c r="G452" s="179"/>
      <c r="H452" s="177"/>
      <c r="I452" s="178"/>
      <c r="J452" s="175"/>
      <c r="K452" s="176"/>
      <c r="L452" s="177"/>
      <c r="M452" s="175"/>
      <c r="N452" s="180"/>
      <c r="O452" s="193"/>
      <c r="P452" s="175"/>
      <c r="Q452" s="176"/>
      <c r="R452" s="177"/>
      <c r="S452" s="178"/>
      <c r="T452" s="184"/>
      <c r="U452" s="175"/>
      <c r="V452" s="177"/>
      <c r="W452" s="194"/>
      <c r="X452" s="175"/>
      <c r="Y452" s="179"/>
      <c r="Z452" s="177"/>
      <c r="AA452" s="175"/>
      <c r="AB452" s="156">
        <f t="shared" si="7753"/>
        <v>0</v>
      </c>
      <c r="AC452" s="157">
        <f t="shared" si="7754"/>
        <v>0</v>
      </c>
      <c r="AE452" s="237" t="str">
        <f>$AE$18</f>
        <v>18:00 - 18:59</v>
      </c>
      <c r="AF452" s="125">
        <f t="shared" si="7945"/>
        <v>0</v>
      </c>
      <c r="AG452" s="176">
        <f t="shared" si="7945"/>
        <v>0</v>
      </c>
      <c r="AH452" s="177">
        <f t="shared" si="7945"/>
        <v>0</v>
      </c>
      <c r="AI452" s="178">
        <f t="shared" si="7945"/>
        <v>0</v>
      </c>
      <c r="AJ452" s="238">
        <f t="shared" si="7945"/>
        <v>0</v>
      </c>
      <c r="AK452" s="179">
        <f t="shared" si="7945"/>
        <v>0</v>
      </c>
      <c r="AL452" s="177">
        <f t="shared" si="7945"/>
        <v>0</v>
      </c>
      <c r="AM452" s="178">
        <f t="shared" si="7945"/>
        <v>0</v>
      </c>
      <c r="AN452" s="238">
        <f t="shared" si="7945"/>
        <v>0</v>
      </c>
      <c r="AO452" s="179">
        <f t="shared" si="7945"/>
        <v>0</v>
      </c>
      <c r="AP452" s="177">
        <f t="shared" si="7946"/>
        <v>0</v>
      </c>
      <c r="AQ452" s="238">
        <f t="shared" si="7946"/>
        <v>0</v>
      </c>
      <c r="AR452" s="180">
        <f t="shared" si="7946"/>
        <v>0</v>
      </c>
      <c r="AS452" s="181">
        <f t="shared" si="7946"/>
        <v>0</v>
      </c>
      <c r="AT452" s="238">
        <f t="shared" si="7946"/>
        <v>0</v>
      </c>
      <c r="AU452" s="179">
        <f t="shared" si="7946"/>
        <v>0</v>
      </c>
      <c r="AV452" s="177">
        <f t="shared" si="7946"/>
        <v>0</v>
      </c>
      <c r="AW452" s="178">
        <f t="shared" si="7946"/>
        <v>0</v>
      </c>
      <c r="AX452" s="238">
        <f t="shared" si="7946"/>
        <v>0</v>
      </c>
      <c r="AY452" s="179">
        <f t="shared" si="7946"/>
        <v>0</v>
      </c>
      <c r="AZ452" s="177">
        <f t="shared" si="7946"/>
        <v>0</v>
      </c>
      <c r="BA452" s="178">
        <f t="shared" si="7946"/>
        <v>0</v>
      </c>
      <c r="BB452" s="238">
        <f t="shared" si="7946"/>
        <v>0</v>
      </c>
      <c r="BC452" s="179">
        <f t="shared" si="7946"/>
        <v>0</v>
      </c>
      <c r="BD452" s="177">
        <f t="shared" si="7946"/>
        <v>0</v>
      </c>
      <c r="BE452" s="238">
        <f t="shared" si="7946"/>
        <v>0</v>
      </c>
      <c r="BF452" s="158">
        <f>SUM(AF452,AH452,AJ452,AL452,AN452,AP452,AR452,AT452,AV452,AX452,AZ452,BB452,BD452)</f>
        <v>0</v>
      </c>
      <c r="BG452" s="159">
        <f>SUM(AG452,AI452,AK452,AM452,AO452,AQ452,AS452,AU452,AW452,AY452,BA452,BC452,BE452)</f>
        <v>0</v>
      </c>
      <c r="BI452" s="136" t="s">
        <v>25</v>
      </c>
      <c r="BJ452" s="128" t="e">
        <f>B452/B467</f>
        <v>#DIV/0!</v>
      </c>
      <c r="BK452" s="129" t="e">
        <f t="shared" ref="BK452" si="7974">C452/C467</f>
        <v>#DIV/0!</v>
      </c>
      <c r="BL452" s="130" t="e">
        <f t="shared" ref="BL452" si="7975">D452/D467</f>
        <v>#DIV/0!</v>
      </c>
      <c r="BM452" s="131" t="e">
        <f t="shared" ref="BM452" si="7976">E452/E467</f>
        <v>#DIV/0!</v>
      </c>
      <c r="BN452" s="128" t="e">
        <f t="shared" ref="BN452" si="7977">F452/F467</f>
        <v>#DIV/0!</v>
      </c>
      <c r="BO452" s="129" t="e">
        <f t="shared" ref="BO452" si="7978">G452/G467</f>
        <v>#DIV/0!</v>
      </c>
      <c r="BP452" s="130" t="e">
        <f t="shared" ref="BP452" si="7979">H452/H467</f>
        <v>#DIV/0!</v>
      </c>
      <c r="BQ452" s="131" t="e">
        <f t="shared" ref="BQ452" si="7980">I452/I467</f>
        <v>#DIV/0!</v>
      </c>
      <c r="BR452" s="128" t="e">
        <f t="shared" ref="BR452" si="7981">J452/J467</f>
        <v>#DIV/0!</v>
      </c>
      <c r="BS452" s="129" t="e">
        <f t="shared" ref="BS452" si="7982">K452/K467</f>
        <v>#DIV/0!</v>
      </c>
      <c r="BT452" s="130" t="e">
        <f t="shared" ref="BT452" si="7983">L452/L467</f>
        <v>#DIV/0!</v>
      </c>
      <c r="BU452" s="128" t="e">
        <f t="shared" ref="BU452" si="7984">M452/M467</f>
        <v>#DIV/0!</v>
      </c>
      <c r="BV452" s="132" t="e">
        <f t="shared" ref="BV452" si="7985">N452/N467</f>
        <v>#DIV/0!</v>
      </c>
      <c r="BW452" s="133" t="e">
        <f t="shared" ref="BW452" si="7986">O452/O467</f>
        <v>#DIV/0!</v>
      </c>
      <c r="BX452" s="128" t="e">
        <f t="shared" ref="BX452" si="7987">P452/P467</f>
        <v>#DIV/0!</v>
      </c>
      <c r="BY452" s="129" t="e">
        <f t="shared" ref="BY452" si="7988">Q452/Q467</f>
        <v>#DIV/0!</v>
      </c>
      <c r="BZ452" s="130" t="e">
        <f t="shared" ref="BZ452" si="7989">R452/R467</f>
        <v>#DIV/0!</v>
      </c>
      <c r="CA452" s="131" t="e">
        <f t="shared" ref="CA452" si="7990">S452/S467</f>
        <v>#DIV/0!</v>
      </c>
      <c r="CB452" s="128" t="e">
        <f t="shared" ref="CB452" si="7991">T452/T467</f>
        <v>#DIV/0!</v>
      </c>
      <c r="CC452" s="129" t="e">
        <f t="shared" ref="CC452" si="7992">U452/U467</f>
        <v>#DIV/0!</v>
      </c>
      <c r="CD452" s="130" t="e">
        <f t="shared" ref="CD452" si="7993">V452/V467</f>
        <v>#DIV/0!</v>
      </c>
      <c r="CE452" s="131" t="e">
        <f t="shared" ref="CE452" si="7994">W452/W467</f>
        <v>#DIV/0!</v>
      </c>
      <c r="CF452" s="128" t="e">
        <f t="shared" ref="CF452" si="7995">X452/X467</f>
        <v>#DIV/0!</v>
      </c>
      <c r="CG452" s="129" t="e">
        <f t="shared" ref="CG452" si="7996">Y452/Y467</f>
        <v>#DIV/0!</v>
      </c>
      <c r="CH452" s="130" t="e">
        <f t="shared" ref="CH452" si="7997">Z452/Z467</f>
        <v>#DIV/0!</v>
      </c>
      <c r="CI452" s="128" t="e">
        <f t="shared" ref="CI452" si="7998">AA452/AA467</f>
        <v>#DIV/0!</v>
      </c>
      <c r="CJ452" s="134" t="e">
        <f t="shared" ref="CJ452" si="7999">AB452/AB467</f>
        <v>#DIV/0!</v>
      </c>
      <c r="CK452" s="135" t="e">
        <f t="shared" ref="CK452" si="8000">AC452/AC467</f>
        <v>#DIV/0!</v>
      </c>
    </row>
    <row r="453" spans="1:89" ht="13.5" thickBot="1" x14ac:dyDescent="0.25">
      <c r="A453" s="145" t="s">
        <v>26</v>
      </c>
      <c r="B453" s="189"/>
      <c r="C453" s="183"/>
      <c r="D453" s="184"/>
      <c r="E453" s="185"/>
      <c r="F453" s="182"/>
      <c r="G453" s="186"/>
      <c r="H453" s="184"/>
      <c r="I453" s="185"/>
      <c r="J453" s="182"/>
      <c r="K453" s="183"/>
      <c r="L453" s="184"/>
      <c r="M453" s="182"/>
      <c r="N453" s="187"/>
      <c r="O453" s="190"/>
      <c r="P453" s="182"/>
      <c r="Q453" s="183"/>
      <c r="R453" s="184"/>
      <c r="S453" s="185"/>
      <c r="T453" s="182"/>
      <c r="U453" s="186"/>
      <c r="V453" s="184"/>
      <c r="W453" s="191"/>
      <c r="X453" s="182"/>
      <c r="Y453" s="186"/>
      <c r="Z453" s="184"/>
      <c r="AA453" s="182"/>
      <c r="AB453" s="156">
        <f t="shared" si="7753"/>
        <v>0</v>
      </c>
      <c r="AC453" s="157">
        <f t="shared" si="7754"/>
        <v>0</v>
      </c>
      <c r="AE453" s="235"/>
      <c r="AF453" s="125"/>
      <c r="AG453" s="183"/>
      <c r="AH453" s="184"/>
      <c r="AI453" s="185"/>
      <c r="AJ453" s="182"/>
      <c r="AK453" s="186"/>
      <c r="AL453" s="184"/>
      <c r="AM453" s="185"/>
      <c r="AN453" s="182"/>
      <c r="AO453" s="186"/>
      <c r="AP453" s="184"/>
      <c r="AQ453" s="182"/>
      <c r="AR453" s="187"/>
      <c r="AS453" s="188"/>
      <c r="AT453" s="182"/>
      <c r="AU453" s="186"/>
      <c r="AV453" s="184"/>
      <c r="AW453" s="185"/>
      <c r="AX453" s="182"/>
      <c r="AY453" s="186"/>
      <c r="AZ453" s="184"/>
      <c r="BA453" s="185"/>
      <c r="BB453" s="182"/>
      <c r="BC453" s="186"/>
      <c r="BD453" s="184"/>
      <c r="BE453" s="182"/>
      <c r="BF453" s="158"/>
      <c r="BG453" s="159"/>
      <c r="BI453" s="145" t="s">
        <v>26</v>
      </c>
      <c r="BJ453" s="128" t="e">
        <f>B453/B467</f>
        <v>#DIV/0!</v>
      </c>
      <c r="BK453" s="129" t="e">
        <f t="shared" ref="BK453" si="8001">C453/C467</f>
        <v>#DIV/0!</v>
      </c>
      <c r="BL453" s="130" t="e">
        <f t="shared" ref="BL453" si="8002">D453/D467</f>
        <v>#DIV/0!</v>
      </c>
      <c r="BM453" s="131" t="e">
        <f t="shared" ref="BM453" si="8003">E453/E467</f>
        <v>#DIV/0!</v>
      </c>
      <c r="BN453" s="128" t="e">
        <f t="shared" ref="BN453" si="8004">F453/F467</f>
        <v>#DIV/0!</v>
      </c>
      <c r="BO453" s="129" t="e">
        <f t="shared" ref="BO453" si="8005">G453/G467</f>
        <v>#DIV/0!</v>
      </c>
      <c r="BP453" s="130" t="e">
        <f t="shared" ref="BP453" si="8006">H453/H467</f>
        <v>#DIV/0!</v>
      </c>
      <c r="BQ453" s="131" t="e">
        <f t="shared" ref="BQ453" si="8007">I453/I467</f>
        <v>#DIV/0!</v>
      </c>
      <c r="BR453" s="128" t="e">
        <f t="shared" ref="BR453" si="8008">J453/J467</f>
        <v>#DIV/0!</v>
      </c>
      <c r="BS453" s="129" t="e">
        <f t="shared" ref="BS453" si="8009">K453/K467</f>
        <v>#DIV/0!</v>
      </c>
      <c r="BT453" s="130" t="e">
        <f t="shared" ref="BT453" si="8010">L453/L467</f>
        <v>#DIV/0!</v>
      </c>
      <c r="BU453" s="128" t="e">
        <f t="shared" ref="BU453" si="8011">M453/M467</f>
        <v>#DIV/0!</v>
      </c>
      <c r="BV453" s="132" t="e">
        <f t="shared" ref="BV453" si="8012">N453/N467</f>
        <v>#DIV/0!</v>
      </c>
      <c r="BW453" s="133" t="e">
        <f t="shared" ref="BW453" si="8013">O453/O467</f>
        <v>#DIV/0!</v>
      </c>
      <c r="BX453" s="128" t="e">
        <f t="shared" ref="BX453" si="8014">P453/P467</f>
        <v>#DIV/0!</v>
      </c>
      <c r="BY453" s="129" t="e">
        <f t="shared" ref="BY453" si="8015">Q453/Q467</f>
        <v>#DIV/0!</v>
      </c>
      <c r="BZ453" s="130" t="e">
        <f t="shared" ref="BZ453" si="8016">R453/R467</f>
        <v>#DIV/0!</v>
      </c>
      <c r="CA453" s="131" t="e">
        <f t="shared" ref="CA453" si="8017">S453/S467</f>
        <v>#DIV/0!</v>
      </c>
      <c r="CB453" s="128" t="e">
        <f t="shared" ref="CB453" si="8018">T453/T467</f>
        <v>#DIV/0!</v>
      </c>
      <c r="CC453" s="129" t="e">
        <f t="shared" ref="CC453" si="8019">U453/U467</f>
        <v>#DIV/0!</v>
      </c>
      <c r="CD453" s="130" t="e">
        <f t="shared" ref="CD453" si="8020">V453/V467</f>
        <v>#DIV/0!</v>
      </c>
      <c r="CE453" s="131" t="e">
        <f t="shared" ref="CE453" si="8021">W453/W467</f>
        <v>#DIV/0!</v>
      </c>
      <c r="CF453" s="128" t="e">
        <f t="shared" ref="CF453" si="8022">X453/X467</f>
        <v>#DIV/0!</v>
      </c>
      <c r="CG453" s="129" t="e">
        <f t="shared" ref="CG453" si="8023">Y453/Y467</f>
        <v>#DIV/0!</v>
      </c>
      <c r="CH453" s="130" t="e">
        <f t="shared" ref="CH453" si="8024">Z453/Z467</f>
        <v>#DIV/0!</v>
      </c>
      <c r="CI453" s="128" t="e">
        <f t="shared" ref="CI453" si="8025">AA453/AA467</f>
        <v>#DIV/0!</v>
      </c>
      <c r="CJ453" s="134" t="e">
        <f t="shared" ref="CJ453" si="8026">AB453/AB467</f>
        <v>#DIV/0!</v>
      </c>
      <c r="CK453" s="135" t="e">
        <f t="shared" ref="CK453" si="8027">AC453/AC467</f>
        <v>#DIV/0!</v>
      </c>
    </row>
    <row r="454" spans="1:89" ht="14.25" thickTop="1" thickBot="1" x14ac:dyDescent="0.25">
      <c r="A454" s="136" t="s">
        <v>27</v>
      </c>
      <c r="B454" s="192"/>
      <c r="C454" s="176"/>
      <c r="D454" s="177"/>
      <c r="E454" s="178"/>
      <c r="F454" s="175"/>
      <c r="G454" s="179"/>
      <c r="H454" s="177"/>
      <c r="I454" s="178"/>
      <c r="J454" s="175"/>
      <c r="K454" s="176"/>
      <c r="L454" s="177"/>
      <c r="M454" s="175"/>
      <c r="N454" s="180"/>
      <c r="O454" s="193"/>
      <c r="P454" s="175"/>
      <c r="Q454" s="176"/>
      <c r="R454" s="177"/>
      <c r="S454" s="178"/>
      <c r="T454" s="175"/>
      <c r="U454" s="179"/>
      <c r="V454" s="177"/>
      <c r="W454" s="194"/>
      <c r="X454" s="175"/>
      <c r="Y454" s="179"/>
      <c r="Z454" s="177"/>
      <c r="AA454" s="175"/>
      <c r="AB454" s="156">
        <f t="shared" si="7753"/>
        <v>0</v>
      </c>
      <c r="AC454" s="157">
        <f t="shared" si="7754"/>
        <v>0</v>
      </c>
      <c r="AE454" s="229" t="s">
        <v>13</v>
      </c>
      <c r="AF454" s="20">
        <f t="shared" ref="AF454:BG454" si="8028">SUM(AF451:AF453)</f>
        <v>0</v>
      </c>
      <c r="AG454" s="21">
        <f t="shared" si="8028"/>
        <v>0</v>
      </c>
      <c r="AH454" s="20">
        <f t="shared" si="8028"/>
        <v>0</v>
      </c>
      <c r="AI454" s="21">
        <f t="shared" si="8028"/>
        <v>0</v>
      </c>
      <c r="AJ454" s="20">
        <f t="shared" si="8028"/>
        <v>0</v>
      </c>
      <c r="AK454" s="21">
        <f t="shared" si="8028"/>
        <v>0</v>
      </c>
      <c r="AL454" s="20">
        <f t="shared" si="8028"/>
        <v>0</v>
      </c>
      <c r="AM454" s="21">
        <f t="shared" si="8028"/>
        <v>0</v>
      </c>
      <c r="AN454" s="20">
        <f t="shared" si="8028"/>
        <v>0</v>
      </c>
      <c r="AO454" s="21">
        <f t="shared" si="8028"/>
        <v>0</v>
      </c>
      <c r="AP454" s="20">
        <f t="shared" si="8028"/>
        <v>0</v>
      </c>
      <c r="AQ454" s="21">
        <f t="shared" si="8028"/>
        <v>0</v>
      </c>
      <c r="AR454" s="20">
        <f t="shared" si="8028"/>
        <v>0</v>
      </c>
      <c r="AS454" s="21">
        <f t="shared" si="8028"/>
        <v>0</v>
      </c>
      <c r="AT454" s="20">
        <f t="shared" si="8028"/>
        <v>0</v>
      </c>
      <c r="AU454" s="21">
        <f t="shared" si="8028"/>
        <v>0</v>
      </c>
      <c r="AV454" s="20">
        <f t="shared" si="8028"/>
        <v>0</v>
      </c>
      <c r="AW454" s="21">
        <f t="shared" si="8028"/>
        <v>0</v>
      </c>
      <c r="AX454" s="20">
        <f t="shared" si="8028"/>
        <v>0</v>
      </c>
      <c r="AY454" s="21">
        <f t="shared" si="8028"/>
        <v>0</v>
      </c>
      <c r="AZ454" s="20">
        <f t="shared" si="8028"/>
        <v>0</v>
      </c>
      <c r="BA454" s="21">
        <f t="shared" si="8028"/>
        <v>0</v>
      </c>
      <c r="BB454" s="20">
        <f t="shared" si="8028"/>
        <v>0</v>
      </c>
      <c r="BC454" s="21">
        <f t="shared" si="8028"/>
        <v>0</v>
      </c>
      <c r="BD454" s="20">
        <f t="shared" si="8028"/>
        <v>0</v>
      </c>
      <c r="BE454" s="21">
        <f t="shared" si="8028"/>
        <v>0</v>
      </c>
      <c r="BF454" s="160">
        <f t="shared" si="8028"/>
        <v>0</v>
      </c>
      <c r="BG454" s="161">
        <f t="shared" si="8028"/>
        <v>0</v>
      </c>
      <c r="BI454" s="136" t="s">
        <v>27</v>
      </c>
      <c r="BJ454" s="128" t="e">
        <f>B454/B467</f>
        <v>#DIV/0!</v>
      </c>
      <c r="BK454" s="129" t="e">
        <f t="shared" ref="BK454" si="8029">C454/C467</f>
        <v>#DIV/0!</v>
      </c>
      <c r="BL454" s="130" t="e">
        <f t="shared" ref="BL454" si="8030">D454/D467</f>
        <v>#DIV/0!</v>
      </c>
      <c r="BM454" s="131" t="e">
        <f t="shared" ref="BM454" si="8031">E454/E467</f>
        <v>#DIV/0!</v>
      </c>
      <c r="BN454" s="128" t="e">
        <f t="shared" ref="BN454" si="8032">F454/F467</f>
        <v>#DIV/0!</v>
      </c>
      <c r="BO454" s="129" t="e">
        <f t="shared" ref="BO454" si="8033">G454/G467</f>
        <v>#DIV/0!</v>
      </c>
      <c r="BP454" s="130" t="e">
        <f t="shared" ref="BP454" si="8034">H454/H467</f>
        <v>#DIV/0!</v>
      </c>
      <c r="BQ454" s="131" t="e">
        <f t="shared" ref="BQ454" si="8035">I454/I467</f>
        <v>#DIV/0!</v>
      </c>
      <c r="BR454" s="128" t="e">
        <f t="shared" ref="BR454" si="8036">J454/J467</f>
        <v>#DIV/0!</v>
      </c>
      <c r="BS454" s="129" t="e">
        <f t="shared" ref="BS454" si="8037">K454/K467</f>
        <v>#DIV/0!</v>
      </c>
      <c r="BT454" s="130" t="e">
        <f t="shared" ref="BT454" si="8038">L454/L467</f>
        <v>#DIV/0!</v>
      </c>
      <c r="BU454" s="128" t="e">
        <f t="shared" ref="BU454" si="8039">M454/M467</f>
        <v>#DIV/0!</v>
      </c>
      <c r="BV454" s="132" t="e">
        <f t="shared" ref="BV454" si="8040">N454/N467</f>
        <v>#DIV/0!</v>
      </c>
      <c r="BW454" s="133" t="e">
        <f t="shared" ref="BW454" si="8041">O454/O467</f>
        <v>#DIV/0!</v>
      </c>
      <c r="BX454" s="128" t="e">
        <f t="shared" ref="BX454" si="8042">P454/P467</f>
        <v>#DIV/0!</v>
      </c>
      <c r="BY454" s="129" t="e">
        <f t="shared" ref="BY454" si="8043">Q454/Q467</f>
        <v>#DIV/0!</v>
      </c>
      <c r="BZ454" s="130" t="e">
        <f t="shared" ref="BZ454" si="8044">R454/R467</f>
        <v>#DIV/0!</v>
      </c>
      <c r="CA454" s="131" t="e">
        <f t="shared" ref="CA454" si="8045">S454/S467</f>
        <v>#DIV/0!</v>
      </c>
      <c r="CB454" s="128" t="e">
        <f t="shared" ref="CB454" si="8046">T454/T467</f>
        <v>#DIV/0!</v>
      </c>
      <c r="CC454" s="129" t="e">
        <f t="shared" ref="CC454" si="8047">U454/U467</f>
        <v>#DIV/0!</v>
      </c>
      <c r="CD454" s="130" t="e">
        <f t="shared" ref="CD454" si="8048">V454/V467</f>
        <v>#DIV/0!</v>
      </c>
      <c r="CE454" s="131" t="e">
        <f t="shared" ref="CE454" si="8049">W454/W467</f>
        <v>#DIV/0!</v>
      </c>
      <c r="CF454" s="128" t="e">
        <f t="shared" ref="CF454" si="8050">X454/X467</f>
        <v>#DIV/0!</v>
      </c>
      <c r="CG454" s="129" t="e">
        <f t="shared" ref="CG454" si="8051">Y454/Y467</f>
        <v>#DIV/0!</v>
      </c>
      <c r="CH454" s="130" t="e">
        <f t="shared" ref="CH454" si="8052">Z454/Z467</f>
        <v>#DIV/0!</v>
      </c>
      <c r="CI454" s="128" t="e">
        <f t="shared" ref="CI454" si="8053">AA454/AA467</f>
        <v>#DIV/0!</v>
      </c>
      <c r="CJ454" s="134" t="e">
        <f t="shared" ref="CJ454" si="8054">AB454/AB467</f>
        <v>#DIV/0!</v>
      </c>
      <c r="CK454" s="135" t="e">
        <f t="shared" ref="CK454" si="8055">AC454/AC467</f>
        <v>#DIV/0!</v>
      </c>
    </row>
    <row r="455" spans="1:89" ht="13.5" thickTop="1" x14ac:dyDescent="0.2">
      <c r="A455" s="145" t="s">
        <v>28</v>
      </c>
      <c r="B455" s="189"/>
      <c r="C455" s="183"/>
      <c r="D455" s="184"/>
      <c r="E455" s="185"/>
      <c r="F455" s="182"/>
      <c r="G455" s="186"/>
      <c r="H455" s="184"/>
      <c r="I455" s="185"/>
      <c r="J455" s="182"/>
      <c r="K455" s="183"/>
      <c r="L455" s="184"/>
      <c r="M455" s="182"/>
      <c r="N455" s="187"/>
      <c r="O455" s="190"/>
      <c r="P455" s="182"/>
      <c r="Q455" s="183"/>
      <c r="R455" s="184"/>
      <c r="S455" s="185"/>
      <c r="T455" s="182"/>
      <c r="U455" s="186"/>
      <c r="V455" s="184"/>
      <c r="W455" s="191"/>
      <c r="X455" s="182"/>
      <c r="Y455" s="186"/>
      <c r="Z455" s="184"/>
      <c r="AA455" s="182"/>
      <c r="AB455" s="156">
        <f t="shared" si="7753"/>
        <v>0</v>
      </c>
      <c r="AC455" s="157">
        <f t="shared" si="7754"/>
        <v>0</v>
      </c>
      <c r="BI455" s="145" t="s">
        <v>28</v>
      </c>
      <c r="BJ455" s="128" t="e">
        <f>B455/B467</f>
        <v>#DIV/0!</v>
      </c>
      <c r="BK455" s="129" t="e">
        <f t="shared" ref="BK455" si="8056">C455/C467</f>
        <v>#DIV/0!</v>
      </c>
      <c r="BL455" s="130" t="e">
        <f t="shared" ref="BL455" si="8057">D455/D467</f>
        <v>#DIV/0!</v>
      </c>
      <c r="BM455" s="131" t="e">
        <f t="shared" ref="BM455" si="8058">E455/E467</f>
        <v>#DIV/0!</v>
      </c>
      <c r="BN455" s="128" t="e">
        <f t="shared" ref="BN455" si="8059">F455/F467</f>
        <v>#DIV/0!</v>
      </c>
      <c r="BO455" s="129" t="e">
        <f t="shared" ref="BO455" si="8060">G455/G467</f>
        <v>#DIV/0!</v>
      </c>
      <c r="BP455" s="130" t="e">
        <f t="shared" ref="BP455" si="8061">H455/H467</f>
        <v>#DIV/0!</v>
      </c>
      <c r="BQ455" s="131" t="e">
        <f t="shared" ref="BQ455" si="8062">I455/I467</f>
        <v>#DIV/0!</v>
      </c>
      <c r="BR455" s="128" t="e">
        <f t="shared" ref="BR455" si="8063">J455/J467</f>
        <v>#DIV/0!</v>
      </c>
      <c r="BS455" s="129" t="e">
        <f t="shared" ref="BS455" si="8064">K455/K467</f>
        <v>#DIV/0!</v>
      </c>
      <c r="BT455" s="130" t="e">
        <f t="shared" ref="BT455" si="8065">L455/L467</f>
        <v>#DIV/0!</v>
      </c>
      <c r="BU455" s="128" t="e">
        <f t="shared" ref="BU455" si="8066">M455/M467</f>
        <v>#DIV/0!</v>
      </c>
      <c r="BV455" s="132" t="e">
        <f t="shared" ref="BV455" si="8067">N455/N467</f>
        <v>#DIV/0!</v>
      </c>
      <c r="BW455" s="133" t="e">
        <f t="shared" ref="BW455" si="8068">O455/O467</f>
        <v>#DIV/0!</v>
      </c>
      <c r="BX455" s="128" t="e">
        <f t="shared" ref="BX455" si="8069">P455/P467</f>
        <v>#DIV/0!</v>
      </c>
      <c r="BY455" s="129" t="e">
        <f t="shared" ref="BY455" si="8070">Q455/Q467</f>
        <v>#DIV/0!</v>
      </c>
      <c r="BZ455" s="130" t="e">
        <f t="shared" ref="BZ455" si="8071">R455/R467</f>
        <v>#DIV/0!</v>
      </c>
      <c r="CA455" s="131" t="e">
        <f t="shared" ref="CA455" si="8072">S455/S467</f>
        <v>#DIV/0!</v>
      </c>
      <c r="CB455" s="128" t="e">
        <f t="shared" ref="CB455" si="8073">T455/T467</f>
        <v>#DIV/0!</v>
      </c>
      <c r="CC455" s="129" t="e">
        <f t="shared" ref="CC455" si="8074">U455/U467</f>
        <v>#DIV/0!</v>
      </c>
      <c r="CD455" s="130" t="e">
        <f t="shared" ref="CD455" si="8075">V455/V467</f>
        <v>#DIV/0!</v>
      </c>
      <c r="CE455" s="131" t="e">
        <f t="shared" ref="CE455" si="8076">W455/W467</f>
        <v>#DIV/0!</v>
      </c>
      <c r="CF455" s="128" t="e">
        <f t="shared" ref="CF455" si="8077">X455/X467</f>
        <v>#DIV/0!</v>
      </c>
      <c r="CG455" s="129" t="e">
        <f t="shared" ref="CG455" si="8078">Y455/Y467</f>
        <v>#DIV/0!</v>
      </c>
      <c r="CH455" s="130" t="e">
        <f t="shared" ref="CH455" si="8079">Z455/Z467</f>
        <v>#DIV/0!</v>
      </c>
      <c r="CI455" s="128" t="e">
        <f t="shared" ref="CI455" si="8080">AA455/AA467</f>
        <v>#DIV/0!</v>
      </c>
      <c r="CJ455" s="134" t="e">
        <f t="shared" ref="CJ455" si="8081">AB455/AB467</f>
        <v>#DIV/0!</v>
      </c>
      <c r="CK455" s="135" t="e">
        <f t="shared" ref="CK455" si="8082">AC455/AC467</f>
        <v>#DIV/0!</v>
      </c>
    </row>
    <row r="456" spans="1:89" x14ac:dyDescent="0.2">
      <c r="A456" s="136" t="s">
        <v>29</v>
      </c>
      <c r="B456" s="192"/>
      <c r="C456" s="176"/>
      <c r="D456" s="177"/>
      <c r="E456" s="178"/>
      <c r="F456" s="175"/>
      <c r="G456" s="179"/>
      <c r="H456" s="177"/>
      <c r="I456" s="178"/>
      <c r="J456" s="175"/>
      <c r="K456" s="176"/>
      <c r="L456" s="177"/>
      <c r="M456" s="175"/>
      <c r="N456" s="180"/>
      <c r="O456" s="193"/>
      <c r="P456" s="175"/>
      <c r="Q456" s="176"/>
      <c r="R456" s="177"/>
      <c r="S456" s="178"/>
      <c r="T456" s="175"/>
      <c r="U456" s="179"/>
      <c r="V456" s="177"/>
      <c r="W456" s="194"/>
      <c r="X456" s="175"/>
      <c r="Y456" s="179"/>
      <c r="Z456" s="177"/>
      <c r="AA456" s="175"/>
      <c r="AB456" s="156">
        <f t="shared" si="7753"/>
        <v>0</v>
      </c>
      <c r="AC456" s="157">
        <f t="shared" si="7754"/>
        <v>0</v>
      </c>
      <c r="BI456" s="136" t="s">
        <v>29</v>
      </c>
      <c r="BJ456" s="128" t="e">
        <f>B456/B467</f>
        <v>#DIV/0!</v>
      </c>
      <c r="BK456" s="129" t="e">
        <f t="shared" ref="BK456" si="8083">C456/C467</f>
        <v>#DIV/0!</v>
      </c>
      <c r="BL456" s="130" t="e">
        <f t="shared" ref="BL456" si="8084">D456/D467</f>
        <v>#DIV/0!</v>
      </c>
      <c r="BM456" s="131" t="e">
        <f t="shared" ref="BM456" si="8085">E456/E467</f>
        <v>#DIV/0!</v>
      </c>
      <c r="BN456" s="128" t="e">
        <f t="shared" ref="BN456" si="8086">F456/F467</f>
        <v>#DIV/0!</v>
      </c>
      <c r="BO456" s="129" t="e">
        <f t="shared" ref="BO456" si="8087">G456/G467</f>
        <v>#DIV/0!</v>
      </c>
      <c r="BP456" s="130" t="e">
        <f t="shared" ref="BP456" si="8088">H456/H467</f>
        <v>#DIV/0!</v>
      </c>
      <c r="BQ456" s="131" t="e">
        <f t="shared" ref="BQ456" si="8089">I456/I467</f>
        <v>#DIV/0!</v>
      </c>
      <c r="BR456" s="128" t="e">
        <f t="shared" ref="BR456" si="8090">J456/J467</f>
        <v>#DIV/0!</v>
      </c>
      <c r="BS456" s="129" t="e">
        <f t="shared" ref="BS456" si="8091">K456/K467</f>
        <v>#DIV/0!</v>
      </c>
      <c r="BT456" s="130" t="e">
        <f t="shared" ref="BT456" si="8092">L456/L467</f>
        <v>#DIV/0!</v>
      </c>
      <c r="BU456" s="128" t="e">
        <f t="shared" ref="BU456" si="8093">M456/M467</f>
        <v>#DIV/0!</v>
      </c>
      <c r="BV456" s="132" t="e">
        <f t="shared" ref="BV456" si="8094">N456/N467</f>
        <v>#DIV/0!</v>
      </c>
      <c r="BW456" s="133" t="e">
        <f t="shared" ref="BW456" si="8095">O456/O467</f>
        <v>#DIV/0!</v>
      </c>
      <c r="BX456" s="128" t="e">
        <f t="shared" ref="BX456" si="8096">P456/P467</f>
        <v>#DIV/0!</v>
      </c>
      <c r="BY456" s="129" t="e">
        <f t="shared" ref="BY456" si="8097">Q456/Q467</f>
        <v>#DIV/0!</v>
      </c>
      <c r="BZ456" s="130" t="e">
        <f t="shared" ref="BZ456" si="8098">R456/R467</f>
        <v>#DIV/0!</v>
      </c>
      <c r="CA456" s="131" t="e">
        <f t="shared" ref="CA456" si="8099">S456/S467</f>
        <v>#DIV/0!</v>
      </c>
      <c r="CB456" s="128" t="e">
        <f t="shared" ref="CB456" si="8100">T456/T467</f>
        <v>#DIV/0!</v>
      </c>
      <c r="CC456" s="129" t="e">
        <f t="shared" ref="CC456" si="8101">U456/U467</f>
        <v>#DIV/0!</v>
      </c>
      <c r="CD456" s="130" t="e">
        <f t="shared" ref="CD456" si="8102">V456/V467</f>
        <v>#DIV/0!</v>
      </c>
      <c r="CE456" s="131" t="e">
        <f t="shared" ref="CE456" si="8103">W456/W467</f>
        <v>#DIV/0!</v>
      </c>
      <c r="CF456" s="128" t="e">
        <f t="shared" ref="CF456" si="8104">X456/X467</f>
        <v>#DIV/0!</v>
      </c>
      <c r="CG456" s="129" t="e">
        <f t="shared" ref="CG456" si="8105">Y456/Y467</f>
        <v>#DIV/0!</v>
      </c>
      <c r="CH456" s="130" t="e">
        <f t="shared" ref="CH456" si="8106">Z456/Z467</f>
        <v>#DIV/0!</v>
      </c>
      <c r="CI456" s="128" t="e">
        <f t="shared" ref="CI456" si="8107">AA456/AA467</f>
        <v>#DIV/0!</v>
      </c>
      <c r="CJ456" s="134" t="e">
        <f t="shared" ref="CJ456" si="8108">AB456/AB467</f>
        <v>#DIV/0!</v>
      </c>
      <c r="CK456" s="135" t="e">
        <f t="shared" ref="CK456" si="8109">AC456/AC467</f>
        <v>#DIV/0!</v>
      </c>
    </row>
    <row r="457" spans="1:89" x14ac:dyDescent="0.2">
      <c r="A457" s="145" t="s">
        <v>30</v>
      </c>
      <c r="B457" s="189"/>
      <c r="C457" s="183"/>
      <c r="D457" s="184"/>
      <c r="E457" s="185"/>
      <c r="F457" s="182"/>
      <c r="G457" s="186"/>
      <c r="H457" s="184"/>
      <c r="I457" s="185"/>
      <c r="J457" s="182"/>
      <c r="K457" s="183"/>
      <c r="L457" s="184"/>
      <c r="M457" s="182"/>
      <c r="N457" s="187"/>
      <c r="O457" s="190"/>
      <c r="P457" s="182"/>
      <c r="Q457" s="183"/>
      <c r="R457" s="184"/>
      <c r="S457" s="185"/>
      <c r="T457" s="182"/>
      <c r="U457" s="186"/>
      <c r="V457" s="184"/>
      <c r="W457" s="191"/>
      <c r="X457" s="182"/>
      <c r="Y457" s="186"/>
      <c r="Z457" s="184"/>
      <c r="AA457" s="182"/>
      <c r="AB457" s="156">
        <f t="shared" si="7753"/>
        <v>0</v>
      </c>
      <c r="AC457" s="157">
        <f t="shared" si="7754"/>
        <v>0</v>
      </c>
      <c r="BI457" s="145" t="s">
        <v>30</v>
      </c>
      <c r="BJ457" s="128" t="e">
        <f>B457/B467</f>
        <v>#DIV/0!</v>
      </c>
      <c r="BK457" s="129" t="e">
        <f t="shared" ref="BK457" si="8110">C457/C467</f>
        <v>#DIV/0!</v>
      </c>
      <c r="BL457" s="130" t="e">
        <f t="shared" ref="BL457" si="8111">D457/D467</f>
        <v>#DIV/0!</v>
      </c>
      <c r="BM457" s="131" t="e">
        <f t="shared" ref="BM457" si="8112">E457/E467</f>
        <v>#DIV/0!</v>
      </c>
      <c r="BN457" s="128" t="e">
        <f t="shared" ref="BN457" si="8113">F457/F467</f>
        <v>#DIV/0!</v>
      </c>
      <c r="BO457" s="129" t="e">
        <f t="shared" ref="BO457" si="8114">G457/G467</f>
        <v>#DIV/0!</v>
      </c>
      <c r="BP457" s="130" t="e">
        <f t="shared" ref="BP457" si="8115">H457/H467</f>
        <v>#DIV/0!</v>
      </c>
      <c r="BQ457" s="131" t="e">
        <f t="shared" ref="BQ457" si="8116">I457/I467</f>
        <v>#DIV/0!</v>
      </c>
      <c r="BR457" s="128" t="e">
        <f t="shared" ref="BR457" si="8117">J457/J467</f>
        <v>#DIV/0!</v>
      </c>
      <c r="BS457" s="129" t="e">
        <f t="shared" ref="BS457" si="8118">K457/K467</f>
        <v>#DIV/0!</v>
      </c>
      <c r="BT457" s="130" t="e">
        <f t="shared" ref="BT457" si="8119">L457/L467</f>
        <v>#DIV/0!</v>
      </c>
      <c r="BU457" s="128" t="e">
        <f t="shared" ref="BU457" si="8120">M457/M467</f>
        <v>#DIV/0!</v>
      </c>
      <c r="BV457" s="132" t="e">
        <f t="shared" ref="BV457" si="8121">N457/N467</f>
        <v>#DIV/0!</v>
      </c>
      <c r="BW457" s="133" t="e">
        <f t="shared" ref="BW457" si="8122">O457/O467</f>
        <v>#DIV/0!</v>
      </c>
      <c r="BX457" s="128" t="e">
        <f t="shared" ref="BX457" si="8123">P457/P467</f>
        <v>#DIV/0!</v>
      </c>
      <c r="BY457" s="129" t="e">
        <f t="shared" ref="BY457" si="8124">Q457/Q467</f>
        <v>#DIV/0!</v>
      </c>
      <c r="BZ457" s="130" t="e">
        <f t="shared" ref="BZ457" si="8125">R457/R467</f>
        <v>#DIV/0!</v>
      </c>
      <c r="CA457" s="131" t="e">
        <f t="shared" ref="CA457" si="8126">S457/S467</f>
        <v>#DIV/0!</v>
      </c>
      <c r="CB457" s="128" t="e">
        <f t="shared" ref="CB457" si="8127">T457/T467</f>
        <v>#DIV/0!</v>
      </c>
      <c r="CC457" s="129" t="e">
        <f t="shared" ref="CC457" si="8128">U457/U467</f>
        <v>#DIV/0!</v>
      </c>
      <c r="CD457" s="130" t="e">
        <f t="shared" ref="CD457" si="8129">V457/V467</f>
        <v>#DIV/0!</v>
      </c>
      <c r="CE457" s="131" t="e">
        <f t="shared" ref="CE457" si="8130">W457/W467</f>
        <v>#DIV/0!</v>
      </c>
      <c r="CF457" s="128" t="e">
        <f t="shared" ref="CF457" si="8131">X457/X467</f>
        <v>#DIV/0!</v>
      </c>
      <c r="CG457" s="129" t="e">
        <f t="shared" ref="CG457" si="8132">Y457/Y467</f>
        <v>#DIV/0!</v>
      </c>
      <c r="CH457" s="130" t="e">
        <f t="shared" ref="CH457" si="8133">Z457/Z467</f>
        <v>#DIV/0!</v>
      </c>
      <c r="CI457" s="128" t="e">
        <f t="shared" ref="CI457" si="8134">AA457/AA467</f>
        <v>#DIV/0!</v>
      </c>
      <c r="CJ457" s="134" t="e">
        <f t="shared" ref="CJ457" si="8135">AB457/AB467</f>
        <v>#DIV/0!</v>
      </c>
      <c r="CK457" s="135" t="e">
        <f t="shared" ref="CK457" si="8136">AC457/AC467</f>
        <v>#DIV/0!</v>
      </c>
    </row>
    <row r="458" spans="1:89" x14ac:dyDescent="0.2">
      <c r="A458" s="136" t="s">
        <v>31</v>
      </c>
      <c r="B458" s="192"/>
      <c r="C458" s="176"/>
      <c r="D458" s="177"/>
      <c r="E458" s="178"/>
      <c r="F458" s="175"/>
      <c r="G458" s="179"/>
      <c r="H458" s="177"/>
      <c r="I458" s="178"/>
      <c r="J458" s="175"/>
      <c r="K458" s="176"/>
      <c r="L458" s="177"/>
      <c r="M458" s="175"/>
      <c r="N458" s="180"/>
      <c r="O458" s="193"/>
      <c r="P458" s="175"/>
      <c r="Q458" s="176"/>
      <c r="R458" s="177"/>
      <c r="S458" s="178"/>
      <c r="T458" s="175"/>
      <c r="U458" s="179"/>
      <c r="V458" s="177"/>
      <c r="W458" s="194"/>
      <c r="X458" s="175"/>
      <c r="Y458" s="179"/>
      <c r="Z458" s="177"/>
      <c r="AA458" s="175"/>
      <c r="AB458" s="156">
        <f t="shared" si="7753"/>
        <v>0</v>
      </c>
      <c r="AC458" s="157">
        <f t="shared" si="7754"/>
        <v>0</v>
      </c>
      <c r="BI458" s="136" t="s">
        <v>31</v>
      </c>
      <c r="BJ458" s="128" t="e">
        <f>B458/B467</f>
        <v>#DIV/0!</v>
      </c>
      <c r="BK458" s="129" t="e">
        <f t="shared" ref="BK458" si="8137">C458/C467</f>
        <v>#DIV/0!</v>
      </c>
      <c r="BL458" s="130" t="e">
        <f t="shared" ref="BL458" si="8138">D458/D467</f>
        <v>#DIV/0!</v>
      </c>
      <c r="BM458" s="131" t="e">
        <f t="shared" ref="BM458" si="8139">E458/E467</f>
        <v>#DIV/0!</v>
      </c>
      <c r="BN458" s="128" t="e">
        <f t="shared" ref="BN458" si="8140">F458/F467</f>
        <v>#DIV/0!</v>
      </c>
      <c r="BO458" s="129" t="e">
        <f t="shared" ref="BO458" si="8141">G458/G467</f>
        <v>#DIV/0!</v>
      </c>
      <c r="BP458" s="130" t="e">
        <f t="shared" ref="BP458" si="8142">H458/H467</f>
        <v>#DIV/0!</v>
      </c>
      <c r="BQ458" s="131" t="e">
        <f t="shared" ref="BQ458" si="8143">I458/I467</f>
        <v>#DIV/0!</v>
      </c>
      <c r="BR458" s="128" t="e">
        <f t="shared" ref="BR458" si="8144">J458/J467</f>
        <v>#DIV/0!</v>
      </c>
      <c r="BS458" s="129" t="e">
        <f t="shared" ref="BS458" si="8145">K458/K467</f>
        <v>#DIV/0!</v>
      </c>
      <c r="BT458" s="130" t="e">
        <f t="shared" ref="BT458" si="8146">L458/L467</f>
        <v>#DIV/0!</v>
      </c>
      <c r="BU458" s="128" t="e">
        <f t="shared" ref="BU458" si="8147">M458/M467</f>
        <v>#DIV/0!</v>
      </c>
      <c r="BV458" s="132" t="e">
        <f t="shared" ref="BV458" si="8148">N458/N467</f>
        <v>#DIV/0!</v>
      </c>
      <c r="BW458" s="133" t="e">
        <f t="shared" ref="BW458" si="8149">O458/O467</f>
        <v>#DIV/0!</v>
      </c>
      <c r="BX458" s="128" t="e">
        <f t="shared" ref="BX458" si="8150">P458/P467</f>
        <v>#DIV/0!</v>
      </c>
      <c r="BY458" s="129" t="e">
        <f t="shared" ref="BY458" si="8151">Q458/Q467</f>
        <v>#DIV/0!</v>
      </c>
      <c r="BZ458" s="130" t="e">
        <f t="shared" ref="BZ458" si="8152">R458/R467</f>
        <v>#DIV/0!</v>
      </c>
      <c r="CA458" s="131" t="e">
        <f t="shared" ref="CA458" si="8153">S458/S467</f>
        <v>#DIV/0!</v>
      </c>
      <c r="CB458" s="128" t="e">
        <f t="shared" ref="CB458" si="8154">T458/T467</f>
        <v>#DIV/0!</v>
      </c>
      <c r="CC458" s="129" t="e">
        <f t="shared" ref="CC458" si="8155">U458/U467</f>
        <v>#DIV/0!</v>
      </c>
      <c r="CD458" s="130" t="e">
        <f t="shared" ref="CD458" si="8156">V458/V467</f>
        <v>#DIV/0!</v>
      </c>
      <c r="CE458" s="131" t="e">
        <f t="shared" ref="CE458" si="8157">W458/W467</f>
        <v>#DIV/0!</v>
      </c>
      <c r="CF458" s="128" t="e">
        <f t="shared" ref="CF458" si="8158">X458/X467</f>
        <v>#DIV/0!</v>
      </c>
      <c r="CG458" s="129" t="e">
        <f t="shared" ref="CG458" si="8159">Y458/Y467</f>
        <v>#DIV/0!</v>
      </c>
      <c r="CH458" s="130" t="e">
        <f t="shared" ref="CH458" si="8160">Z458/Z467</f>
        <v>#DIV/0!</v>
      </c>
      <c r="CI458" s="128" t="e">
        <f t="shared" ref="CI458" si="8161">AA458/AA467</f>
        <v>#DIV/0!</v>
      </c>
      <c r="CJ458" s="134" t="e">
        <f t="shared" ref="CJ458" si="8162">AB458/AB467</f>
        <v>#DIV/0!</v>
      </c>
      <c r="CK458" s="135" t="e">
        <f t="shared" ref="CK458" si="8163">AC458/AC467</f>
        <v>#DIV/0!</v>
      </c>
    </row>
    <row r="459" spans="1:89" x14ac:dyDescent="0.2">
      <c r="A459" s="145" t="s">
        <v>32</v>
      </c>
      <c r="B459" s="189"/>
      <c r="C459" s="183"/>
      <c r="D459" s="184"/>
      <c r="E459" s="185"/>
      <c r="F459" s="182"/>
      <c r="G459" s="186"/>
      <c r="H459" s="184"/>
      <c r="I459" s="185"/>
      <c r="J459" s="182"/>
      <c r="K459" s="183"/>
      <c r="L459" s="184"/>
      <c r="M459" s="182"/>
      <c r="N459" s="187"/>
      <c r="O459" s="190"/>
      <c r="P459" s="182"/>
      <c r="Q459" s="183"/>
      <c r="R459" s="184"/>
      <c r="S459" s="185"/>
      <c r="T459" s="182"/>
      <c r="U459" s="186"/>
      <c r="V459" s="184"/>
      <c r="W459" s="191"/>
      <c r="X459" s="182"/>
      <c r="Y459" s="186"/>
      <c r="Z459" s="184"/>
      <c r="AA459" s="182"/>
      <c r="AB459" s="156">
        <f t="shared" si="7753"/>
        <v>0</v>
      </c>
      <c r="AC459" s="157">
        <f t="shared" si="7754"/>
        <v>0</v>
      </c>
      <c r="BI459" s="145" t="s">
        <v>32</v>
      </c>
      <c r="BJ459" s="128" t="e">
        <f>B459/B467</f>
        <v>#DIV/0!</v>
      </c>
      <c r="BK459" s="129" t="e">
        <f t="shared" ref="BK459" si="8164">C459/C467</f>
        <v>#DIV/0!</v>
      </c>
      <c r="BL459" s="130" t="e">
        <f t="shared" ref="BL459" si="8165">D459/D467</f>
        <v>#DIV/0!</v>
      </c>
      <c r="BM459" s="131" t="e">
        <f t="shared" ref="BM459" si="8166">E459/E467</f>
        <v>#DIV/0!</v>
      </c>
      <c r="BN459" s="128" t="e">
        <f t="shared" ref="BN459" si="8167">F459/F467</f>
        <v>#DIV/0!</v>
      </c>
      <c r="BO459" s="129" t="e">
        <f t="shared" ref="BO459" si="8168">G459/G467</f>
        <v>#DIV/0!</v>
      </c>
      <c r="BP459" s="130" t="e">
        <f t="shared" ref="BP459" si="8169">H459/H467</f>
        <v>#DIV/0!</v>
      </c>
      <c r="BQ459" s="131" t="e">
        <f t="shared" ref="BQ459" si="8170">I459/I467</f>
        <v>#DIV/0!</v>
      </c>
      <c r="BR459" s="128" t="e">
        <f t="shared" ref="BR459" si="8171">J459/J467</f>
        <v>#DIV/0!</v>
      </c>
      <c r="BS459" s="129" t="e">
        <f t="shared" ref="BS459" si="8172">K459/K467</f>
        <v>#DIV/0!</v>
      </c>
      <c r="BT459" s="130" t="e">
        <f t="shared" ref="BT459" si="8173">L459/L467</f>
        <v>#DIV/0!</v>
      </c>
      <c r="BU459" s="128" t="e">
        <f t="shared" ref="BU459" si="8174">M459/M467</f>
        <v>#DIV/0!</v>
      </c>
      <c r="BV459" s="132" t="e">
        <f t="shared" ref="BV459" si="8175">N459/N467</f>
        <v>#DIV/0!</v>
      </c>
      <c r="BW459" s="133" t="e">
        <f t="shared" ref="BW459" si="8176">O459/O467</f>
        <v>#DIV/0!</v>
      </c>
      <c r="BX459" s="128" t="e">
        <f t="shared" ref="BX459" si="8177">P459/P467</f>
        <v>#DIV/0!</v>
      </c>
      <c r="BY459" s="129" t="e">
        <f t="shared" ref="BY459" si="8178">Q459/Q467</f>
        <v>#DIV/0!</v>
      </c>
      <c r="BZ459" s="130" t="e">
        <f t="shared" ref="BZ459" si="8179">R459/R467</f>
        <v>#DIV/0!</v>
      </c>
      <c r="CA459" s="131" t="e">
        <f t="shared" ref="CA459" si="8180">S459/S467</f>
        <v>#DIV/0!</v>
      </c>
      <c r="CB459" s="128" t="e">
        <f t="shared" ref="CB459" si="8181">T459/T467</f>
        <v>#DIV/0!</v>
      </c>
      <c r="CC459" s="129" t="e">
        <f t="shared" ref="CC459" si="8182">U459/U467</f>
        <v>#DIV/0!</v>
      </c>
      <c r="CD459" s="130" t="e">
        <f t="shared" ref="CD459" si="8183">V459/V467</f>
        <v>#DIV/0!</v>
      </c>
      <c r="CE459" s="131" t="e">
        <f t="shared" ref="CE459" si="8184">W459/W467</f>
        <v>#DIV/0!</v>
      </c>
      <c r="CF459" s="128" t="e">
        <f t="shared" ref="CF459" si="8185">X459/X467</f>
        <v>#DIV/0!</v>
      </c>
      <c r="CG459" s="129" t="e">
        <f t="shared" ref="CG459" si="8186">Y459/Y467</f>
        <v>#DIV/0!</v>
      </c>
      <c r="CH459" s="130" t="e">
        <f t="shared" ref="CH459" si="8187">Z459/Z467</f>
        <v>#DIV/0!</v>
      </c>
      <c r="CI459" s="128" t="e">
        <f t="shared" ref="CI459" si="8188">AA459/AA467</f>
        <v>#DIV/0!</v>
      </c>
      <c r="CJ459" s="134" t="e">
        <f t="shared" ref="CJ459" si="8189">AB459/AB467</f>
        <v>#DIV/0!</v>
      </c>
      <c r="CK459" s="135" t="e">
        <f t="shared" ref="CK459" si="8190">AC459/AC467</f>
        <v>#DIV/0!</v>
      </c>
    </row>
    <row r="460" spans="1:89" x14ac:dyDescent="0.2">
      <c r="A460" s="136" t="s">
        <v>33</v>
      </c>
      <c r="B460" s="192"/>
      <c r="C460" s="176"/>
      <c r="D460" s="177"/>
      <c r="E460" s="178"/>
      <c r="F460" s="175"/>
      <c r="G460" s="179"/>
      <c r="H460" s="177"/>
      <c r="I460" s="178"/>
      <c r="J460" s="175"/>
      <c r="K460" s="176"/>
      <c r="L460" s="177"/>
      <c r="M460" s="175"/>
      <c r="N460" s="180"/>
      <c r="O460" s="193"/>
      <c r="P460" s="175"/>
      <c r="Q460" s="176"/>
      <c r="R460" s="177"/>
      <c r="S460" s="178"/>
      <c r="T460" s="175"/>
      <c r="U460" s="179"/>
      <c r="V460" s="177"/>
      <c r="W460" s="194"/>
      <c r="X460" s="175"/>
      <c r="Y460" s="179"/>
      <c r="Z460" s="177"/>
      <c r="AA460" s="175"/>
      <c r="AB460" s="156">
        <f t="shared" si="7753"/>
        <v>0</v>
      </c>
      <c r="AC460" s="157">
        <f t="shared" si="7754"/>
        <v>0</v>
      </c>
      <c r="BI460" s="136" t="s">
        <v>33</v>
      </c>
      <c r="BJ460" s="128" t="e">
        <f>B460/B467</f>
        <v>#DIV/0!</v>
      </c>
      <c r="BK460" s="129" t="e">
        <f t="shared" ref="BK460" si="8191">C460/C467</f>
        <v>#DIV/0!</v>
      </c>
      <c r="BL460" s="130" t="e">
        <f t="shared" ref="BL460" si="8192">D460/D467</f>
        <v>#DIV/0!</v>
      </c>
      <c r="BM460" s="131" t="e">
        <f t="shared" ref="BM460" si="8193">E460/E467</f>
        <v>#DIV/0!</v>
      </c>
      <c r="BN460" s="128" t="e">
        <f t="shared" ref="BN460" si="8194">F460/F467</f>
        <v>#DIV/0!</v>
      </c>
      <c r="BO460" s="129" t="e">
        <f t="shared" ref="BO460" si="8195">G460/G467</f>
        <v>#DIV/0!</v>
      </c>
      <c r="BP460" s="130" t="e">
        <f t="shared" ref="BP460" si="8196">H460/H467</f>
        <v>#DIV/0!</v>
      </c>
      <c r="BQ460" s="131" t="e">
        <f t="shared" ref="BQ460" si="8197">I460/I467</f>
        <v>#DIV/0!</v>
      </c>
      <c r="BR460" s="128" t="e">
        <f t="shared" ref="BR460" si="8198">J460/J467</f>
        <v>#DIV/0!</v>
      </c>
      <c r="BS460" s="129" t="e">
        <f t="shared" ref="BS460" si="8199">K460/K467</f>
        <v>#DIV/0!</v>
      </c>
      <c r="BT460" s="130" t="e">
        <f t="shared" ref="BT460" si="8200">L460/L467</f>
        <v>#DIV/0!</v>
      </c>
      <c r="BU460" s="128" t="e">
        <f t="shared" ref="BU460" si="8201">M460/M467</f>
        <v>#DIV/0!</v>
      </c>
      <c r="BV460" s="132" t="e">
        <f t="shared" ref="BV460" si="8202">N460/N467</f>
        <v>#DIV/0!</v>
      </c>
      <c r="BW460" s="133" t="e">
        <f t="shared" ref="BW460" si="8203">O460/O467</f>
        <v>#DIV/0!</v>
      </c>
      <c r="BX460" s="128" t="e">
        <f t="shared" ref="BX460" si="8204">P460/P467</f>
        <v>#DIV/0!</v>
      </c>
      <c r="BY460" s="129" t="e">
        <f t="shared" ref="BY460" si="8205">Q460/Q467</f>
        <v>#DIV/0!</v>
      </c>
      <c r="BZ460" s="130" t="e">
        <f t="shared" ref="BZ460" si="8206">R460/R467</f>
        <v>#DIV/0!</v>
      </c>
      <c r="CA460" s="131" t="e">
        <f t="shared" ref="CA460" si="8207">S460/S467</f>
        <v>#DIV/0!</v>
      </c>
      <c r="CB460" s="128" t="e">
        <f t="shared" ref="CB460" si="8208">T460/T467</f>
        <v>#DIV/0!</v>
      </c>
      <c r="CC460" s="129" t="e">
        <f t="shared" ref="CC460" si="8209">U460/U467</f>
        <v>#DIV/0!</v>
      </c>
      <c r="CD460" s="130" t="e">
        <f t="shared" ref="CD460" si="8210">V460/V467</f>
        <v>#DIV/0!</v>
      </c>
      <c r="CE460" s="131" t="e">
        <f t="shared" ref="CE460" si="8211">W460/W467</f>
        <v>#DIV/0!</v>
      </c>
      <c r="CF460" s="128" t="e">
        <f t="shared" ref="CF460" si="8212">X460/X467</f>
        <v>#DIV/0!</v>
      </c>
      <c r="CG460" s="129" t="e">
        <f t="shared" ref="CG460" si="8213">Y460/Y467</f>
        <v>#DIV/0!</v>
      </c>
      <c r="CH460" s="130" t="e">
        <f t="shared" ref="CH460" si="8214">Z460/Z467</f>
        <v>#DIV/0!</v>
      </c>
      <c r="CI460" s="128" t="e">
        <f t="shared" ref="CI460" si="8215">AA460/AA467</f>
        <v>#DIV/0!</v>
      </c>
      <c r="CJ460" s="134" t="e">
        <f t="shared" ref="CJ460" si="8216">AB460/AB467</f>
        <v>#DIV/0!</v>
      </c>
      <c r="CK460" s="135" t="e">
        <f t="shared" ref="CK460" si="8217">AC460/AC467</f>
        <v>#DIV/0!</v>
      </c>
    </row>
    <row r="461" spans="1:89" x14ac:dyDescent="0.2">
      <c r="A461" s="145" t="s">
        <v>34</v>
      </c>
      <c r="B461" s="189"/>
      <c r="C461" s="183"/>
      <c r="D461" s="184"/>
      <c r="E461" s="185"/>
      <c r="F461" s="182"/>
      <c r="G461" s="186"/>
      <c r="H461" s="184"/>
      <c r="I461" s="185"/>
      <c r="J461" s="182"/>
      <c r="K461" s="183"/>
      <c r="L461" s="184"/>
      <c r="M461" s="182"/>
      <c r="N461" s="187"/>
      <c r="O461" s="190"/>
      <c r="P461" s="182"/>
      <c r="Q461" s="183"/>
      <c r="R461" s="184"/>
      <c r="S461" s="185"/>
      <c r="T461" s="182"/>
      <c r="U461" s="186"/>
      <c r="V461" s="184"/>
      <c r="W461" s="191"/>
      <c r="X461" s="182"/>
      <c r="Y461" s="186"/>
      <c r="Z461" s="184"/>
      <c r="AA461" s="182"/>
      <c r="AB461" s="156">
        <f t="shared" si="7753"/>
        <v>0</v>
      </c>
      <c r="AC461" s="157">
        <f t="shared" si="7754"/>
        <v>0</v>
      </c>
      <c r="BI461" s="145" t="s">
        <v>34</v>
      </c>
      <c r="BJ461" s="128" t="e">
        <f>B461/B467</f>
        <v>#DIV/0!</v>
      </c>
      <c r="BK461" s="129" t="e">
        <f t="shared" ref="BK461" si="8218">C461/C467</f>
        <v>#DIV/0!</v>
      </c>
      <c r="BL461" s="130" t="e">
        <f t="shared" ref="BL461" si="8219">D461/D467</f>
        <v>#DIV/0!</v>
      </c>
      <c r="BM461" s="131" t="e">
        <f t="shared" ref="BM461" si="8220">E461/E467</f>
        <v>#DIV/0!</v>
      </c>
      <c r="BN461" s="128" t="e">
        <f t="shared" ref="BN461" si="8221">F461/F467</f>
        <v>#DIV/0!</v>
      </c>
      <c r="BO461" s="129" t="e">
        <f t="shared" ref="BO461" si="8222">G461/G467</f>
        <v>#DIV/0!</v>
      </c>
      <c r="BP461" s="130" t="e">
        <f t="shared" ref="BP461" si="8223">H461/H467</f>
        <v>#DIV/0!</v>
      </c>
      <c r="BQ461" s="131" t="e">
        <f t="shared" ref="BQ461" si="8224">I461/I467</f>
        <v>#DIV/0!</v>
      </c>
      <c r="BR461" s="128" t="e">
        <f t="shared" ref="BR461" si="8225">J461/J467</f>
        <v>#DIV/0!</v>
      </c>
      <c r="BS461" s="129" t="e">
        <f t="shared" ref="BS461" si="8226">K461/K467</f>
        <v>#DIV/0!</v>
      </c>
      <c r="BT461" s="130" t="e">
        <f t="shared" ref="BT461" si="8227">L461/L467</f>
        <v>#DIV/0!</v>
      </c>
      <c r="BU461" s="128" t="e">
        <f t="shared" ref="BU461" si="8228">M461/M467</f>
        <v>#DIV/0!</v>
      </c>
      <c r="BV461" s="132" t="e">
        <f t="shared" ref="BV461" si="8229">N461/N467</f>
        <v>#DIV/0!</v>
      </c>
      <c r="BW461" s="133" t="e">
        <f t="shared" ref="BW461" si="8230">O461/O467</f>
        <v>#DIV/0!</v>
      </c>
      <c r="BX461" s="128" t="e">
        <f t="shared" ref="BX461" si="8231">P461/P467</f>
        <v>#DIV/0!</v>
      </c>
      <c r="BY461" s="129" t="e">
        <f t="shared" ref="BY461" si="8232">Q461/Q467</f>
        <v>#DIV/0!</v>
      </c>
      <c r="BZ461" s="130" t="e">
        <f t="shared" ref="BZ461" si="8233">R461/R467</f>
        <v>#DIV/0!</v>
      </c>
      <c r="CA461" s="131" t="e">
        <f t="shared" ref="CA461" si="8234">S461/S467</f>
        <v>#DIV/0!</v>
      </c>
      <c r="CB461" s="128" t="e">
        <f t="shared" ref="CB461" si="8235">T461/T467</f>
        <v>#DIV/0!</v>
      </c>
      <c r="CC461" s="129" t="e">
        <f t="shared" ref="CC461" si="8236">U461/U467</f>
        <v>#DIV/0!</v>
      </c>
      <c r="CD461" s="130" t="e">
        <f t="shared" ref="CD461" si="8237">V461/V467</f>
        <v>#DIV/0!</v>
      </c>
      <c r="CE461" s="131" t="e">
        <f t="shared" ref="CE461" si="8238">W461/W467</f>
        <v>#DIV/0!</v>
      </c>
      <c r="CF461" s="128" t="e">
        <f t="shared" ref="CF461" si="8239">X461/X467</f>
        <v>#DIV/0!</v>
      </c>
      <c r="CG461" s="129" t="e">
        <f t="shared" ref="CG461" si="8240">Y461/Y467</f>
        <v>#DIV/0!</v>
      </c>
      <c r="CH461" s="130" t="e">
        <f t="shared" ref="CH461" si="8241">Z461/Z467</f>
        <v>#DIV/0!</v>
      </c>
      <c r="CI461" s="128" t="e">
        <f t="shared" ref="CI461" si="8242">AA461/AA467</f>
        <v>#DIV/0!</v>
      </c>
      <c r="CJ461" s="134" t="e">
        <f t="shared" ref="CJ461" si="8243">AB461/AB467</f>
        <v>#DIV/0!</v>
      </c>
      <c r="CK461" s="135" t="e">
        <f t="shared" ref="CK461" si="8244">AC461/AC467</f>
        <v>#DIV/0!</v>
      </c>
    </row>
    <row r="462" spans="1:89" x14ac:dyDescent="0.2">
      <c r="A462" s="136" t="s">
        <v>35</v>
      </c>
      <c r="B462" s="192"/>
      <c r="C462" s="176"/>
      <c r="D462" s="177"/>
      <c r="E462" s="178"/>
      <c r="F462" s="175"/>
      <c r="G462" s="179"/>
      <c r="H462" s="177"/>
      <c r="I462" s="178"/>
      <c r="J462" s="175"/>
      <c r="K462" s="176"/>
      <c r="L462" s="177"/>
      <c r="M462" s="175"/>
      <c r="N462" s="180"/>
      <c r="O462" s="193"/>
      <c r="P462" s="175"/>
      <c r="Q462" s="176"/>
      <c r="R462" s="177"/>
      <c r="S462" s="178"/>
      <c r="T462" s="175"/>
      <c r="U462" s="179"/>
      <c r="V462" s="177"/>
      <c r="W462" s="194"/>
      <c r="X462" s="175"/>
      <c r="Y462" s="179"/>
      <c r="Z462" s="177"/>
      <c r="AA462" s="175"/>
      <c r="AB462" s="156">
        <f t="shared" si="7753"/>
        <v>0</v>
      </c>
      <c r="AC462" s="157">
        <f t="shared" si="7754"/>
        <v>0</v>
      </c>
      <c r="BI462" s="136" t="s">
        <v>35</v>
      </c>
      <c r="BJ462" s="128" t="e">
        <f>B462/B467</f>
        <v>#DIV/0!</v>
      </c>
      <c r="BK462" s="129" t="e">
        <f t="shared" ref="BK462" si="8245">C462/C467</f>
        <v>#DIV/0!</v>
      </c>
      <c r="BL462" s="130" t="e">
        <f t="shared" ref="BL462" si="8246">D462/D467</f>
        <v>#DIV/0!</v>
      </c>
      <c r="BM462" s="131" t="e">
        <f t="shared" ref="BM462" si="8247">E462/E467</f>
        <v>#DIV/0!</v>
      </c>
      <c r="BN462" s="128" t="e">
        <f t="shared" ref="BN462" si="8248">F462/F467</f>
        <v>#DIV/0!</v>
      </c>
      <c r="BO462" s="129" t="e">
        <f t="shared" ref="BO462" si="8249">G462/G467</f>
        <v>#DIV/0!</v>
      </c>
      <c r="BP462" s="130" t="e">
        <f t="shared" ref="BP462" si="8250">H462/H467</f>
        <v>#DIV/0!</v>
      </c>
      <c r="BQ462" s="131" t="e">
        <f t="shared" ref="BQ462" si="8251">I462/I467</f>
        <v>#DIV/0!</v>
      </c>
      <c r="BR462" s="128" t="e">
        <f t="shared" ref="BR462" si="8252">J462/J467</f>
        <v>#DIV/0!</v>
      </c>
      <c r="BS462" s="129" t="e">
        <f t="shared" ref="BS462" si="8253">K462/K467</f>
        <v>#DIV/0!</v>
      </c>
      <c r="BT462" s="130" t="e">
        <f t="shared" ref="BT462" si="8254">L462/L467</f>
        <v>#DIV/0!</v>
      </c>
      <c r="BU462" s="128" t="e">
        <f t="shared" ref="BU462" si="8255">M462/M467</f>
        <v>#DIV/0!</v>
      </c>
      <c r="BV462" s="132" t="e">
        <f t="shared" ref="BV462" si="8256">N462/N467</f>
        <v>#DIV/0!</v>
      </c>
      <c r="BW462" s="133" t="e">
        <f t="shared" ref="BW462" si="8257">O462/O467</f>
        <v>#DIV/0!</v>
      </c>
      <c r="BX462" s="128" t="e">
        <f t="shared" ref="BX462" si="8258">P462/P467</f>
        <v>#DIV/0!</v>
      </c>
      <c r="BY462" s="129" t="e">
        <f t="shared" ref="BY462" si="8259">Q462/Q467</f>
        <v>#DIV/0!</v>
      </c>
      <c r="BZ462" s="130" t="e">
        <f t="shared" ref="BZ462" si="8260">R462/R467</f>
        <v>#DIV/0!</v>
      </c>
      <c r="CA462" s="131" t="e">
        <f t="shared" ref="CA462" si="8261">S462/S467</f>
        <v>#DIV/0!</v>
      </c>
      <c r="CB462" s="128" t="e">
        <f t="shared" ref="CB462" si="8262">T462/T467</f>
        <v>#DIV/0!</v>
      </c>
      <c r="CC462" s="129" t="e">
        <f t="shared" ref="CC462" si="8263">U462/U467</f>
        <v>#DIV/0!</v>
      </c>
      <c r="CD462" s="130" t="e">
        <f t="shared" ref="CD462" si="8264">V462/V467</f>
        <v>#DIV/0!</v>
      </c>
      <c r="CE462" s="131" t="e">
        <f t="shared" ref="CE462" si="8265">W462/W467</f>
        <v>#DIV/0!</v>
      </c>
      <c r="CF462" s="128" t="e">
        <f t="shared" ref="CF462" si="8266">X462/X467</f>
        <v>#DIV/0!</v>
      </c>
      <c r="CG462" s="129" t="e">
        <f t="shared" ref="CG462" si="8267">Y462/Y467</f>
        <v>#DIV/0!</v>
      </c>
      <c r="CH462" s="130" t="e">
        <f t="shared" ref="CH462" si="8268">Z462/Z467</f>
        <v>#DIV/0!</v>
      </c>
      <c r="CI462" s="128" t="e">
        <f t="shared" ref="CI462" si="8269">AA462/AA467</f>
        <v>#DIV/0!</v>
      </c>
      <c r="CJ462" s="134" t="e">
        <f t="shared" ref="CJ462" si="8270">AB462/AB467</f>
        <v>#DIV/0!</v>
      </c>
      <c r="CK462" s="135" t="e">
        <f t="shared" ref="CK462" si="8271">AC462/AC467</f>
        <v>#DIV/0!</v>
      </c>
    </row>
    <row r="463" spans="1:89" x14ac:dyDescent="0.2">
      <c r="A463" s="145" t="s">
        <v>36</v>
      </c>
      <c r="B463" s="189"/>
      <c r="C463" s="183"/>
      <c r="D463" s="184"/>
      <c r="E463" s="185"/>
      <c r="F463" s="182"/>
      <c r="G463" s="186"/>
      <c r="H463" s="184"/>
      <c r="I463" s="185"/>
      <c r="J463" s="182"/>
      <c r="K463" s="186"/>
      <c r="L463" s="184"/>
      <c r="M463" s="182"/>
      <c r="N463" s="187"/>
      <c r="O463" s="190"/>
      <c r="P463" s="182"/>
      <c r="Q463" s="186"/>
      <c r="R463" s="184"/>
      <c r="S463" s="185"/>
      <c r="T463" s="182"/>
      <c r="U463" s="186"/>
      <c r="V463" s="184"/>
      <c r="W463" s="185"/>
      <c r="X463" s="182"/>
      <c r="Y463" s="186"/>
      <c r="Z463" s="184"/>
      <c r="AA463" s="182"/>
      <c r="AB463" s="156">
        <f t="shared" si="7753"/>
        <v>0</v>
      </c>
      <c r="AC463" s="157">
        <f t="shared" si="7754"/>
        <v>0</v>
      </c>
      <c r="BI463" s="145" t="s">
        <v>36</v>
      </c>
      <c r="BJ463" s="128" t="e">
        <f>B463/B467</f>
        <v>#DIV/0!</v>
      </c>
      <c r="BK463" s="129" t="e">
        <f t="shared" ref="BK463" si="8272">C463/C467</f>
        <v>#DIV/0!</v>
      </c>
      <c r="BL463" s="130" t="e">
        <f t="shared" ref="BL463" si="8273">D463/D467</f>
        <v>#DIV/0!</v>
      </c>
      <c r="BM463" s="131" t="e">
        <f t="shared" ref="BM463" si="8274">E463/E467</f>
        <v>#DIV/0!</v>
      </c>
      <c r="BN463" s="128" t="e">
        <f t="shared" ref="BN463" si="8275">F463/F467</f>
        <v>#DIV/0!</v>
      </c>
      <c r="BO463" s="129" t="e">
        <f t="shared" ref="BO463" si="8276">G463/G467</f>
        <v>#DIV/0!</v>
      </c>
      <c r="BP463" s="130" t="e">
        <f t="shared" ref="BP463" si="8277">H463/H467</f>
        <v>#DIV/0!</v>
      </c>
      <c r="BQ463" s="131" t="e">
        <f t="shared" ref="BQ463" si="8278">I463/I467</f>
        <v>#DIV/0!</v>
      </c>
      <c r="BR463" s="128" t="e">
        <f t="shared" ref="BR463" si="8279">J463/J467</f>
        <v>#DIV/0!</v>
      </c>
      <c r="BS463" s="129" t="e">
        <f t="shared" ref="BS463" si="8280">K463/K467</f>
        <v>#DIV/0!</v>
      </c>
      <c r="BT463" s="130" t="e">
        <f t="shared" ref="BT463" si="8281">L463/L467</f>
        <v>#DIV/0!</v>
      </c>
      <c r="BU463" s="128" t="e">
        <f t="shared" ref="BU463" si="8282">M463/M467</f>
        <v>#DIV/0!</v>
      </c>
      <c r="BV463" s="132" t="e">
        <f t="shared" ref="BV463" si="8283">N463/N467</f>
        <v>#DIV/0!</v>
      </c>
      <c r="BW463" s="133" t="e">
        <f t="shared" ref="BW463" si="8284">O463/O467</f>
        <v>#DIV/0!</v>
      </c>
      <c r="BX463" s="128" t="e">
        <f t="shared" ref="BX463" si="8285">P463/P467</f>
        <v>#DIV/0!</v>
      </c>
      <c r="BY463" s="129" t="e">
        <f t="shared" ref="BY463" si="8286">Q463/Q467</f>
        <v>#DIV/0!</v>
      </c>
      <c r="BZ463" s="130" t="e">
        <f t="shared" ref="BZ463" si="8287">R463/R467</f>
        <v>#DIV/0!</v>
      </c>
      <c r="CA463" s="131" t="e">
        <f t="shared" ref="CA463" si="8288">S463/S467</f>
        <v>#DIV/0!</v>
      </c>
      <c r="CB463" s="128" t="e">
        <f t="shared" ref="CB463" si="8289">T463/T467</f>
        <v>#DIV/0!</v>
      </c>
      <c r="CC463" s="129" t="e">
        <f t="shared" ref="CC463" si="8290">U463/U467</f>
        <v>#DIV/0!</v>
      </c>
      <c r="CD463" s="130" t="e">
        <f t="shared" ref="CD463" si="8291">V463/V467</f>
        <v>#DIV/0!</v>
      </c>
      <c r="CE463" s="131" t="e">
        <f t="shared" ref="CE463" si="8292">W463/W467</f>
        <v>#DIV/0!</v>
      </c>
      <c r="CF463" s="128" t="e">
        <f t="shared" ref="CF463" si="8293">X463/X467</f>
        <v>#DIV/0!</v>
      </c>
      <c r="CG463" s="129" t="e">
        <f t="shared" ref="CG463" si="8294">Y463/Y467</f>
        <v>#DIV/0!</v>
      </c>
      <c r="CH463" s="130" t="e">
        <f t="shared" ref="CH463" si="8295">Z463/Z467</f>
        <v>#DIV/0!</v>
      </c>
      <c r="CI463" s="128" t="e">
        <f t="shared" ref="CI463" si="8296">AA463/AA467</f>
        <v>#DIV/0!</v>
      </c>
      <c r="CJ463" s="134" t="e">
        <f t="shared" ref="CJ463" si="8297">AB463/AB467</f>
        <v>#DIV/0!</v>
      </c>
      <c r="CK463" s="135" t="e">
        <f t="shared" ref="CK463" si="8298">AC463/AC467</f>
        <v>#DIV/0!</v>
      </c>
    </row>
    <row r="464" spans="1:89" x14ac:dyDescent="0.2">
      <c r="A464" s="136" t="s">
        <v>37</v>
      </c>
      <c r="B464" s="58"/>
      <c r="C464" s="59"/>
      <c r="D464" s="138"/>
      <c r="E464" s="139"/>
      <c r="F464" s="137"/>
      <c r="G464" s="140"/>
      <c r="H464" s="138"/>
      <c r="I464" s="139"/>
      <c r="J464" s="137"/>
      <c r="K464" s="140"/>
      <c r="L464" s="138"/>
      <c r="M464" s="137"/>
      <c r="N464" s="141"/>
      <c r="O464" s="142"/>
      <c r="P464" s="137"/>
      <c r="Q464" s="140"/>
      <c r="R464" s="138"/>
      <c r="S464" s="139"/>
      <c r="T464" s="137"/>
      <c r="U464" s="140"/>
      <c r="V464" s="138"/>
      <c r="W464" s="139"/>
      <c r="X464" s="137"/>
      <c r="Y464" s="140"/>
      <c r="Z464" s="143"/>
      <c r="AA464" s="144"/>
      <c r="AB464" s="158">
        <f t="shared" ref="AB464:AB466" si="8299">SUM(B464,D464,F464,H464,J464,L464,N464,P464,R464,T464,V464,X464,Z464)</f>
        <v>0</v>
      </c>
      <c r="AC464" s="159">
        <f t="shared" ref="AC464:AC466" si="8300">SUM(C464,E464,G464,I464,K464,M464,O464,Q464,S464,U464,W464,Y464,AA464)</f>
        <v>0</v>
      </c>
      <c r="BI464" s="136" t="s">
        <v>37</v>
      </c>
      <c r="BJ464" s="128" t="e">
        <f>B464/B467</f>
        <v>#DIV/0!</v>
      </c>
      <c r="BK464" s="129" t="e">
        <f t="shared" ref="BK464" si="8301">C464/C467</f>
        <v>#DIV/0!</v>
      </c>
      <c r="BL464" s="130" t="e">
        <f t="shared" ref="BL464" si="8302">D464/D467</f>
        <v>#DIV/0!</v>
      </c>
      <c r="BM464" s="131" t="e">
        <f t="shared" ref="BM464" si="8303">E464/E467</f>
        <v>#DIV/0!</v>
      </c>
      <c r="BN464" s="128" t="e">
        <f t="shared" ref="BN464" si="8304">F464/F467</f>
        <v>#DIV/0!</v>
      </c>
      <c r="BO464" s="129" t="e">
        <f t="shared" ref="BO464" si="8305">G464/G467</f>
        <v>#DIV/0!</v>
      </c>
      <c r="BP464" s="130" t="e">
        <f t="shared" ref="BP464" si="8306">H464/H467</f>
        <v>#DIV/0!</v>
      </c>
      <c r="BQ464" s="131" t="e">
        <f t="shared" ref="BQ464" si="8307">I464/I467</f>
        <v>#DIV/0!</v>
      </c>
      <c r="BR464" s="128" t="e">
        <f t="shared" ref="BR464" si="8308">J464/J467</f>
        <v>#DIV/0!</v>
      </c>
      <c r="BS464" s="129" t="e">
        <f t="shared" ref="BS464" si="8309">K464/K467</f>
        <v>#DIV/0!</v>
      </c>
      <c r="BT464" s="130" t="e">
        <f t="shared" ref="BT464" si="8310">L464/L467</f>
        <v>#DIV/0!</v>
      </c>
      <c r="BU464" s="128" t="e">
        <f t="shared" ref="BU464" si="8311">M464/M467</f>
        <v>#DIV/0!</v>
      </c>
      <c r="BV464" s="132" t="e">
        <f t="shared" ref="BV464" si="8312">N464/N467</f>
        <v>#DIV/0!</v>
      </c>
      <c r="BW464" s="133" t="e">
        <f t="shared" ref="BW464" si="8313">O464/O467</f>
        <v>#DIV/0!</v>
      </c>
      <c r="BX464" s="128" t="e">
        <f t="shared" ref="BX464" si="8314">P464/P467</f>
        <v>#DIV/0!</v>
      </c>
      <c r="BY464" s="129" t="e">
        <f t="shared" ref="BY464" si="8315">Q464/Q467</f>
        <v>#DIV/0!</v>
      </c>
      <c r="BZ464" s="130" t="e">
        <f t="shared" ref="BZ464" si="8316">R464/R467</f>
        <v>#DIV/0!</v>
      </c>
      <c r="CA464" s="131" t="e">
        <f t="shared" ref="CA464" si="8317">S464/S467</f>
        <v>#DIV/0!</v>
      </c>
      <c r="CB464" s="128" t="e">
        <f t="shared" ref="CB464" si="8318">T464/T467</f>
        <v>#DIV/0!</v>
      </c>
      <c r="CC464" s="129" t="e">
        <f t="shared" ref="CC464" si="8319">U464/U467</f>
        <v>#DIV/0!</v>
      </c>
      <c r="CD464" s="130" t="e">
        <f t="shared" ref="CD464" si="8320">V464/V467</f>
        <v>#DIV/0!</v>
      </c>
      <c r="CE464" s="131" t="e">
        <f t="shared" ref="CE464" si="8321">W464/W467</f>
        <v>#DIV/0!</v>
      </c>
      <c r="CF464" s="128" t="e">
        <f t="shared" ref="CF464" si="8322">X464/X467</f>
        <v>#DIV/0!</v>
      </c>
      <c r="CG464" s="129" t="e">
        <f t="shared" ref="CG464" si="8323">Y464/Y467</f>
        <v>#DIV/0!</v>
      </c>
      <c r="CH464" s="130" t="e">
        <f t="shared" ref="CH464" si="8324">Z464/Z467</f>
        <v>#DIV/0!</v>
      </c>
      <c r="CI464" s="128" t="e">
        <f t="shared" ref="CI464" si="8325">AA464/AA467</f>
        <v>#DIV/0!</v>
      </c>
      <c r="CJ464" s="134" t="e">
        <f t="shared" ref="CJ464" si="8326">AB464/AB467</f>
        <v>#DIV/0!</v>
      </c>
      <c r="CK464" s="135" t="e">
        <f t="shared" ref="CK464" si="8327">AC464/AC467</f>
        <v>#DIV/0!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58">
        <f t="shared" si="8299"/>
        <v>0</v>
      </c>
      <c r="AC465" s="159">
        <f t="shared" si="8300"/>
        <v>0</v>
      </c>
      <c r="BI465" s="145" t="s">
        <v>38</v>
      </c>
      <c r="BJ465" s="128" t="e">
        <f>B465/B467</f>
        <v>#DIV/0!</v>
      </c>
      <c r="BK465" s="129" t="e">
        <f t="shared" ref="BK465" si="8328">C465/C467</f>
        <v>#DIV/0!</v>
      </c>
      <c r="BL465" s="130" t="e">
        <f t="shared" ref="BL465" si="8329">D465/D467</f>
        <v>#DIV/0!</v>
      </c>
      <c r="BM465" s="131" t="e">
        <f t="shared" ref="BM465" si="8330">E465/E467</f>
        <v>#DIV/0!</v>
      </c>
      <c r="BN465" s="128" t="e">
        <f t="shared" ref="BN465" si="8331">F465/F467</f>
        <v>#DIV/0!</v>
      </c>
      <c r="BO465" s="129" t="e">
        <f t="shared" ref="BO465" si="8332">G465/G467</f>
        <v>#DIV/0!</v>
      </c>
      <c r="BP465" s="130" t="e">
        <f t="shared" ref="BP465" si="8333">H465/H467</f>
        <v>#DIV/0!</v>
      </c>
      <c r="BQ465" s="131" t="e">
        <f t="shared" ref="BQ465" si="8334">I465/I467</f>
        <v>#DIV/0!</v>
      </c>
      <c r="BR465" s="128" t="e">
        <f t="shared" ref="BR465" si="8335">J465/J467</f>
        <v>#DIV/0!</v>
      </c>
      <c r="BS465" s="129" t="e">
        <f t="shared" ref="BS465" si="8336">K465/K467</f>
        <v>#DIV/0!</v>
      </c>
      <c r="BT465" s="130" t="e">
        <f t="shared" ref="BT465" si="8337">L465/L467</f>
        <v>#DIV/0!</v>
      </c>
      <c r="BU465" s="128" t="e">
        <f t="shared" ref="BU465" si="8338">M465/M467</f>
        <v>#DIV/0!</v>
      </c>
      <c r="BV465" s="132" t="e">
        <f t="shared" ref="BV465" si="8339">N465/N467</f>
        <v>#DIV/0!</v>
      </c>
      <c r="BW465" s="133" t="e">
        <f t="shared" ref="BW465" si="8340">O465/O467</f>
        <v>#DIV/0!</v>
      </c>
      <c r="BX465" s="128" t="e">
        <f t="shared" ref="BX465" si="8341">P465/P467</f>
        <v>#DIV/0!</v>
      </c>
      <c r="BY465" s="129" t="e">
        <f t="shared" ref="BY465" si="8342">Q465/Q467</f>
        <v>#DIV/0!</v>
      </c>
      <c r="BZ465" s="130" t="e">
        <f t="shared" ref="BZ465" si="8343">R465/R467</f>
        <v>#DIV/0!</v>
      </c>
      <c r="CA465" s="131" t="e">
        <f t="shared" ref="CA465" si="8344">S465/S467</f>
        <v>#DIV/0!</v>
      </c>
      <c r="CB465" s="128" t="e">
        <f t="shared" ref="CB465" si="8345">T465/T467</f>
        <v>#DIV/0!</v>
      </c>
      <c r="CC465" s="129" t="e">
        <f t="shared" ref="CC465" si="8346">U465/U467</f>
        <v>#DIV/0!</v>
      </c>
      <c r="CD465" s="130" t="e">
        <f t="shared" ref="CD465" si="8347">V465/V467</f>
        <v>#DIV/0!</v>
      </c>
      <c r="CE465" s="131" t="e">
        <f t="shared" ref="CE465" si="8348">W465/W467</f>
        <v>#DIV/0!</v>
      </c>
      <c r="CF465" s="128" t="e">
        <f t="shared" ref="CF465" si="8349">X465/X467</f>
        <v>#DIV/0!</v>
      </c>
      <c r="CG465" s="129" t="e">
        <f t="shared" ref="CG465" si="8350">Y465/Y467</f>
        <v>#DIV/0!</v>
      </c>
      <c r="CH465" s="130" t="e">
        <f t="shared" ref="CH465" si="8351">Z465/Z467</f>
        <v>#DIV/0!</v>
      </c>
      <c r="CI465" s="128" t="e">
        <f t="shared" ref="CI465" si="8352">AA465/AA467</f>
        <v>#DIV/0!</v>
      </c>
      <c r="CJ465" s="134" t="e">
        <f t="shared" ref="CJ465" si="8353">AB465/AB467</f>
        <v>#DIV/0!</v>
      </c>
      <c r="CK465" s="135" t="e">
        <f t="shared" ref="CK465" si="8354">AC465/AC467</f>
        <v>#DIV/0!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58">
        <f t="shared" si="8299"/>
        <v>0</v>
      </c>
      <c r="AC466" s="159">
        <f t="shared" si="8300"/>
        <v>0</v>
      </c>
      <c r="BI466" s="136" t="s">
        <v>39</v>
      </c>
      <c r="BJ466" s="128" t="e">
        <f>B466/B467</f>
        <v>#DIV/0!</v>
      </c>
      <c r="BK466" s="129" t="e">
        <f t="shared" ref="BK466" si="8355">C466/C467</f>
        <v>#DIV/0!</v>
      </c>
      <c r="BL466" s="130" t="e">
        <f t="shared" ref="BL466" si="8356">D466/D467</f>
        <v>#DIV/0!</v>
      </c>
      <c r="BM466" s="131" t="e">
        <f t="shared" ref="BM466" si="8357">E466/E467</f>
        <v>#DIV/0!</v>
      </c>
      <c r="BN466" s="128" t="e">
        <f t="shared" ref="BN466" si="8358">F466/F467</f>
        <v>#DIV/0!</v>
      </c>
      <c r="BO466" s="129" t="e">
        <f t="shared" ref="BO466" si="8359">G466/G467</f>
        <v>#DIV/0!</v>
      </c>
      <c r="BP466" s="130" t="e">
        <f t="shared" ref="BP466" si="8360">H466/H467</f>
        <v>#DIV/0!</v>
      </c>
      <c r="BQ466" s="131" t="e">
        <f t="shared" ref="BQ466" si="8361">I466/I467</f>
        <v>#DIV/0!</v>
      </c>
      <c r="BR466" s="128" t="e">
        <f t="shared" ref="BR466" si="8362">J466/J467</f>
        <v>#DIV/0!</v>
      </c>
      <c r="BS466" s="129" t="e">
        <f t="shared" ref="BS466" si="8363">K466/K467</f>
        <v>#DIV/0!</v>
      </c>
      <c r="BT466" s="130" t="e">
        <f t="shared" ref="BT466" si="8364">L466/L467</f>
        <v>#DIV/0!</v>
      </c>
      <c r="BU466" s="128" t="e">
        <f t="shared" ref="BU466" si="8365">M466/M467</f>
        <v>#DIV/0!</v>
      </c>
      <c r="BV466" s="132" t="e">
        <f t="shared" ref="BV466" si="8366">N466/N467</f>
        <v>#DIV/0!</v>
      </c>
      <c r="BW466" s="133" t="e">
        <f t="shared" ref="BW466" si="8367">O466/O467</f>
        <v>#DIV/0!</v>
      </c>
      <c r="BX466" s="128" t="e">
        <f t="shared" ref="BX466" si="8368">P466/P467</f>
        <v>#DIV/0!</v>
      </c>
      <c r="BY466" s="129" t="e">
        <f t="shared" ref="BY466" si="8369">Q466/Q467</f>
        <v>#DIV/0!</v>
      </c>
      <c r="BZ466" s="130" t="e">
        <f t="shared" ref="BZ466" si="8370">R466/R467</f>
        <v>#DIV/0!</v>
      </c>
      <c r="CA466" s="131" t="e">
        <f t="shared" ref="CA466" si="8371">S466/S467</f>
        <v>#DIV/0!</v>
      </c>
      <c r="CB466" s="128" t="e">
        <f t="shared" ref="CB466" si="8372">T466/T467</f>
        <v>#DIV/0!</v>
      </c>
      <c r="CC466" s="129" t="e">
        <f t="shared" ref="CC466" si="8373">U466/U467</f>
        <v>#DIV/0!</v>
      </c>
      <c r="CD466" s="130" t="e">
        <f t="shared" ref="CD466" si="8374">V466/V467</f>
        <v>#DIV/0!</v>
      </c>
      <c r="CE466" s="131" t="e">
        <f t="shared" ref="CE466" si="8375">W466/W467</f>
        <v>#DIV/0!</v>
      </c>
      <c r="CF466" s="128" t="e">
        <f t="shared" ref="CF466" si="8376">X466/X467</f>
        <v>#DIV/0!</v>
      </c>
      <c r="CG466" s="129" t="e">
        <f t="shared" ref="CG466" si="8377">Y466/Y467</f>
        <v>#DIV/0!</v>
      </c>
      <c r="CH466" s="130" t="e">
        <f t="shared" ref="CH466" si="8378">Z466/Z467</f>
        <v>#DIV/0!</v>
      </c>
      <c r="CI466" s="128" t="e">
        <f t="shared" ref="CI466" si="8379">AA466/AA467</f>
        <v>#DIV/0!</v>
      </c>
      <c r="CJ466" s="134" t="e">
        <f t="shared" ref="CJ466" si="8380">AB466/AB467</f>
        <v>#DIV/0!</v>
      </c>
      <c r="CK466" s="135" t="e">
        <f t="shared" ref="CK466" si="8381">AC466/AC467</f>
        <v>#DIV/0!</v>
      </c>
    </row>
    <row r="467" spans="1:89" ht="14.25" thickTop="1" thickBot="1" x14ac:dyDescent="0.25">
      <c r="A467" s="229" t="s">
        <v>13</v>
      </c>
      <c r="B467" s="20">
        <f t="shared" ref="B467" si="8382">SUM(B444:B466)</f>
        <v>0</v>
      </c>
      <c r="C467" s="21">
        <f t="shared" ref="C467" si="8383">SUM(C444:C466)</f>
        <v>0</v>
      </c>
      <c r="D467" s="20">
        <f t="shared" ref="D467" si="8384">SUM(D444:D466)</f>
        <v>0</v>
      </c>
      <c r="E467" s="21">
        <f t="shared" ref="E467" si="8385">SUM(E444:E466)</f>
        <v>0</v>
      </c>
      <c r="F467" s="20">
        <f t="shared" ref="F467" si="8386">SUM(F444:F466)</f>
        <v>0</v>
      </c>
      <c r="G467" s="21">
        <f t="shared" ref="G467" si="8387">SUM(G444:G466)</f>
        <v>0</v>
      </c>
      <c r="H467" s="20">
        <f t="shared" ref="H467" si="8388">SUM(H444:H466)</f>
        <v>0</v>
      </c>
      <c r="I467" s="21">
        <f t="shared" ref="I467" si="8389">SUM(I444:I466)</f>
        <v>0</v>
      </c>
      <c r="J467" s="20">
        <f t="shared" ref="J467" si="8390">SUM(J444:J466)</f>
        <v>0</v>
      </c>
      <c r="K467" s="21">
        <f t="shared" ref="K467" si="8391">SUM(K444:K466)</f>
        <v>0</v>
      </c>
      <c r="L467" s="20">
        <f t="shared" ref="L467" si="8392">SUM(L444:L466)</f>
        <v>0</v>
      </c>
      <c r="M467" s="21">
        <f t="shared" ref="M467" si="8393">SUM(M444:M466)</f>
        <v>0</v>
      </c>
      <c r="N467" s="20">
        <f t="shared" ref="N467" si="8394">SUM(N444:N466)</f>
        <v>0</v>
      </c>
      <c r="O467" s="21">
        <f t="shared" ref="O467" si="8395">SUM(O444:O466)</f>
        <v>0</v>
      </c>
      <c r="P467" s="20">
        <f t="shared" ref="P467" si="8396">SUM(P444:P466)</f>
        <v>0</v>
      </c>
      <c r="Q467" s="21">
        <f t="shared" ref="Q467" si="8397">SUM(Q444:Q466)</f>
        <v>0</v>
      </c>
      <c r="R467" s="20">
        <f t="shared" ref="R467" si="8398">SUM(R444:R466)</f>
        <v>0</v>
      </c>
      <c r="S467" s="21">
        <f t="shared" ref="S467" si="8399">SUM(S444:S466)</f>
        <v>0</v>
      </c>
      <c r="T467" s="20">
        <f t="shared" ref="T467" si="8400">SUM(T444:T466)</f>
        <v>0</v>
      </c>
      <c r="U467" s="21">
        <f t="shared" ref="U467" si="8401">SUM(U444:U466)</f>
        <v>0</v>
      </c>
      <c r="V467" s="20">
        <f t="shared" ref="V467" si="8402">SUM(V444:V466)</f>
        <v>0</v>
      </c>
      <c r="W467" s="21">
        <f t="shared" ref="W467" si="8403">SUM(W444:W466)</f>
        <v>0</v>
      </c>
      <c r="X467" s="20">
        <f t="shared" ref="X467" si="8404">SUM(X444:X466)</f>
        <v>0</v>
      </c>
      <c r="Y467" s="21">
        <f t="shared" ref="Y467" si="8405">SUM(Y444:Y466)</f>
        <v>0</v>
      </c>
      <c r="Z467" s="20">
        <f t="shared" ref="Z467" si="8406">SUM(Z444:Z466)</f>
        <v>0</v>
      </c>
      <c r="AA467" s="21">
        <f t="shared" ref="AA467" si="8407">SUM(AA444:AA466)</f>
        <v>0</v>
      </c>
      <c r="AB467" s="160">
        <f t="shared" ref="AB467:AC467" si="8408">SUM(AB443:AB466)</f>
        <v>0</v>
      </c>
      <c r="AC467" s="161">
        <f t="shared" si="8408"/>
        <v>0</v>
      </c>
      <c r="BI467" s="229" t="s">
        <v>13</v>
      </c>
      <c r="BJ467" s="154" t="e">
        <f>SUM(BJ443:BJ466)</f>
        <v>#DIV/0!</v>
      </c>
      <c r="BK467" s="155" t="e">
        <f t="shared" ref="BK467:CK467" si="8409">SUM(BK443:BK466)</f>
        <v>#DIV/0!</v>
      </c>
      <c r="BL467" s="154" t="e">
        <f t="shared" si="8409"/>
        <v>#DIV/0!</v>
      </c>
      <c r="BM467" s="155" t="e">
        <f t="shared" si="8409"/>
        <v>#DIV/0!</v>
      </c>
      <c r="BN467" s="154" t="e">
        <f t="shared" si="8409"/>
        <v>#DIV/0!</v>
      </c>
      <c r="BO467" s="155" t="e">
        <f t="shared" si="8409"/>
        <v>#DIV/0!</v>
      </c>
      <c r="BP467" s="154" t="e">
        <f t="shared" si="8409"/>
        <v>#DIV/0!</v>
      </c>
      <c r="BQ467" s="155" t="e">
        <f t="shared" si="8409"/>
        <v>#DIV/0!</v>
      </c>
      <c r="BR467" s="154" t="e">
        <f t="shared" si="8409"/>
        <v>#DIV/0!</v>
      </c>
      <c r="BS467" s="155" t="e">
        <f t="shared" si="8409"/>
        <v>#DIV/0!</v>
      </c>
      <c r="BT467" s="154" t="e">
        <f t="shared" si="8409"/>
        <v>#DIV/0!</v>
      </c>
      <c r="BU467" s="155" t="e">
        <f t="shared" si="8409"/>
        <v>#DIV/0!</v>
      </c>
      <c r="BV467" s="154" t="e">
        <f t="shared" si="8409"/>
        <v>#DIV/0!</v>
      </c>
      <c r="BW467" s="155" t="e">
        <f t="shared" si="8409"/>
        <v>#DIV/0!</v>
      </c>
      <c r="BX467" s="154" t="e">
        <f t="shared" si="8409"/>
        <v>#DIV/0!</v>
      </c>
      <c r="BY467" s="155" t="e">
        <f t="shared" si="8409"/>
        <v>#DIV/0!</v>
      </c>
      <c r="BZ467" s="154" t="e">
        <f t="shared" si="8409"/>
        <v>#DIV/0!</v>
      </c>
      <c r="CA467" s="155" t="e">
        <f t="shared" si="8409"/>
        <v>#DIV/0!</v>
      </c>
      <c r="CB467" s="154" t="e">
        <f t="shared" si="8409"/>
        <v>#DIV/0!</v>
      </c>
      <c r="CC467" s="155" t="e">
        <f t="shared" si="8409"/>
        <v>#DIV/0!</v>
      </c>
      <c r="CD467" s="154" t="e">
        <f t="shared" si="8409"/>
        <v>#DIV/0!</v>
      </c>
      <c r="CE467" s="155" t="e">
        <f t="shared" si="8409"/>
        <v>#DIV/0!</v>
      </c>
      <c r="CF467" s="154" t="e">
        <f t="shared" si="8409"/>
        <v>#DIV/0!</v>
      </c>
      <c r="CG467" s="155" t="e">
        <f t="shared" si="8409"/>
        <v>#DIV/0!</v>
      </c>
      <c r="CH467" s="154" t="e">
        <f t="shared" si="8409"/>
        <v>#DIV/0!</v>
      </c>
      <c r="CI467" s="155" t="e">
        <f t="shared" si="8409"/>
        <v>#DIV/0!</v>
      </c>
      <c r="CJ467" s="154" t="e">
        <f t="shared" si="8409"/>
        <v>#DIV/0!</v>
      </c>
      <c r="CK467" s="155" t="e">
        <f t="shared" si="8409"/>
        <v>#DIV/0!</v>
      </c>
    </row>
    <row r="468" spans="1:89" ht="13.5" thickTop="1" x14ac:dyDescent="0.2">
      <c r="A468" s="173"/>
    </row>
    <row r="470" spans="1:89" x14ac:dyDescent="0.2">
      <c r="A470" s="304">
        <f>+A439+1</f>
        <v>44667</v>
      </c>
      <c r="B470" s="304"/>
      <c r="C470" s="304"/>
      <c r="D470" s="304"/>
      <c r="BI470" s="309">
        <f>+BI439+1</f>
        <v>44667</v>
      </c>
      <c r="BJ470" s="309"/>
      <c r="BK470" s="309"/>
      <c r="BL470" s="309"/>
    </row>
    <row r="471" spans="1:89" ht="13.5" thickBot="1" x14ac:dyDescent="0.25">
      <c r="AE471" s="232" t="s">
        <v>84</v>
      </c>
    </row>
    <row r="472" spans="1:89" ht="14.25" thickTop="1" thickBot="1" x14ac:dyDescent="0.25">
      <c r="A472" s="300" t="s">
        <v>0</v>
      </c>
      <c r="B472" s="302" t="s">
        <v>1</v>
      </c>
      <c r="C472" s="303"/>
      <c r="D472" s="302" t="s">
        <v>2</v>
      </c>
      <c r="E472" s="303"/>
      <c r="F472" s="302" t="s">
        <v>3</v>
      </c>
      <c r="G472" s="303"/>
      <c r="H472" s="302" t="s">
        <v>4</v>
      </c>
      <c r="I472" s="303"/>
      <c r="J472" s="302" t="s">
        <v>5</v>
      </c>
      <c r="K472" s="303"/>
      <c r="L472" s="302" t="s">
        <v>6</v>
      </c>
      <c r="M472" s="303"/>
      <c r="N472" s="302" t="s">
        <v>7</v>
      </c>
      <c r="O472" s="303"/>
      <c r="P472" s="302" t="s">
        <v>8</v>
      </c>
      <c r="Q472" s="303"/>
      <c r="R472" s="302" t="s">
        <v>9</v>
      </c>
      <c r="S472" s="303"/>
      <c r="T472" s="302" t="s">
        <v>10</v>
      </c>
      <c r="U472" s="303"/>
      <c r="V472" s="302" t="s">
        <v>11</v>
      </c>
      <c r="W472" s="303"/>
      <c r="X472" s="302" t="s">
        <v>12</v>
      </c>
      <c r="Y472" s="303"/>
      <c r="Z472" s="305" t="s">
        <v>40</v>
      </c>
      <c r="AA472" s="306"/>
      <c r="AB472" s="307" t="s">
        <v>41</v>
      </c>
      <c r="AC472" s="308"/>
      <c r="AE472" s="300" t="s">
        <v>0</v>
      </c>
      <c r="AF472" s="302" t="s">
        <v>1</v>
      </c>
      <c r="AG472" s="303"/>
      <c r="AH472" s="302" t="s">
        <v>2</v>
      </c>
      <c r="AI472" s="303"/>
      <c r="AJ472" s="302" t="s">
        <v>3</v>
      </c>
      <c r="AK472" s="303"/>
      <c r="AL472" s="302" t="s">
        <v>4</v>
      </c>
      <c r="AM472" s="303"/>
      <c r="AN472" s="302" t="s">
        <v>5</v>
      </c>
      <c r="AO472" s="303"/>
      <c r="AP472" s="302" t="s">
        <v>6</v>
      </c>
      <c r="AQ472" s="303"/>
      <c r="AR472" s="302" t="s">
        <v>7</v>
      </c>
      <c r="AS472" s="303"/>
      <c r="AT472" s="302" t="s">
        <v>8</v>
      </c>
      <c r="AU472" s="303"/>
      <c r="AV472" s="302" t="s">
        <v>9</v>
      </c>
      <c r="AW472" s="303"/>
      <c r="AX472" s="302" t="s">
        <v>10</v>
      </c>
      <c r="AY472" s="303"/>
      <c r="AZ472" s="302" t="s">
        <v>11</v>
      </c>
      <c r="BA472" s="303"/>
      <c r="BB472" s="302" t="s">
        <v>12</v>
      </c>
      <c r="BC472" s="303"/>
      <c r="BD472" s="305" t="s">
        <v>40</v>
      </c>
      <c r="BE472" s="306"/>
      <c r="BF472" s="307" t="s">
        <v>41</v>
      </c>
      <c r="BG472" s="308"/>
      <c r="BI472" s="300" t="s">
        <v>0</v>
      </c>
      <c r="BJ472" s="302" t="s">
        <v>1</v>
      </c>
      <c r="BK472" s="303"/>
      <c r="BL472" s="302" t="s">
        <v>2</v>
      </c>
      <c r="BM472" s="303"/>
      <c r="BN472" s="302" t="s">
        <v>3</v>
      </c>
      <c r="BO472" s="303"/>
      <c r="BP472" s="302" t="s">
        <v>4</v>
      </c>
      <c r="BQ472" s="303"/>
      <c r="BR472" s="302" t="s">
        <v>5</v>
      </c>
      <c r="BS472" s="303"/>
      <c r="BT472" s="302" t="s">
        <v>6</v>
      </c>
      <c r="BU472" s="303"/>
      <c r="BV472" s="302" t="s">
        <v>7</v>
      </c>
      <c r="BW472" s="303"/>
      <c r="BX472" s="302" t="s">
        <v>8</v>
      </c>
      <c r="BY472" s="303"/>
      <c r="BZ472" s="302" t="s">
        <v>9</v>
      </c>
      <c r="CA472" s="303"/>
      <c r="CB472" s="302" t="s">
        <v>10</v>
      </c>
      <c r="CC472" s="303"/>
      <c r="CD472" s="302" t="s">
        <v>11</v>
      </c>
      <c r="CE472" s="303"/>
      <c r="CF472" s="302" t="s">
        <v>12</v>
      </c>
      <c r="CG472" s="303"/>
      <c r="CH472" s="305" t="s">
        <v>40</v>
      </c>
      <c r="CI472" s="306"/>
      <c r="CJ472" s="302" t="s">
        <v>41</v>
      </c>
      <c r="CK472" s="303"/>
    </row>
    <row r="473" spans="1:89" ht="15" thickTop="1" thickBot="1" x14ac:dyDescent="0.3">
      <c r="A473" s="301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62" t="s">
        <v>14</v>
      </c>
      <c r="AC473" s="163" t="s">
        <v>15</v>
      </c>
      <c r="AE473" s="301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62" t="s">
        <v>14</v>
      </c>
      <c r="BG473" s="163" t="s">
        <v>15</v>
      </c>
      <c r="BI473" s="301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72"/>
      <c r="D474" s="126"/>
      <c r="E474" s="166"/>
      <c r="F474" s="125"/>
      <c r="G474" s="127"/>
      <c r="H474" s="126"/>
      <c r="I474" s="166"/>
      <c r="J474" s="125"/>
      <c r="K474" s="127"/>
      <c r="L474" s="126"/>
      <c r="M474" s="125"/>
      <c r="N474" s="165"/>
      <c r="O474" s="167"/>
      <c r="P474" s="125"/>
      <c r="Q474" s="127"/>
      <c r="R474" s="126"/>
      <c r="S474" s="166"/>
      <c r="T474" s="125"/>
      <c r="U474" s="127"/>
      <c r="V474" s="126"/>
      <c r="W474" s="166"/>
      <c r="X474" s="125"/>
      <c r="Y474" s="127"/>
      <c r="Z474" s="170"/>
      <c r="AA474" s="171"/>
      <c r="AB474" s="156">
        <f>B474+D474+F474+H474+J474+L474+N474+P474+R474+T474+V474+X474+Z474</f>
        <v>0</v>
      </c>
      <c r="AC474" s="157">
        <f>C474+E474+G474+I474+K474+M474+O474+Q474+S474+U474+W474+Y474+AA474</f>
        <v>0</v>
      </c>
      <c r="AD474" s="200"/>
      <c r="AE474" s="235" t="str">
        <f>$AE$9</f>
        <v>07:00 - 07:59</v>
      </c>
      <c r="AF474" s="125">
        <f>SUMIF($A$9:$A$32,$AE474,B$474:B$497)</f>
        <v>0</v>
      </c>
      <c r="AG474" s="172">
        <f t="shared" ref="AG474:AV475" si="8410">SUMIF($A$9:$A$32,$AE474,C$474:C$497)</f>
        <v>0</v>
      </c>
      <c r="AH474" s="126">
        <f t="shared" si="8410"/>
        <v>0</v>
      </c>
      <c r="AI474" s="166">
        <f t="shared" si="8410"/>
        <v>0</v>
      </c>
      <c r="AJ474" s="125">
        <f t="shared" si="8410"/>
        <v>0</v>
      </c>
      <c r="AK474" s="127">
        <f t="shared" si="8410"/>
        <v>0</v>
      </c>
      <c r="AL474" s="126">
        <f t="shared" si="8410"/>
        <v>0</v>
      </c>
      <c r="AM474" s="166">
        <f t="shared" si="8410"/>
        <v>0</v>
      </c>
      <c r="AN474" s="125">
        <f t="shared" si="8410"/>
        <v>0</v>
      </c>
      <c r="AO474" s="127">
        <f t="shared" si="8410"/>
        <v>0</v>
      </c>
      <c r="AP474" s="126">
        <f t="shared" si="8410"/>
        <v>0</v>
      </c>
      <c r="AQ474" s="125">
        <f t="shared" si="8410"/>
        <v>0</v>
      </c>
      <c r="AR474" s="165">
        <f t="shared" si="8410"/>
        <v>0</v>
      </c>
      <c r="AS474" s="167">
        <f t="shared" si="8410"/>
        <v>0</v>
      </c>
      <c r="AT474" s="125">
        <f t="shared" si="8410"/>
        <v>0</v>
      </c>
      <c r="AU474" s="127">
        <f t="shared" si="8410"/>
        <v>0</v>
      </c>
      <c r="AV474" s="126">
        <f t="shared" si="8410"/>
        <v>0</v>
      </c>
      <c r="AW474" s="166">
        <f t="shared" ref="AW474:BE475" si="8411">SUMIF($A$9:$A$32,$AE474,S$474:S$497)</f>
        <v>0</v>
      </c>
      <c r="AX474" s="125">
        <f t="shared" si="8411"/>
        <v>0</v>
      </c>
      <c r="AY474" s="127">
        <f t="shared" si="8411"/>
        <v>0</v>
      </c>
      <c r="AZ474" s="126">
        <f t="shared" si="8411"/>
        <v>0</v>
      </c>
      <c r="BA474" s="166">
        <f t="shared" si="8411"/>
        <v>0</v>
      </c>
      <c r="BB474" s="125">
        <f t="shared" si="8411"/>
        <v>0</v>
      </c>
      <c r="BC474" s="127">
        <f t="shared" si="8411"/>
        <v>0</v>
      </c>
      <c r="BD474" s="170">
        <f t="shared" si="8411"/>
        <v>0</v>
      </c>
      <c r="BE474" s="171">
        <f t="shared" si="8411"/>
        <v>0</v>
      </c>
      <c r="BF474" s="156">
        <f>AF474+AH474+AJ474+AL474+AN474+AP474+AR474+AT474+AV474+AX474+AZ474+BB474+BD474</f>
        <v>0</v>
      </c>
      <c r="BG474" s="157">
        <f>AG474+AI474+AK474+AM474+AO474+AQ474+AS474+AU474+AW474+AY474+BA474+BC474+BE474</f>
        <v>0</v>
      </c>
      <c r="BH474" s="200"/>
      <c r="BI474" s="124" t="s">
        <v>16</v>
      </c>
      <c r="BJ474" s="128" t="e">
        <f>B474/B498</f>
        <v>#DIV/0!</v>
      </c>
      <c r="BK474" s="129" t="e">
        <f t="shared" ref="BK474" si="8412">C474/C498</f>
        <v>#DIV/0!</v>
      </c>
      <c r="BL474" s="130" t="e">
        <f t="shared" ref="BL474" si="8413">D474/D498</f>
        <v>#DIV/0!</v>
      </c>
      <c r="BM474" s="131" t="e">
        <f t="shared" ref="BM474" si="8414">E474/E498</f>
        <v>#DIV/0!</v>
      </c>
      <c r="BN474" s="128" t="e">
        <f t="shared" ref="BN474" si="8415">F474/F498</f>
        <v>#DIV/0!</v>
      </c>
      <c r="BO474" s="129" t="e">
        <f t="shared" ref="BO474" si="8416">G474/G498</f>
        <v>#DIV/0!</v>
      </c>
      <c r="BP474" s="130" t="e">
        <f t="shared" ref="BP474" si="8417">H474/H498</f>
        <v>#DIV/0!</v>
      </c>
      <c r="BQ474" s="131" t="e">
        <f t="shared" ref="BQ474" si="8418">I474/I498</f>
        <v>#DIV/0!</v>
      </c>
      <c r="BR474" s="128" t="e">
        <f t="shared" ref="BR474" si="8419">J474/J498</f>
        <v>#DIV/0!</v>
      </c>
      <c r="BS474" s="129" t="e">
        <f t="shared" ref="BS474" si="8420">K474/K498</f>
        <v>#DIV/0!</v>
      </c>
      <c r="BT474" s="130" t="e">
        <f t="shared" ref="BT474" si="8421">L474/L498</f>
        <v>#DIV/0!</v>
      </c>
      <c r="BU474" s="128" t="e">
        <f t="shared" ref="BU474" si="8422">M474/M498</f>
        <v>#DIV/0!</v>
      </c>
      <c r="BV474" s="132" t="e">
        <f t="shared" ref="BV474" si="8423">N474/N498</f>
        <v>#DIV/0!</v>
      </c>
      <c r="BW474" s="133" t="e">
        <f t="shared" ref="BW474" si="8424">O474/O498</f>
        <v>#DIV/0!</v>
      </c>
      <c r="BX474" s="128" t="e">
        <f t="shared" ref="BX474" si="8425">P474/P498</f>
        <v>#DIV/0!</v>
      </c>
      <c r="BY474" s="129" t="e">
        <f t="shared" ref="BY474" si="8426">Q474/Q498</f>
        <v>#DIV/0!</v>
      </c>
      <c r="BZ474" s="130" t="e">
        <f t="shared" ref="BZ474" si="8427">R474/R498</f>
        <v>#DIV/0!</v>
      </c>
      <c r="CA474" s="131" t="e">
        <f t="shared" ref="CA474" si="8428">S474/S498</f>
        <v>#DIV/0!</v>
      </c>
      <c r="CB474" s="128" t="e">
        <f t="shared" ref="CB474" si="8429">T474/T498</f>
        <v>#DIV/0!</v>
      </c>
      <c r="CC474" s="129" t="e">
        <f t="shared" ref="CC474" si="8430">U474/U498</f>
        <v>#DIV/0!</v>
      </c>
      <c r="CD474" s="130" t="e">
        <f t="shared" ref="CD474" si="8431">V474/V498</f>
        <v>#DIV/0!</v>
      </c>
      <c r="CE474" s="131" t="e">
        <f t="shared" ref="CE474" si="8432">W474/W498</f>
        <v>#DIV/0!</v>
      </c>
      <c r="CF474" s="128" t="e">
        <f t="shared" ref="CF474" si="8433">X474/X498</f>
        <v>#DIV/0!</v>
      </c>
      <c r="CG474" s="129" t="e">
        <f t="shared" ref="CG474" si="8434">Y474/Y498</f>
        <v>#DIV/0!</v>
      </c>
      <c r="CH474" s="130" t="e">
        <f t="shared" ref="CH474" si="8435">Z474/Z498</f>
        <v>#DIV/0!</v>
      </c>
      <c r="CI474" s="128" t="e">
        <f t="shared" ref="CI474" si="8436">AA474/AA498</f>
        <v>#DIV/0!</v>
      </c>
      <c r="CJ474" s="134" t="e">
        <f t="shared" ref="CJ474" si="8437">AB474/AB498</f>
        <v>#DIV/0!</v>
      </c>
      <c r="CK474" s="135" t="e">
        <f t="shared" ref="CK474" si="8438">AC474/AC498</f>
        <v>#DIV/0!</v>
      </c>
    </row>
    <row r="475" spans="1:89" x14ac:dyDescent="0.2">
      <c r="A475" s="136" t="s">
        <v>17</v>
      </c>
      <c r="B475" s="175"/>
      <c r="C475" s="176"/>
      <c r="D475" s="177"/>
      <c r="E475" s="178"/>
      <c r="F475" s="175"/>
      <c r="G475" s="179"/>
      <c r="H475" s="177"/>
      <c r="I475" s="178"/>
      <c r="J475" s="175"/>
      <c r="K475" s="179"/>
      <c r="L475" s="177"/>
      <c r="M475" s="175"/>
      <c r="N475" s="180"/>
      <c r="O475" s="181"/>
      <c r="P475" s="175"/>
      <c r="Q475" s="179"/>
      <c r="R475" s="177"/>
      <c r="S475" s="178"/>
      <c r="T475" s="175"/>
      <c r="U475" s="179"/>
      <c r="V475" s="177"/>
      <c r="W475" s="178"/>
      <c r="X475" s="175"/>
      <c r="Y475" s="179"/>
      <c r="Z475" s="177"/>
      <c r="AA475" s="175"/>
      <c r="AB475" s="156">
        <f t="shared" ref="AB475:AB494" si="8439">B475+D475+F475+H475+J475+L475+N475+P475+R475+T475+V475+X475+Z475</f>
        <v>0</v>
      </c>
      <c r="AC475" s="157">
        <f t="shared" ref="AC475:AC494" si="8440">C475+E475+G475+I475+K475+M475+O475+Q475+S475+U475+W475+Y475+AA475</f>
        <v>0</v>
      </c>
      <c r="AE475" s="237" t="str">
        <f>$AE$10</f>
        <v>08:00 - 08:59</v>
      </c>
      <c r="AF475" s="125">
        <f>SUMIF($A$9:$A$32,$AE475,B$474:B$497)</f>
        <v>0</v>
      </c>
      <c r="AG475" s="176">
        <f t="shared" si="8410"/>
        <v>0</v>
      </c>
      <c r="AH475" s="177">
        <f t="shared" si="8410"/>
        <v>0</v>
      </c>
      <c r="AI475" s="178">
        <f t="shared" si="8410"/>
        <v>0</v>
      </c>
      <c r="AJ475" s="238">
        <f t="shared" si="8410"/>
        <v>0</v>
      </c>
      <c r="AK475" s="179">
        <f t="shared" si="8410"/>
        <v>0</v>
      </c>
      <c r="AL475" s="177">
        <f t="shared" si="8410"/>
        <v>0</v>
      </c>
      <c r="AM475" s="178">
        <f t="shared" si="8410"/>
        <v>0</v>
      </c>
      <c r="AN475" s="238">
        <f t="shared" si="8410"/>
        <v>0</v>
      </c>
      <c r="AO475" s="179">
        <f t="shared" si="8410"/>
        <v>0</v>
      </c>
      <c r="AP475" s="177">
        <f t="shared" si="8410"/>
        <v>0</v>
      </c>
      <c r="AQ475" s="238">
        <f t="shared" si="8410"/>
        <v>0</v>
      </c>
      <c r="AR475" s="180">
        <f t="shared" si="8410"/>
        <v>0</v>
      </c>
      <c r="AS475" s="181">
        <f t="shared" si="8410"/>
        <v>0</v>
      </c>
      <c r="AT475" s="238">
        <f t="shared" si="8410"/>
        <v>0</v>
      </c>
      <c r="AU475" s="179">
        <f t="shared" si="8410"/>
        <v>0</v>
      </c>
      <c r="AV475" s="177">
        <f t="shared" si="8410"/>
        <v>0</v>
      </c>
      <c r="AW475" s="178">
        <f t="shared" si="8411"/>
        <v>0</v>
      </c>
      <c r="AX475" s="238">
        <f t="shared" si="8411"/>
        <v>0</v>
      </c>
      <c r="AY475" s="179">
        <f t="shared" si="8411"/>
        <v>0</v>
      </c>
      <c r="AZ475" s="177">
        <f t="shared" si="8411"/>
        <v>0</v>
      </c>
      <c r="BA475" s="178">
        <f t="shared" si="8411"/>
        <v>0</v>
      </c>
      <c r="BB475" s="238">
        <f t="shared" si="8411"/>
        <v>0</v>
      </c>
      <c r="BC475" s="179">
        <f t="shared" si="8411"/>
        <v>0</v>
      </c>
      <c r="BD475" s="177">
        <f t="shared" si="8411"/>
        <v>0</v>
      </c>
      <c r="BE475" s="238">
        <f t="shared" si="8411"/>
        <v>0</v>
      </c>
      <c r="BF475" s="158">
        <f>SUM(AF475,AH475,AJ475,AL475,AN475,AP475,AR475,AT475,AV475,AX475,AZ475,BB475,BD475)</f>
        <v>0</v>
      </c>
      <c r="BG475" s="159">
        <f>SUM(AG475,AI475,AK475,AM475,AO475,AQ475,AS475,AU475,AW475,AY475,BA475,BC475,BE475)</f>
        <v>0</v>
      </c>
      <c r="BI475" s="136" t="s">
        <v>17</v>
      </c>
      <c r="BJ475" s="128" t="e">
        <f>B475/B498</f>
        <v>#DIV/0!</v>
      </c>
      <c r="BK475" s="129" t="e">
        <f t="shared" ref="BK475" si="8441">C475/C498</f>
        <v>#DIV/0!</v>
      </c>
      <c r="BL475" s="130" t="e">
        <f t="shared" ref="BL475" si="8442">D475/D498</f>
        <v>#DIV/0!</v>
      </c>
      <c r="BM475" s="131" t="e">
        <f t="shared" ref="BM475" si="8443">E475/E498</f>
        <v>#DIV/0!</v>
      </c>
      <c r="BN475" s="128" t="e">
        <f t="shared" ref="BN475" si="8444">F475/F498</f>
        <v>#DIV/0!</v>
      </c>
      <c r="BO475" s="129" t="e">
        <f t="shared" ref="BO475" si="8445">G475/G498</f>
        <v>#DIV/0!</v>
      </c>
      <c r="BP475" s="130" t="e">
        <f t="shared" ref="BP475" si="8446">H475/H498</f>
        <v>#DIV/0!</v>
      </c>
      <c r="BQ475" s="131" t="e">
        <f t="shared" ref="BQ475" si="8447">I475/I498</f>
        <v>#DIV/0!</v>
      </c>
      <c r="BR475" s="128" t="e">
        <f t="shared" ref="BR475" si="8448">J475/J498</f>
        <v>#DIV/0!</v>
      </c>
      <c r="BS475" s="129" t="e">
        <f t="shared" ref="BS475" si="8449">K475/K498</f>
        <v>#DIV/0!</v>
      </c>
      <c r="BT475" s="130" t="e">
        <f t="shared" ref="BT475" si="8450">L475/L498</f>
        <v>#DIV/0!</v>
      </c>
      <c r="BU475" s="128" t="e">
        <f t="shared" ref="BU475" si="8451">M475/M498</f>
        <v>#DIV/0!</v>
      </c>
      <c r="BV475" s="132" t="e">
        <f t="shared" ref="BV475" si="8452">N475/N498</f>
        <v>#DIV/0!</v>
      </c>
      <c r="BW475" s="133" t="e">
        <f t="shared" ref="BW475" si="8453">O475/O498</f>
        <v>#DIV/0!</v>
      </c>
      <c r="BX475" s="128" t="e">
        <f t="shared" ref="BX475" si="8454">P475/P498</f>
        <v>#DIV/0!</v>
      </c>
      <c r="BY475" s="129" t="e">
        <f t="shared" ref="BY475" si="8455">Q475/Q498</f>
        <v>#DIV/0!</v>
      </c>
      <c r="BZ475" s="130" t="e">
        <f t="shared" ref="BZ475" si="8456">R475/R498</f>
        <v>#DIV/0!</v>
      </c>
      <c r="CA475" s="131" t="e">
        <f t="shared" ref="CA475" si="8457">S475/S498</f>
        <v>#DIV/0!</v>
      </c>
      <c r="CB475" s="128" t="e">
        <f t="shared" ref="CB475" si="8458">T475/T498</f>
        <v>#DIV/0!</v>
      </c>
      <c r="CC475" s="129" t="e">
        <f t="shared" ref="CC475" si="8459">U475/U498</f>
        <v>#DIV/0!</v>
      </c>
      <c r="CD475" s="130" t="e">
        <f t="shared" ref="CD475" si="8460">V475/V498</f>
        <v>#DIV/0!</v>
      </c>
      <c r="CE475" s="131" t="e">
        <f t="shared" ref="CE475" si="8461">W475/W498</f>
        <v>#DIV/0!</v>
      </c>
      <c r="CF475" s="128" t="e">
        <f t="shared" ref="CF475" si="8462">X475/X498</f>
        <v>#DIV/0!</v>
      </c>
      <c r="CG475" s="129" t="e">
        <f t="shared" ref="CG475" si="8463">Y475/Y498</f>
        <v>#DIV/0!</v>
      </c>
      <c r="CH475" s="130" t="e">
        <f t="shared" ref="CH475" si="8464">Z475/Z498</f>
        <v>#DIV/0!</v>
      </c>
      <c r="CI475" s="128" t="e">
        <f t="shared" ref="CI475" si="8465">AA475/AA498</f>
        <v>#DIV/0!</v>
      </c>
      <c r="CJ475" s="134" t="e">
        <f t="shared" ref="CJ475" si="8466">AB475/AB498</f>
        <v>#DIV/0!</v>
      </c>
      <c r="CK475" s="135" t="e">
        <f t="shared" ref="CK475" si="8467">AC475/AC498</f>
        <v>#DIV/0!</v>
      </c>
    </row>
    <row r="476" spans="1:89" ht="13.5" thickBot="1" x14ac:dyDescent="0.25">
      <c r="A476" s="145" t="s">
        <v>18</v>
      </c>
      <c r="B476" s="182"/>
      <c r="C476" s="183"/>
      <c r="D476" s="184"/>
      <c r="E476" s="185"/>
      <c r="F476" s="182"/>
      <c r="G476" s="186"/>
      <c r="H476" s="184"/>
      <c r="I476" s="185"/>
      <c r="J476" s="182"/>
      <c r="K476" s="186"/>
      <c r="L476" s="184"/>
      <c r="M476" s="182"/>
      <c r="N476" s="187"/>
      <c r="O476" s="188"/>
      <c r="P476" s="182"/>
      <c r="Q476" s="186"/>
      <c r="R476" s="184"/>
      <c r="S476" s="185"/>
      <c r="T476" s="182"/>
      <c r="U476" s="186"/>
      <c r="V476" s="184"/>
      <c r="W476" s="185"/>
      <c r="X476" s="182"/>
      <c r="Y476" s="186"/>
      <c r="Z476" s="184"/>
      <c r="AA476" s="182"/>
      <c r="AB476" s="156">
        <f t="shared" si="8439"/>
        <v>0</v>
      </c>
      <c r="AC476" s="157">
        <f t="shared" si="8440"/>
        <v>0</v>
      </c>
      <c r="AE476" s="235"/>
      <c r="AF476" s="125"/>
      <c r="AG476" s="183"/>
      <c r="AH476" s="184"/>
      <c r="AI476" s="185"/>
      <c r="AJ476" s="182"/>
      <c r="AK476" s="186"/>
      <c r="AL476" s="184"/>
      <c r="AM476" s="185"/>
      <c r="AN476" s="182"/>
      <c r="AO476" s="186"/>
      <c r="AP476" s="184"/>
      <c r="AQ476" s="182"/>
      <c r="AR476" s="187"/>
      <c r="AS476" s="188"/>
      <c r="AT476" s="182"/>
      <c r="AU476" s="186"/>
      <c r="AV476" s="184"/>
      <c r="AW476" s="185"/>
      <c r="AX476" s="182"/>
      <c r="AY476" s="186"/>
      <c r="AZ476" s="184"/>
      <c r="BA476" s="185"/>
      <c r="BB476" s="182"/>
      <c r="BC476" s="186"/>
      <c r="BD476" s="184"/>
      <c r="BE476" s="182"/>
      <c r="BF476" s="158"/>
      <c r="BG476" s="159"/>
      <c r="BI476" s="145" t="s">
        <v>18</v>
      </c>
      <c r="BJ476" s="128" t="e">
        <f>B476/B498</f>
        <v>#DIV/0!</v>
      </c>
      <c r="BK476" s="129" t="e">
        <f t="shared" ref="BK476" si="8468">C476/C498</f>
        <v>#DIV/0!</v>
      </c>
      <c r="BL476" s="130" t="e">
        <f t="shared" ref="BL476" si="8469">D476/D498</f>
        <v>#DIV/0!</v>
      </c>
      <c r="BM476" s="131" t="e">
        <f t="shared" ref="BM476" si="8470">E476/E498</f>
        <v>#DIV/0!</v>
      </c>
      <c r="BN476" s="128" t="e">
        <f t="shared" ref="BN476" si="8471">F476/F498</f>
        <v>#DIV/0!</v>
      </c>
      <c r="BO476" s="129" t="e">
        <f t="shared" ref="BO476" si="8472">G476/G498</f>
        <v>#DIV/0!</v>
      </c>
      <c r="BP476" s="130" t="e">
        <f t="shared" ref="BP476" si="8473">H476/H498</f>
        <v>#DIV/0!</v>
      </c>
      <c r="BQ476" s="131" t="e">
        <f t="shared" ref="BQ476" si="8474">I476/I498</f>
        <v>#DIV/0!</v>
      </c>
      <c r="BR476" s="128" t="e">
        <f t="shared" ref="BR476" si="8475">J476/J498</f>
        <v>#DIV/0!</v>
      </c>
      <c r="BS476" s="129" t="e">
        <f t="shared" ref="BS476" si="8476">K476/K498</f>
        <v>#DIV/0!</v>
      </c>
      <c r="BT476" s="130" t="e">
        <f t="shared" ref="BT476" si="8477">L476/L498</f>
        <v>#DIV/0!</v>
      </c>
      <c r="BU476" s="128" t="e">
        <f t="shared" ref="BU476" si="8478">M476/M498</f>
        <v>#DIV/0!</v>
      </c>
      <c r="BV476" s="132" t="e">
        <f t="shared" ref="BV476" si="8479">N476/N498</f>
        <v>#DIV/0!</v>
      </c>
      <c r="BW476" s="133" t="e">
        <f t="shared" ref="BW476" si="8480">O476/O498</f>
        <v>#DIV/0!</v>
      </c>
      <c r="BX476" s="128" t="e">
        <f t="shared" ref="BX476" si="8481">P476/P498</f>
        <v>#DIV/0!</v>
      </c>
      <c r="BY476" s="129" t="e">
        <f t="shared" ref="BY476" si="8482">Q476/Q498</f>
        <v>#DIV/0!</v>
      </c>
      <c r="BZ476" s="130" t="e">
        <f t="shared" ref="BZ476" si="8483">R476/R498</f>
        <v>#DIV/0!</v>
      </c>
      <c r="CA476" s="131" t="e">
        <f t="shared" ref="CA476" si="8484">S476/S498</f>
        <v>#DIV/0!</v>
      </c>
      <c r="CB476" s="128" t="e">
        <f t="shared" ref="CB476" si="8485">T476/T498</f>
        <v>#DIV/0!</v>
      </c>
      <c r="CC476" s="129" t="e">
        <f t="shared" ref="CC476" si="8486">U476/U498</f>
        <v>#DIV/0!</v>
      </c>
      <c r="CD476" s="130" t="e">
        <f t="shared" ref="CD476" si="8487">V476/V498</f>
        <v>#DIV/0!</v>
      </c>
      <c r="CE476" s="131" t="e">
        <f t="shared" ref="CE476" si="8488">W476/W498</f>
        <v>#DIV/0!</v>
      </c>
      <c r="CF476" s="128" t="e">
        <f t="shared" ref="CF476" si="8489">X476/X498</f>
        <v>#DIV/0!</v>
      </c>
      <c r="CG476" s="129" t="e">
        <f t="shared" ref="CG476" si="8490">Y476/Y498</f>
        <v>#DIV/0!</v>
      </c>
      <c r="CH476" s="130" t="e">
        <f t="shared" ref="CH476" si="8491">Z476/Z498</f>
        <v>#DIV/0!</v>
      </c>
      <c r="CI476" s="128" t="e">
        <f t="shared" ref="CI476" si="8492">AA476/AA498</f>
        <v>#DIV/0!</v>
      </c>
      <c r="CJ476" s="134" t="e">
        <f t="shared" ref="CJ476" si="8493">AB476/AB498</f>
        <v>#DIV/0!</v>
      </c>
      <c r="CK476" s="135" t="e">
        <f t="shared" ref="CK476" si="8494">AC476/AC498</f>
        <v>#DIV/0!</v>
      </c>
    </row>
    <row r="477" spans="1:89" ht="14.25" thickTop="1" thickBot="1" x14ac:dyDescent="0.25">
      <c r="A477" s="136" t="s">
        <v>19</v>
      </c>
      <c r="B477" s="175"/>
      <c r="C477" s="176"/>
      <c r="D477" s="177"/>
      <c r="E477" s="178"/>
      <c r="F477" s="175"/>
      <c r="G477" s="179"/>
      <c r="H477" s="177"/>
      <c r="I477" s="178"/>
      <c r="J477" s="175"/>
      <c r="K477" s="179"/>
      <c r="L477" s="177"/>
      <c r="M477" s="175"/>
      <c r="N477" s="180"/>
      <c r="O477" s="181"/>
      <c r="P477" s="175"/>
      <c r="Q477" s="179"/>
      <c r="R477" s="177"/>
      <c r="S477" s="178"/>
      <c r="T477" s="175"/>
      <c r="U477" s="179"/>
      <c r="V477" s="177"/>
      <c r="W477" s="178"/>
      <c r="X477" s="175"/>
      <c r="Y477" s="179"/>
      <c r="Z477" s="177"/>
      <c r="AA477" s="175"/>
      <c r="AB477" s="156">
        <f t="shared" si="8439"/>
        <v>0</v>
      </c>
      <c r="AC477" s="157">
        <f t="shared" si="8440"/>
        <v>0</v>
      </c>
      <c r="AE477" s="229" t="s">
        <v>13</v>
      </c>
      <c r="AF477" s="20">
        <f t="shared" ref="AF477:BG477" si="8495">SUM(AF474:AF476)</f>
        <v>0</v>
      </c>
      <c r="AG477" s="21">
        <f t="shared" si="8495"/>
        <v>0</v>
      </c>
      <c r="AH477" s="20">
        <f t="shared" si="8495"/>
        <v>0</v>
      </c>
      <c r="AI477" s="21">
        <f t="shared" si="8495"/>
        <v>0</v>
      </c>
      <c r="AJ477" s="20">
        <f t="shared" si="8495"/>
        <v>0</v>
      </c>
      <c r="AK477" s="21">
        <f t="shared" si="8495"/>
        <v>0</v>
      </c>
      <c r="AL477" s="20">
        <f t="shared" si="8495"/>
        <v>0</v>
      </c>
      <c r="AM477" s="21">
        <f t="shared" si="8495"/>
        <v>0</v>
      </c>
      <c r="AN477" s="20">
        <f t="shared" si="8495"/>
        <v>0</v>
      </c>
      <c r="AO477" s="21">
        <f t="shared" si="8495"/>
        <v>0</v>
      </c>
      <c r="AP477" s="20">
        <f t="shared" si="8495"/>
        <v>0</v>
      </c>
      <c r="AQ477" s="21">
        <f t="shared" si="8495"/>
        <v>0</v>
      </c>
      <c r="AR477" s="20">
        <f t="shared" si="8495"/>
        <v>0</v>
      </c>
      <c r="AS477" s="21">
        <f t="shared" si="8495"/>
        <v>0</v>
      </c>
      <c r="AT477" s="20">
        <f t="shared" si="8495"/>
        <v>0</v>
      </c>
      <c r="AU477" s="21">
        <f t="shared" si="8495"/>
        <v>0</v>
      </c>
      <c r="AV477" s="20">
        <f t="shared" si="8495"/>
        <v>0</v>
      </c>
      <c r="AW477" s="21">
        <f t="shared" si="8495"/>
        <v>0</v>
      </c>
      <c r="AX477" s="20">
        <f t="shared" si="8495"/>
        <v>0</v>
      </c>
      <c r="AY477" s="21">
        <f t="shared" si="8495"/>
        <v>0</v>
      </c>
      <c r="AZ477" s="20">
        <f t="shared" si="8495"/>
        <v>0</v>
      </c>
      <c r="BA477" s="21">
        <f t="shared" si="8495"/>
        <v>0</v>
      </c>
      <c r="BB477" s="20">
        <f t="shared" si="8495"/>
        <v>0</v>
      </c>
      <c r="BC477" s="21">
        <f t="shared" si="8495"/>
        <v>0</v>
      </c>
      <c r="BD477" s="20">
        <f t="shared" si="8495"/>
        <v>0</v>
      </c>
      <c r="BE477" s="21">
        <f t="shared" si="8495"/>
        <v>0</v>
      </c>
      <c r="BF477" s="160">
        <f t="shared" si="8495"/>
        <v>0</v>
      </c>
      <c r="BG477" s="161">
        <f t="shared" si="8495"/>
        <v>0</v>
      </c>
      <c r="BI477" s="136" t="s">
        <v>19</v>
      </c>
      <c r="BJ477" s="128" t="e">
        <f>B477/B498</f>
        <v>#DIV/0!</v>
      </c>
      <c r="BK477" s="129" t="e">
        <f t="shared" ref="BK477" si="8496">C477/C498</f>
        <v>#DIV/0!</v>
      </c>
      <c r="BL477" s="130" t="e">
        <f t="shared" ref="BL477" si="8497">D477/D498</f>
        <v>#DIV/0!</v>
      </c>
      <c r="BM477" s="131" t="e">
        <f t="shared" ref="BM477" si="8498">E477/E498</f>
        <v>#DIV/0!</v>
      </c>
      <c r="BN477" s="128" t="e">
        <f t="shared" ref="BN477" si="8499">F477/F498</f>
        <v>#DIV/0!</v>
      </c>
      <c r="BO477" s="129" t="e">
        <f t="shared" ref="BO477" si="8500">G477/G498</f>
        <v>#DIV/0!</v>
      </c>
      <c r="BP477" s="130" t="e">
        <f t="shared" ref="BP477" si="8501">H477/H498</f>
        <v>#DIV/0!</v>
      </c>
      <c r="BQ477" s="131" t="e">
        <f t="shared" ref="BQ477" si="8502">I477/I498</f>
        <v>#DIV/0!</v>
      </c>
      <c r="BR477" s="128" t="e">
        <f t="shared" ref="BR477" si="8503">J477/J498</f>
        <v>#DIV/0!</v>
      </c>
      <c r="BS477" s="129" t="e">
        <f t="shared" ref="BS477" si="8504">K477/K498</f>
        <v>#DIV/0!</v>
      </c>
      <c r="BT477" s="130" t="e">
        <f t="shared" ref="BT477" si="8505">L477/L498</f>
        <v>#DIV/0!</v>
      </c>
      <c r="BU477" s="128" t="e">
        <f t="shared" ref="BU477" si="8506">M477/M498</f>
        <v>#DIV/0!</v>
      </c>
      <c r="BV477" s="132" t="e">
        <f t="shared" ref="BV477" si="8507">N477/N498</f>
        <v>#DIV/0!</v>
      </c>
      <c r="BW477" s="133" t="e">
        <f t="shared" ref="BW477" si="8508">O477/O498</f>
        <v>#DIV/0!</v>
      </c>
      <c r="BX477" s="128" t="e">
        <f t="shared" ref="BX477" si="8509">P477/P498</f>
        <v>#DIV/0!</v>
      </c>
      <c r="BY477" s="129" t="e">
        <f t="shared" ref="BY477" si="8510">Q477/Q498</f>
        <v>#DIV/0!</v>
      </c>
      <c r="BZ477" s="130" t="e">
        <f t="shared" ref="BZ477" si="8511">R477/R498</f>
        <v>#DIV/0!</v>
      </c>
      <c r="CA477" s="131" t="e">
        <f t="shared" ref="CA477" si="8512">S477/S498</f>
        <v>#DIV/0!</v>
      </c>
      <c r="CB477" s="128" t="e">
        <f t="shared" ref="CB477" si="8513">T477/T498</f>
        <v>#DIV/0!</v>
      </c>
      <c r="CC477" s="129" t="e">
        <f t="shared" ref="CC477" si="8514">U477/U498</f>
        <v>#DIV/0!</v>
      </c>
      <c r="CD477" s="130" t="e">
        <f t="shared" ref="CD477" si="8515">V477/V498</f>
        <v>#DIV/0!</v>
      </c>
      <c r="CE477" s="131" t="e">
        <f t="shared" ref="CE477" si="8516">W477/W498</f>
        <v>#DIV/0!</v>
      </c>
      <c r="CF477" s="128" t="e">
        <f t="shared" ref="CF477" si="8517">X477/X498</f>
        <v>#DIV/0!</v>
      </c>
      <c r="CG477" s="129" t="e">
        <f t="shared" ref="CG477" si="8518">Y477/Y498</f>
        <v>#DIV/0!</v>
      </c>
      <c r="CH477" s="130" t="e">
        <f t="shared" ref="CH477" si="8519">Z477/Z498</f>
        <v>#DIV/0!</v>
      </c>
      <c r="CI477" s="128" t="e">
        <f t="shared" ref="CI477" si="8520">AA477/AA498</f>
        <v>#DIV/0!</v>
      </c>
      <c r="CJ477" s="134" t="e">
        <f t="shared" ref="CJ477" si="8521">AB477/AB498</f>
        <v>#DIV/0!</v>
      </c>
      <c r="CK477" s="135" t="e">
        <f t="shared" ref="CK477" si="8522">AC477/AC498</f>
        <v>#DIV/0!</v>
      </c>
    </row>
    <row r="478" spans="1:89" ht="13.5" thickTop="1" x14ac:dyDescent="0.2">
      <c r="A478" s="145" t="s">
        <v>20</v>
      </c>
      <c r="B478" s="182"/>
      <c r="C478" s="183"/>
      <c r="D478" s="184"/>
      <c r="E478" s="185"/>
      <c r="F478" s="182"/>
      <c r="G478" s="186"/>
      <c r="H478" s="184"/>
      <c r="I478" s="185"/>
      <c r="J478" s="182"/>
      <c r="K478" s="186"/>
      <c r="L478" s="184"/>
      <c r="M478" s="182"/>
      <c r="N478" s="187"/>
      <c r="O478" s="188"/>
      <c r="P478" s="182"/>
      <c r="Q478" s="186"/>
      <c r="R478" s="184"/>
      <c r="S478" s="185"/>
      <c r="T478" s="182"/>
      <c r="U478" s="186"/>
      <c r="V478" s="184"/>
      <c r="W478" s="185"/>
      <c r="X478" s="182"/>
      <c r="Y478" s="186"/>
      <c r="Z478" s="184"/>
      <c r="AA478" s="182"/>
      <c r="AB478" s="156">
        <f t="shared" si="8439"/>
        <v>0</v>
      </c>
      <c r="AC478" s="157">
        <f t="shared" si="8440"/>
        <v>0</v>
      </c>
      <c r="BI478" s="145" t="s">
        <v>20</v>
      </c>
      <c r="BJ478" s="128" t="e">
        <f>B478/B498</f>
        <v>#DIV/0!</v>
      </c>
      <c r="BK478" s="129" t="e">
        <f t="shared" ref="BK478" si="8523">C478/C498</f>
        <v>#DIV/0!</v>
      </c>
      <c r="BL478" s="130" t="e">
        <f t="shared" ref="BL478" si="8524">D478/D498</f>
        <v>#DIV/0!</v>
      </c>
      <c r="BM478" s="131" t="e">
        <f t="shared" ref="BM478" si="8525">E478/E498</f>
        <v>#DIV/0!</v>
      </c>
      <c r="BN478" s="128" t="e">
        <f t="shared" ref="BN478" si="8526">F478/F498</f>
        <v>#DIV/0!</v>
      </c>
      <c r="BO478" s="129" t="e">
        <f t="shared" ref="BO478" si="8527">G478/G498</f>
        <v>#DIV/0!</v>
      </c>
      <c r="BP478" s="130" t="e">
        <f t="shared" ref="BP478" si="8528">H478/H498</f>
        <v>#DIV/0!</v>
      </c>
      <c r="BQ478" s="131" t="e">
        <f t="shared" ref="BQ478" si="8529">I478/I498</f>
        <v>#DIV/0!</v>
      </c>
      <c r="BR478" s="128" t="e">
        <f t="shared" ref="BR478" si="8530">J478/J498</f>
        <v>#DIV/0!</v>
      </c>
      <c r="BS478" s="129" t="e">
        <f t="shared" ref="BS478" si="8531">K478/K498</f>
        <v>#DIV/0!</v>
      </c>
      <c r="BT478" s="130" t="e">
        <f t="shared" ref="BT478" si="8532">L478/L498</f>
        <v>#DIV/0!</v>
      </c>
      <c r="BU478" s="128" t="e">
        <f t="shared" ref="BU478" si="8533">M478/M498</f>
        <v>#DIV/0!</v>
      </c>
      <c r="BV478" s="132" t="e">
        <f t="shared" ref="BV478" si="8534">N478/N498</f>
        <v>#DIV/0!</v>
      </c>
      <c r="BW478" s="133" t="e">
        <f t="shared" ref="BW478" si="8535">O478/O498</f>
        <v>#DIV/0!</v>
      </c>
      <c r="BX478" s="128" t="e">
        <f t="shared" ref="BX478" si="8536">P478/P498</f>
        <v>#DIV/0!</v>
      </c>
      <c r="BY478" s="129" t="e">
        <f t="shared" ref="BY478" si="8537">Q478/Q498</f>
        <v>#DIV/0!</v>
      </c>
      <c r="BZ478" s="130" t="e">
        <f t="shared" ref="BZ478" si="8538">R478/R498</f>
        <v>#DIV/0!</v>
      </c>
      <c r="CA478" s="131" t="e">
        <f t="shared" ref="CA478" si="8539">S478/S498</f>
        <v>#DIV/0!</v>
      </c>
      <c r="CB478" s="128" t="e">
        <f t="shared" ref="CB478" si="8540">T478/T498</f>
        <v>#DIV/0!</v>
      </c>
      <c r="CC478" s="129" t="e">
        <f t="shared" ref="CC478" si="8541">U478/U498</f>
        <v>#DIV/0!</v>
      </c>
      <c r="CD478" s="130" t="e">
        <f t="shared" ref="CD478" si="8542">V478/V498</f>
        <v>#DIV/0!</v>
      </c>
      <c r="CE478" s="131" t="e">
        <f t="shared" ref="CE478" si="8543">W478/W498</f>
        <v>#DIV/0!</v>
      </c>
      <c r="CF478" s="128" t="e">
        <f t="shared" ref="CF478" si="8544">X478/X498</f>
        <v>#DIV/0!</v>
      </c>
      <c r="CG478" s="129" t="e">
        <f t="shared" ref="CG478" si="8545">Y478/Y498</f>
        <v>#DIV/0!</v>
      </c>
      <c r="CH478" s="130" t="e">
        <f t="shared" ref="CH478" si="8546">Z478/Z498</f>
        <v>#DIV/0!</v>
      </c>
      <c r="CI478" s="128" t="e">
        <f t="shared" ref="CI478" si="8547">AA478/AA498</f>
        <v>#DIV/0!</v>
      </c>
      <c r="CJ478" s="134" t="e">
        <f t="shared" ref="CJ478" si="8548">AB478/AB498</f>
        <v>#DIV/0!</v>
      </c>
      <c r="CK478" s="135" t="e">
        <f t="shared" ref="CK478" si="8549">AC478/AC498</f>
        <v>#DIV/0!</v>
      </c>
    </row>
    <row r="479" spans="1:89" ht="13.5" thickBot="1" x14ac:dyDescent="0.25">
      <c r="A479" s="136" t="s">
        <v>21</v>
      </c>
      <c r="B479" s="175"/>
      <c r="C479" s="176"/>
      <c r="D479" s="177"/>
      <c r="E479" s="178"/>
      <c r="F479" s="175"/>
      <c r="G479" s="179"/>
      <c r="H479" s="177"/>
      <c r="I479" s="178"/>
      <c r="J479" s="175"/>
      <c r="K479" s="179"/>
      <c r="L479" s="177"/>
      <c r="M479" s="175"/>
      <c r="N479" s="180"/>
      <c r="O479" s="181"/>
      <c r="P479" s="175"/>
      <c r="Q479" s="179"/>
      <c r="R479" s="177"/>
      <c r="S479" s="178"/>
      <c r="T479" s="175"/>
      <c r="U479" s="179"/>
      <c r="V479" s="177"/>
      <c r="W479" s="178"/>
      <c r="X479" s="175"/>
      <c r="Y479" s="179"/>
      <c r="Z479" s="177"/>
      <c r="AA479" s="175"/>
      <c r="AB479" s="156">
        <f t="shared" si="8439"/>
        <v>0</v>
      </c>
      <c r="AC479" s="157">
        <f t="shared" si="8440"/>
        <v>0</v>
      </c>
      <c r="AE479" s="232" t="s">
        <v>85</v>
      </c>
      <c r="BI479" s="136" t="s">
        <v>21</v>
      </c>
      <c r="BJ479" s="128" t="e">
        <f>B479/B498</f>
        <v>#DIV/0!</v>
      </c>
      <c r="BK479" s="129" t="e">
        <f t="shared" ref="BK479" si="8550">C479/C498</f>
        <v>#DIV/0!</v>
      </c>
      <c r="BL479" s="130" t="e">
        <f t="shared" ref="BL479" si="8551">D479/D498</f>
        <v>#DIV/0!</v>
      </c>
      <c r="BM479" s="131" t="e">
        <f t="shared" ref="BM479" si="8552">E479/E498</f>
        <v>#DIV/0!</v>
      </c>
      <c r="BN479" s="128" t="e">
        <f t="shared" ref="BN479" si="8553">F479/F498</f>
        <v>#DIV/0!</v>
      </c>
      <c r="BO479" s="129" t="e">
        <f t="shared" ref="BO479" si="8554">G479/G498</f>
        <v>#DIV/0!</v>
      </c>
      <c r="BP479" s="130" t="e">
        <f t="shared" ref="BP479" si="8555">H479/H498</f>
        <v>#DIV/0!</v>
      </c>
      <c r="BQ479" s="131" t="e">
        <f t="shared" ref="BQ479" si="8556">I479/I498</f>
        <v>#DIV/0!</v>
      </c>
      <c r="BR479" s="128" t="e">
        <f t="shared" ref="BR479" si="8557">J479/J498</f>
        <v>#DIV/0!</v>
      </c>
      <c r="BS479" s="129" t="e">
        <f t="shared" ref="BS479" si="8558">K479/K498</f>
        <v>#DIV/0!</v>
      </c>
      <c r="BT479" s="130" t="e">
        <f t="shared" ref="BT479" si="8559">L479/L498</f>
        <v>#DIV/0!</v>
      </c>
      <c r="BU479" s="128" t="e">
        <f t="shared" ref="BU479" si="8560">M479/M498</f>
        <v>#DIV/0!</v>
      </c>
      <c r="BV479" s="132" t="e">
        <f t="shared" ref="BV479" si="8561">N479/N498</f>
        <v>#DIV/0!</v>
      </c>
      <c r="BW479" s="133" t="e">
        <f t="shared" ref="BW479" si="8562">O479/O498</f>
        <v>#DIV/0!</v>
      </c>
      <c r="BX479" s="128" t="e">
        <f t="shared" ref="BX479" si="8563">P479/P498</f>
        <v>#DIV/0!</v>
      </c>
      <c r="BY479" s="129" t="e">
        <f t="shared" ref="BY479" si="8564">Q479/Q498</f>
        <v>#DIV/0!</v>
      </c>
      <c r="BZ479" s="130" t="e">
        <f t="shared" ref="BZ479" si="8565">R479/R498</f>
        <v>#DIV/0!</v>
      </c>
      <c r="CA479" s="131" t="e">
        <f t="shared" ref="CA479" si="8566">S479/S498</f>
        <v>#DIV/0!</v>
      </c>
      <c r="CB479" s="128" t="e">
        <f t="shared" ref="CB479" si="8567">T479/T498</f>
        <v>#DIV/0!</v>
      </c>
      <c r="CC479" s="129" t="e">
        <f t="shared" ref="CC479" si="8568">U479/U498</f>
        <v>#DIV/0!</v>
      </c>
      <c r="CD479" s="130" t="e">
        <f t="shared" ref="CD479" si="8569">V479/V498</f>
        <v>#DIV/0!</v>
      </c>
      <c r="CE479" s="131" t="e">
        <f t="shared" ref="CE479" si="8570">W479/W498</f>
        <v>#DIV/0!</v>
      </c>
      <c r="CF479" s="128" t="e">
        <f t="shared" ref="CF479" si="8571">X479/X498</f>
        <v>#DIV/0!</v>
      </c>
      <c r="CG479" s="129" t="e">
        <f t="shared" ref="CG479" si="8572">Y479/Y498</f>
        <v>#DIV/0!</v>
      </c>
      <c r="CH479" s="130" t="e">
        <f t="shared" ref="CH479" si="8573">Z479/Z498</f>
        <v>#DIV/0!</v>
      </c>
      <c r="CI479" s="128" t="e">
        <f t="shared" ref="CI479" si="8574">AA479/AA498</f>
        <v>#DIV/0!</v>
      </c>
      <c r="CJ479" s="134" t="e">
        <f t="shared" ref="CJ479" si="8575">AB479/AB498</f>
        <v>#DIV/0!</v>
      </c>
      <c r="CK479" s="135" t="e">
        <f t="shared" ref="CK479" si="8576">AC479/AC498</f>
        <v>#DIV/0!</v>
      </c>
    </row>
    <row r="480" spans="1:89" ht="14.25" thickTop="1" thickBot="1" x14ac:dyDescent="0.25">
      <c r="A480" s="145" t="s">
        <v>22</v>
      </c>
      <c r="B480" s="182"/>
      <c r="C480" s="183"/>
      <c r="D480" s="184"/>
      <c r="E480" s="185"/>
      <c r="F480" s="182"/>
      <c r="G480" s="186"/>
      <c r="H480" s="184"/>
      <c r="I480" s="185"/>
      <c r="J480" s="182"/>
      <c r="K480" s="186"/>
      <c r="L480" s="184"/>
      <c r="M480" s="182"/>
      <c r="N480" s="187"/>
      <c r="O480" s="188"/>
      <c r="P480" s="182"/>
      <c r="Q480" s="186"/>
      <c r="R480" s="184"/>
      <c r="S480" s="185"/>
      <c r="T480" s="182"/>
      <c r="U480" s="186"/>
      <c r="V480" s="184"/>
      <c r="W480" s="185"/>
      <c r="X480" s="182"/>
      <c r="Y480" s="186"/>
      <c r="Z480" s="184"/>
      <c r="AA480" s="182"/>
      <c r="AB480" s="156">
        <f t="shared" si="8439"/>
        <v>0</v>
      </c>
      <c r="AC480" s="157">
        <f t="shared" si="8440"/>
        <v>0</v>
      </c>
      <c r="AE480" s="300" t="s">
        <v>0</v>
      </c>
      <c r="AF480" s="302" t="s">
        <v>1</v>
      </c>
      <c r="AG480" s="303"/>
      <c r="AH480" s="302" t="s">
        <v>2</v>
      </c>
      <c r="AI480" s="303"/>
      <c r="AJ480" s="302" t="s">
        <v>3</v>
      </c>
      <c r="AK480" s="303"/>
      <c r="AL480" s="302" t="s">
        <v>4</v>
      </c>
      <c r="AM480" s="303"/>
      <c r="AN480" s="302" t="s">
        <v>5</v>
      </c>
      <c r="AO480" s="303"/>
      <c r="AP480" s="302" t="s">
        <v>6</v>
      </c>
      <c r="AQ480" s="303"/>
      <c r="AR480" s="302" t="s">
        <v>7</v>
      </c>
      <c r="AS480" s="303"/>
      <c r="AT480" s="302" t="s">
        <v>8</v>
      </c>
      <c r="AU480" s="303"/>
      <c r="AV480" s="302" t="s">
        <v>9</v>
      </c>
      <c r="AW480" s="303"/>
      <c r="AX480" s="302" t="s">
        <v>10</v>
      </c>
      <c r="AY480" s="303"/>
      <c r="AZ480" s="302" t="s">
        <v>11</v>
      </c>
      <c r="BA480" s="303"/>
      <c r="BB480" s="302" t="s">
        <v>12</v>
      </c>
      <c r="BC480" s="303"/>
      <c r="BD480" s="305" t="s">
        <v>40</v>
      </c>
      <c r="BE480" s="306"/>
      <c r="BF480" s="307" t="s">
        <v>41</v>
      </c>
      <c r="BG480" s="308"/>
      <c r="BI480" s="145" t="s">
        <v>22</v>
      </c>
      <c r="BJ480" s="128" t="e">
        <f>B480/B498</f>
        <v>#DIV/0!</v>
      </c>
      <c r="BK480" s="129" t="e">
        <f t="shared" ref="BK480" si="8577">C480/C498</f>
        <v>#DIV/0!</v>
      </c>
      <c r="BL480" s="130" t="e">
        <f t="shared" ref="BL480" si="8578">D480/D498</f>
        <v>#DIV/0!</v>
      </c>
      <c r="BM480" s="131" t="e">
        <f t="shared" ref="BM480" si="8579">E480/E498</f>
        <v>#DIV/0!</v>
      </c>
      <c r="BN480" s="128" t="e">
        <f t="shared" ref="BN480" si="8580">F480/F498</f>
        <v>#DIV/0!</v>
      </c>
      <c r="BO480" s="129" t="e">
        <f t="shared" ref="BO480" si="8581">G480/G498</f>
        <v>#DIV/0!</v>
      </c>
      <c r="BP480" s="130" t="e">
        <f t="shared" ref="BP480" si="8582">H480/H498</f>
        <v>#DIV/0!</v>
      </c>
      <c r="BQ480" s="131" t="e">
        <f t="shared" ref="BQ480" si="8583">I480/I498</f>
        <v>#DIV/0!</v>
      </c>
      <c r="BR480" s="128" t="e">
        <f t="shared" ref="BR480" si="8584">J480/J498</f>
        <v>#DIV/0!</v>
      </c>
      <c r="BS480" s="129" t="e">
        <f t="shared" ref="BS480" si="8585">K480/K498</f>
        <v>#DIV/0!</v>
      </c>
      <c r="BT480" s="130" t="e">
        <f t="shared" ref="BT480" si="8586">L480/L498</f>
        <v>#DIV/0!</v>
      </c>
      <c r="BU480" s="128" t="e">
        <f t="shared" ref="BU480" si="8587">M480/M498</f>
        <v>#DIV/0!</v>
      </c>
      <c r="BV480" s="132" t="e">
        <f t="shared" ref="BV480" si="8588">N480/N498</f>
        <v>#DIV/0!</v>
      </c>
      <c r="BW480" s="133" t="e">
        <f t="shared" ref="BW480" si="8589">O480/O498</f>
        <v>#DIV/0!</v>
      </c>
      <c r="BX480" s="128" t="e">
        <f t="shared" ref="BX480" si="8590">P480/P498</f>
        <v>#DIV/0!</v>
      </c>
      <c r="BY480" s="129" t="e">
        <f t="shared" ref="BY480" si="8591">Q480/Q498</f>
        <v>#DIV/0!</v>
      </c>
      <c r="BZ480" s="130" t="e">
        <f t="shared" ref="BZ480" si="8592">R480/R498</f>
        <v>#DIV/0!</v>
      </c>
      <c r="CA480" s="131" t="e">
        <f t="shared" ref="CA480" si="8593">S480/S498</f>
        <v>#DIV/0!</v>
      </c>
      <c r="CB480" s="128" t="e">
        <f t="shared" ref="CB480" si="8594">T480/T498</f>
        <v>#DIV/0!</v>
      </c>
      <c r="CC480" s="129" t="e">
        <f t="shared" ref="CC480" si="8595">U480/U498</f>
        <v>#DIV/0!</v>
      </c>
      <c r="CD480" s="130" t="e">
        <f t="shared" ref="CD480" si="8596">V480/V498</f>
        <v>#DIV/0!</v>
      </c>
      <c r="CE480" s="131" t="e">
        <f t="shared" ref="CE480" si="8597">W480/W498</f>
        <v>#DIV/0!</v>
      </c>
      <c r="CF480" s="128" t="e">
        <f t="shared" ref="CF480" si="8598">X480/X498</f>
        <v>#DIV/0!</v>
      </c>
      <c r="CG480" s="129" t="e">
        <f t="shared" ref="CG480" si="8599">Y480/Y498</f>
        <v>#DIV/0!</v>
      </c>
      <c r="CH480" s="130" t="e">
        <f t="shared" ref="CH480" si="8600">Z480/Z498</f>
        <v>#DIV/0!</v>
      </c>
      <c r="CI480" s="128" t="e">
        <f t="shared" ref="CI480" si="8601">AA480/AA498</f>
        <v>#DIV/0!</v>
      </c>
      <c r="CJ480" s="134" t="e">
        <f t="shared" ref="CJ480" si="8602">AB480/AB498</f>
        <v>#DIV/0!</v>
      </c>
      <c r="CK480" s="135" t="e">
        <f t="shared" ref="CK480" si="8603">AC480/AC498</f>
        <v>#DIV/0!</v>
      </c>
    </row>
    <row r="481" spans="1:89" ht="15" thickTop="1" thickBot="1" x14ac:dyDescent="0.3">
      <c r="A481" s="136" t="s">
        <v>23</v>
      </c>
      <c r="B481" s="175"/>
      <c r="C481" s="176"/>
      <c r="D481" s="177"/>
      <c r="E481" s="178"/>
      <c r="F481" s="175"/>
      <c r="G481" s="179"/>
      <c r="H481" s="177"/>
      <c r="I481" s="178"/>
      <c r="J481" s="175"/>
      <c r="K481" s="179"/>
      <c r="L481" s="177"/>
      <c r="M481" s="175"/>
      <c r="N481" s="180"/>
      <c r="O481" s="181"/>
      <c r="P481" s="175"/>
      <c r="Q481" s="179"/>
      <c r="R481" s="177"/>
      <c r="S481" s="178"/>
      <c r="T481" s="175"/>
      <c r="U481" s="179"/>
      <c r="V481" s="177"/>
      <c r="W481" s="178"/>
      <c r="X481" s="175"/>
      <c r="Y481" s="179"/>
      <c r="Z481" s="177"/>
      <c r="AA481" s="175"/>
      <c r="AB481" s="156">
        <f t="shared" si="8439"/>
        <v>0</v>
      </c>
      <c r="AC481" s="157">
        <f t="shared" si="8440"/>
        <v>0</v>
      </c>
      <c r="AE481" s="301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62" t="s">
        <v>14</v>
      </c>
      <c r="BG481" s="163" t="s">
        <v>15</v>
      </c>
      <c r="BI481" s="136" t="s">
        <v>23</v>
      </c>
      <c r="BJ481" s="128" t="e">
        <f>B481/B498</f>
        <v>#DIV/0!</v>
      </c>
      <c r="BK481" s="129" t="e">
        <f t="shared" ref="BK481" si="8604">C481/C498</f>
        <v>#DIV/0!</v>
      </c>
      <c r="BL481" s="130" t="e">
        <f t="shared" ref="BL481" si="8605">D481/D498</f>
        <v>#DIV/0!</v>
      </c>
      <c r="BM481" s="131" t="e">
        <f t="shared" ref="BM481" si="8606">E481/E498</f>
        <v>#DIV/0!</v>
      </c>
      <c r="BN481" s="128" t="e">
        <f t="shared" ref="BN481" si="8607">F481/F498</f>
        <v>#DIV/0!</v>
      </c>
      <c r="BO481" s="129" t="e">
        <f t="shared" ref="BO481" si="8608">G481/G498</f>
        <v>#DIV/0!</v>
      </c>
      <c r="BP481" s="130" t="e">
        <f t="shared" ref="BP481" si="8609">H481/H498</f>
        <v>#DIV/0!</v>
      </c>
      <c r="BQ481" s="131" t="e">
        <f t="shared" ref="BQ481" si="8610">I481/I498</f>
        <v>#DIV/0!</v>
      </c>
      <c r="BR481" s="128" t="e">
        <f t="shared" ref="BR481" si="8611">J481/J498</f>
        <v>#DIV/0!</v>
      </c>
      <c r="BS481" s="129" t="e">
        <f t="shared" ref="BS481" si="8612">K481/K498</f>
        <v>#DIV/0!</v>
      </c>
      <c r="BT481" s="130" t="e">
        <f t="shared" ref="BT481" si="8613">L481/L498</f>
        <v>#DIV/0!</v>
      </c>
      <c r="BU481" s="128" t="e">
        <f t="shared" ref="BU481" si="8614">M481/M498</f>
        <v>#DIV/0!</v>
      </c>
      <c r="BV481" s="132" t="e">
        <f t="shared" ref="BV481" si="8615">N481/N498</f>
        <v>#DIV/0!</v>
      </c>
      <c r="BW481" s="133" t="e">
        <f t="shared" ref="BW481" si="8616">O481/O498</f>
        <v>#DIV/0!</v>
      </c>
      <c r="BX481" s="128" t="e">
        <f t="shared" ref="BX481" si="8617">P481/P498</f>
        <v>#DIV/0!</v>
      </c>
      <c r="BY481" s="129" t="e">
        <f t="shared" ref="BY481" si="8618">Q481/Q498</f>
        <v>#DIV/0!</v>
      </c>
      <c r="BZ481" s="130" t="e">
        <f t="shared" ref="BZ481" si="8619">R481/R498</f>
        <v>#DIV/0!</v>
      </c>
      <c r="CA481" s="131" t="e">
        <f t="shared" ref="CA481" si="8620">S481/S498</f>
        <v>#DIV/0!</v>
      </c>
      <c r="CB481" s="128" t="e">
        <f t="shared" ref="CB481" si="8621">T481/T498</f>
        <v>#DIV/0!</v>
      </c>
      <c r="CC481" s="129" t="e">
        <f t="shared" ref="CC481" si="8622">U481/U498</f>
        <v>#DIV/0!</v>
      </c>
      <c r="CD481" s="130" t="e">
        <f t="shared" ref="CD481" si="8623">V481/V498</f>
        <v>#DIV/0!</v>
      </c>
      <c r="CE481" s="131" t="e">
        <f t="shared" ref="CE481" si="8624">W481/W498</f>
        <v>#DIV/0!</v>
      </c>
      <c r="CF481" s="128" t="e">
        <f t="shared" ref="CF481" si="8625">X481/X498</f>
        <v>#DIV/0!</v>
      </c>
      <c r="CG481" s="129" t="e">
        <f t="shared" ref="CG481" si="8626">Y481/Y498</f>
        <v>#DIV/0!</v>
      </c>
      <c r="CH481" s="130" t="e">
        <f t="shared" ref="CH481" si="8627">Z481/Z498</f>
        <v>#DIV/0!</v>
      </c>
      <c r="CI481" s="128" t="e">
        <f t="shared" ref="CI481" si="8628">AA481/AA498</f>
        <v>#DIV/0!</v>
      </c>
      <c r="CJ481" s="134" t="e">
        <f t="shared" ref="CJ481" si="8629">AB481/AB498</f>
        <v>#DIV/0!</v>
      </c>
      <c r="CK481" s="135" t="e">
        <f t="shared" ref="CK481" si="8630">AC481/AC498</f>
        <v>#DIV/0!</v>
      </c>
    </row>
    <row r="482" spans="1:89" ht="13.5" thickTop="1" x14ac:dyDescent="0.2">
      <c r="A482" s="145" t="s">
        <v>24</v>
      </c>
      <c r="B482" s="189"/>
      <c r="C482" s="183"/>
      <c r="D482" s="184"/>
      <c r="E482" s="185"/>
      <c r="F482" s="182"/>
      <c r="G482" s="186"/>
      <c r="H482" s="184"/>
      <c r="I482" s="185"/>
      <c r="J482" s="182"/>
      <c r="K482" s="186"/>
      <c r="L482" s="184"/>
      <c r="M482" s="182"/>
      <c r="N482" s="187"/>
      <c r="O482" s="190"/>
      <c r="P482" s="182"/>
      <c r="Q482" s="186"/>
      <c r="R482" s="184"/>
      <c r="S482" s="185"/>
      <c r="T482" s="182"/>
      <c r="U482" s="186"/>
      <c r="V482" s="184"/>
      <c r="W482" s="191"/>
      <c r="X482" s="182"/>
      <c r="Y482" s="186"/>
      <c r="Z482" s="184"/>
      <c r="AA482" s="182"/>
      <c r="AB482" s="156">
        <f t="shared" si="8439"/>
        <v>0</v>
      </c>
      <c r="AC482" s="157">
        <f t="shared" si="8440"/>
        <v>0</v>
      </c>
      <c r="AE482" s="235" t="str">
        <f>$AE$17</f>
        <v>17:00 - 17:59</v>
      </c>
      <c r="AF482" s="125">
        <f t="shared" ref="AF482:AU483" si="8631">SUMIF($A$9:$A$32,$AE482,B$474:B$497)</f>
        <v>0</v>
      </c>
      <c r="AG482" s="172">
        <f t="shared" si="8631"/>
        <v>0</v>
      </c>
      <c r="AH482" s="126">
        <f t="shared" si="8631"/>
        <v>0</v>
      </c>
      <c r="AI482" s="166">
        <f t="shared" si="8631"/>
        <v>0</v>
      </c>
      <c r="AJ482" s="125">
        <f t="shared" si="8631"/>
        <v>0</v>
      </c>
      <c r="AK482" s="127">
        <f t="shared" si="8631"/>
        <v>0</v>
      </c>
      <c r="AL482" s="126">
        <f t="shared" si="8631"/>
        <v>0</v>
      </c>
      <c r="AM482" s="166">
        <f t="shared" si="8631"/>
        <v>0</v>
      </c>
      <c r="AN482" s="125">
        <f t="shared" si="8631"/>
        <v>0</v>
      </c>
      <c r="AO482" s="127">
        <f t="shared" si="8631"/>
        <v>0</v>
      </c>
      <c r="AP482" s="126">
        <f t="shared" si="8631"/>
        <v>0</v>
      </c>
      <c r="AQ482" s="125">
        <f t="shared" si="8631"/>
        <v>0</v>
      </c>
      <c r="AR482" s="165">
        <f t="shared" si="8631"/>
        <v>0</v>
      </c>
      <c r="AS482" s="167">
        <f t="shared" si="8631"/>
        <v>0</v>
      </c>
      <c r="AT482" s="125">
        <f t="shared" si="8631"/>
        <v>0</v>
      </c>
      <c r="AU482" s="127">
        <f t="shared" si="8631"/>
        <v>0</v>
      </c>
      <c r="AV482" s="126">
        <f t="shared" ref="AP482:BE483" si="8632">SUMIF($A$9:$A$32,$AE482,R$474:R$497)</f>
        <v>0</v>
      </c>
      <c r="AW482" s="166">
        <f t="shared" si="8632"/>
        <v>0</v>
      </c>
      <c r="AX482" s="125">
        <f t="shared" si="8632"/>
        <v>0</v>
      </c>
      <c r="AY482" s="127">
        <f t="shared" si="8632"/>
        <v>0</v>
      </c>
      <c r="AZ482" s="126">
        <f t="shared" si="8632"/>
        <v>0</v>
      </c>
      <c r="BA482" s="166">
        <f t="shared" si="8632"/>
        <v>0</v>
      </c>
      <c r="BB482" s="125">
        <f t="shared" si="8632"/>
        <v>0</v>
      </c>
      <c r="BC482" s="127">
        <f t="shared" si="8632"/>
        <v>0</v>
      </c>
      <c r="BD482" s="170">
        <f t="shared" si="8632"/>
        <v>0</v>
      </c>
      <c r="BE482" s="171">
        <f t="shared" si="8632"/>
        <v>0</v>
      </c>
      <c r="BF482" s="156">
        <f>AF482+AH482+AJ482+AL482+AN482+AP482+AR482+AT482+AV482+AX482+AZ482+BB482+BD482</f>
        <v>0</v>
      </c>
      <c r="BG482" s="157">
        <f>AG482+AI482+AK482+AM482+AO482+AQ482+AS482+AU482+AW482+AY482+BA482+BC482+BE482</f>
        <v>0</v>
      </c>
      <c r="BI482" s="145" t="s">
        <v>24</v>
      </c>
      <c r="BJ482" s="128" t="e">
        <f>B482/B498</f>
        <v>#DIV/0!</v>
      </c>
      <c r="BK482" s="129" t="e">
        <f t="shared" ref="BK482" si="8633">C482/C498</f>
        <v>#DIV/0!</v>
      </c>
      <c r="BL482" s="130" t="e">
        <f t="shared" ref="BL482" si="8634">D482/D498</f>
        <v>#DIV/0!</v>
      </c>
      <c r="BM482" s="131" t="e">
        <f t="shared" ref="BM482" si="8635">E482/E498</f>
        <v>#DIV/0!</v>
      </c>
      <c r="BN482" s="128" t="e">
        <f t="shared" ref="BN482" si="8636">F482/F498</f>
        <v>#DIV/0!</v>
      </c>
      <c r="BO482" s="129" t="e">
        <f t="shared" ref="BO482" si="8637">G482/G498</f>
        <v>#DIV/0!</v>
      </c>
      <c r="BP482" s="130" t="e">
        <f t="shared" ref="BP482" si="8638">H482/H498</f>
        <v>#DIV/0!</v>
      </c>
      <c r="BQ482" s="131" t="e">
        <f t="shared" ref="BQ482" si="8639">I482/I498</f>
        <v>#DIV/0!</v>
      </c>
      <c r="BR482" s="128" t="e">
        <f t="shared" ref="BR482" si="8640">J482/J498</f>
        <v>#DIV/0!</v>
      </c>
      <c r="BS482" s="129" t="e">
        <f t="shared" ref="BS482" si="8641">K482/K498</f>
        <v>#DIV/0!</v>
      </c>
      <c r="BT482" s="130" t="e">
        <f t="shared" ref="BT482" si="8642">L482/L498</f>
        <v>#DIV/0!</v>
      </c>
      <c r="BU482" s="128" t="e">
        <f t="shared" ref="BU482" si="8643">M482/M498</f>
        <v>#DIV/0!</v>
      </c>
      <c r="BV482" s="132" t="e">
        <f t="shared" ref="BV482" si="8644">N482/N498</f>
        <v>#DIV/0!</v>
      </c>
      <c r="BW482" s="133" t="e">
        <f t="shared" ref="BW482" si="8645">O482/O498</f>
        <v>#DIV/0!</v>
      </c>
      <c r="BX482" s="128" t="e">
        <f t="shared" ref="BX482" si="8646">P482/P498</f>
        <v>#DIV/0!</v>
      </c>
      <c r="BY482" s="129" t="e">
        <f t="shared" ref="BY482" si="8647">Q482/Q498</f>
        <v>#DIV/0!</v>
      </c>
      <c r="BZ482" s="130" t="e">
        <f t="shared" ref="BZ482" si="8648">R482/R498</f>
        <v>#DIV/0!</v>
      </c>
      <c r="CA482" s="131" t="e">
        <f t="shared" ref="CA482" si="8649">S482/S498</f>
        <v>#DIV/0!</v>
      </c>
      <c r="CB482" s="128" t="e">
        <f t="shared" ref="CB482" si="8650">T482/T498</f>
        <v>#DIV/0!</v>
      </c>
      <c r="CC482" s="129" t="e">
        <f t="shared" ref="CC482" si="8651">U482/U498</f>
        <v>#DIV/0!</v>
      </c>
      <c r="CD482" s="130" t="e">
        <f t="shared" ref="CD482" si="8652">V482/V498</f>
        <v>#DIV/0!</v>
      </c>
      <c r="CE482" s="131" t="e">
        <f t="shared" ref="CE482" si="8653">W482/W498</f>
        <v>#DIV/0!</v>
      </c>
      <c r="CF482" s="128" t="e">
        <f t="shared" ref="CF482" si="8654">X482/X498</f>
        <v>#DIV/0!</v>
      </c>
      <c r="CG482" s="129" t="e">
        <f t="shared" ref="CG482" si="8655">Y482/Y498</f>
        <v>#DIV/0!</v>
      </c>
      <c r="CH482" s="130" t="e">
        <f t="shared" ref="CH482" si="8656">Z482/Z498</f>
        <v>#DIV/0!</v>
      </c>
      <c r="CI482" s="128" t="e">
        <f t="shared" ref="CI482" si="8657">AA482/AA498</f>
        <v>#DIV/0!</v>
      </c>
      <c r="CJ482" s="134" t="e">
        <f t="shared" ref="CJ482" si="8658">AB482/AB498</f>
        <v>#DIV/0!</v>
      </c>
      <c r="CK482" s="135" t="e">
        <f t="shared" ref="CK482" si="8659">AC482/AC498</f>
        <v>#DIV/0!</v>
      </c>
    </row>
    <row r="483" spans="1:89" x14ac:dyDescent="0.2">
      <c r="A483" s="136" t="s">
        <v>25</v>
      </c>
      <c r="B483" s="192"/>
      <c r="C483" s="176"/>
      <c r="D483" s="177"/>
      <c r="E483" s="178"/>
      <c r="F483" s="175"/>
      <c r="G483" s="179"/>
      <c r="H483" s="177"/>
      <c r="I483" s="178"/>
      <c r="J483" s="175"/>
      <c r="K483" s="176"/>
      <c r="L483" s="177"/>
      <c r="M483" s="175"/>
      <c r="N483" s="180"/>
      <c r="O483" s="193"/>
      <c r="P483" s="175"/>
      <c r="Q483" s="176"/>
      <c r="R483" s="177"/>
      <c r="S483" s="178"/>
      <c r="T483" s="184"/>
      <c r="U483" s="175"/>
      <c r="V483" s="177"/>
      <c r="W483" s="194"/>
      <c r="X483" s="175"/>
      <c r="Y483" s="179"/>
      <c r="Z483" s="177"/>
      <c r="AA483" s="175"/>
      <c r="AB483" s="156">
        <f t="shared" si="8439"/>
        <v>0</v>
      </c>
      <c r="AC483" s="157">
        <f t="shared" si="8440"/>
        <v>0</v>
      </c>
      <c r="AE483" s="237" t="str">
        <f>$AE$18</f>
        <v>18:00 - 18:59</v>
      </c>
      <c r="AF483" s="125">
        <f t="shared" si="8631"/>
        <v>0</v>
      </c>
      <c r="AG483" s="176">
        <f t="shared" si="8631"/>
        <v>0</v>
      </c>
      <c r="AH483" s="177">
        <f t="shared" si="8631"/>
        <v>0</v>
      </c>
      <c r="AI483" s="178">
        <f t="shared" si="8631"/>
        <v>0</v>
      </c>
      <c r="AJ483" s="238">
        <f t="shared" si="8631"/>
        <v>0</v>
      </c>
      <c r="AK483" s="179">
        <f t="shared" si="8631"/>
        <v>0</v>
      </c>
      <c r="AL483" s="177">
        <f t="shared" si="8631"/>
        <v>0</v>
      </c>
      <c r="AM483" s="178">
        <f t="shared" si="8631"/>
        <v>0</v>
      </c>
      <c r="AN483" s="238">
        <f t="shared" si="8631"/>
        <v>0</v>
      </c>
      <c r="AO483" s="179">
        <f t="shared" si="8631"/>
        <v>0</v>
      </c>
      <c r="AP483" s="177">
        <f t="shared" si="8632"/>
        <v>0</v>
      </c>
      <c r="AQ483" s="238">
        <f t="shared" si="8632"/>
        <v>0</v>
      </c>
      <c r="AR483" s="180">
        <f t="shared" si="8632"/>
        <v>0</v>
      </c>
      <c r="AS483" s="181">
        <f t="shared" si="8632"/>
        <v>0</v>
      </c>
      <c r="AT483" s="238">
        <f t="shared" si="8632"/>
        <v>0</v>
      </c>
      <c r="AU483" s="179">
        <f t="shared" si="8632"/>
        <v>0</v>
      </c>
      <c r="AV483" s="177">
        <f t="shared" si="8632"/>
        <v>0</v>
      </c>
      <c r="AW483" s="178">
        <f t="shared" si="8632"/>
        <v>0</v>
      </c>
      <c r="AX483" s="238">
        <f t="shared" si="8632"/>
        <v>0</v>
      </c>
      <c r="AY483" s="179">
        <f t="shared" si="8632"/>
        <v>0</v>
      </c>
      <c r="AZ483" s="177">
        <f t="shared" si="8632"/>
        <v>0</v>
      </c>
      <c r="BA483" s="178">
        <f t="shared" si="8632"/>
        <v>0</v>
      </c>
      <c r="BB483" s="238">
        <f t="shared" si="8632"/>
        <v>0</v>
      </c>
      <c r="BC483" s="179">
        <f t="shared" si="8632"/>
        <v>0</v>
      </c>
      <c r="BD483" s="177">
        <f t="shared" si="8632"/>
        <v>0</v>
      </c>
      <c r="BE483" s="238">
        <f t="shared" si="8632"/>
        <v>0</v>
      </c>
      <c r="BF483" s="158">
        <f>SUM(AF483,AH483,AJ483,AL483,AN483,AP483,AR483,AT483,AV483,AX483,AZ483,BB483,BD483)</f>
        <v>0</v>
      </c>
      <c r="BG483" s="159">
        <f>SUM(AG483,AI483,AK483,AM483,AO483,AQ483,AS483,AU483,AW483,AY483,BA483,BC483,BE483)</f>
        <v>0</v>
      </c>
      <c r="BI483" s="136" t="s">
        <v>25</v>
      </c>
      <c r="BJ483" s="128" t="e">
        <f>B483/B498</f>
        <v>#DIV/0!</v>
      </c>
      <c r="BK483" s="129" t="e">
        <f t="shared" ref="BK483" si="8660">C483/C498</f>
        <v>#DIV/0!</v>
      </c>
      <c r="BL483" s="130" t="e">
        <f t="shared" ref="BL483" si="8661">D483/D498</f>
        <v>#DIV/0!</v>
      </c>
      <c r="BM483" s="131" t="e">
        <f t="shared" ref="BM483" si="8662">E483/E498</f>
        <v>#DIV/0!</v>
      </c>
      <c r="BN483" s="128" t="e">
        <f t="shared" ref="BN483" si="8663">F483/F498</f>
        <v>#DIV/0!</v>
      </c>
      <c r="BO483" s="129" t="e">
        <f t="shared" ref="BO483" si="8664">G483/G498</f>
        <v>#DIV/0!</v>
      </c>
      <c r="BP483" s="130" t="e">
        <f t="shared" ref="BP483" si="8665">H483/H498</f>
        <v>#DIV/0!</v>
      </c>
      <c r="BQ483" s="131" t="e">
        <f t="shared" ref="BQ483" si="8666">I483/I498</f>
        <v>#DIV/0!</v>
      </c>
      <c r="BR483" s="128" t="e">
        <f t="shared" ref="BR483" si="8667">J483/J498</f>
        <v>#DIV/0!</v>
      </c>
      <c r="BS483" s="129" t="e">
        <f t="shared" ref="BS483" si="8668">K483/K498</f>
        <v>#DIV/0!</v>
      </c>
      <c r="BT483" s="130" t="e">
        <f t="shared" ref="BT483" si="8669">L483/L498</f>
        <v>#DIV/0!</v>
      </c>
      <c r="BU483" s="128" t="e">
        <f t="shared" ref="BU483" si="8670">M483/M498</f>
        <v>#DIV/0!</v>
      </c>
      <c r="BV483" s="132" t="e">
        <f t="shared" ref="BV483" si="8671">N483/N498</f>
        <v>#DIV/0!</v>
      </c>
      <c r="BW483" s="133" t="e">
        <f t="shared" ref="BW483" si="8672">O483/O498</f>
        <v>#DIV/0!</v>
      </c>
      <c r="BX483" s="128" t="e">
        <f t="shared" ref="BX483" si="8673">P483/P498</f>
        <v>#DIV/0!</v>
      </c>
      <c r="BY483" s="129" t="e">
        <f t="shared" ref="BY483" si="8674">Q483/Q498</f>
        <v>#DIV/0!</v>
      </c>
      <c r="BZ483" s="130" t="e">
        <f t="shared" ref="BZ483" si="8675">R483/R498</f>
        <v>#DIV/0!</v>
      </c>
      <c r="CA483" s="131" t="e">
        <f t="shared" ref="CA483" si="8676">S483/S498</f>
        <v>#DIV/0!</v>
      </c>
      <c r="CB483" s="128" t="e">
        <f t="shared" ref="CB483" si="8677">T483/T498</f>
        <v>#DIV/0!</v>
      </c>
      <c r="CC483" s="129" t="e">
        <f t="shared" ref="CC483" si="8678">U483/U498</f>
        <v>#DIV/0!</v>
      </c>
      <c r="CD483" s="130" t="e">
        <f t="shared" ref="CD483" si="8679">V483/V498</f>
        <v>#DIV/0!</v>
      </c>
      <c r="CE483" s="131" t="e">
        <f t="shared" ref="CE483" si="8680">W483/W498</f>
        <v>#DIV/0!</v>
      </c>
      <c r="CF483" s="128" t="e">
        <f t="shared" ref="CF483" si="8681">X483/X498</f>
        <v>#DIV/0!</v>
      </c>
      <c r="CG483" s="129" t="e">
        <f t="shared" ref="CG483" si="8682">Y483/Y498</f>
        <v>#DIV/0!</v>
      </c>
      <c r="CH483" s="130" t="e">
        <f t="shared" ref="CH483" si="8683">Z483/Z498</f>
        <v>#DIV/0!</v>
      </c>
      <c r="CI483" s="128" t="e">
        <f t="shared" ref="CI483" si="8684">AA483/AA498</f>
        <v>#DIV/0!</v>
      </c>
      <c r="CJ483" s="134" t="e">
        <f t="shared" ref="CJ483" si="8685">AB483/AB498</f>
        <v>#DIV/0!</v>
      </c>
      <c r="CK483" s="135" t="e">
        <f t="shared" ref="CK483" si="8686">AC483/AC498</f>
        <v>#DIV/0!</v>
      </c>
    </row>
    <row r="484" spans="1:89" ht="13.5" thickBot="1" x14ac:dyDescent="0.25">
      <c r="A484" s="145" t="s">
        <v>26</v>
      </c>
      <c r="B484" s="189"/>
      <c r="C484" s="183"/>
      <c r="D484" s="184"/>
      <c r="E484" s="185"/>
      <c r="F484" s="182"/>
      <c r="G484" s="186"/>
      <c r="H484" s="184"/>
      <c r="I484" s="185"/>
      <c r="J484" s="182"/>
      <c r="K484" s="183"/>
      <c r="L484" s="184"/>
      <c r="M484" s="182"/>
      <c r="N484" s="187"/>
      <c r="O484" s="190"/>
      <c r="P484" s="182"/>
      <c r="Q484" s="183"/>
      <c r="R484" s="184"/>
      <c r="S484" s="185"/>
      <c r="T484" s="182"/>
      <c r="U484" s="186"/>
      <c r="V484" s="184"/>
      <c r="W484" s="191"/>
      <c r="X484" s="182"/>
      <c r="Y484" s="186"/>
      <c r="Z484" s="184"/>
      <c r="AA484" s="182"/>
      <c r="AB484" s="156">
        <f t="shared" si="8439"/>
        <v>0</v>
      </c>
      <c r="AC484" s="157">
        <f t="shared" si="8440"/>
        <v>0</v>
      </c>
      <c r="AE484" s="235"/>
      <c r="AF484" s="125"/>
      <c r="AG484" s="183"/>
      <c r="AH484" s="184"/>
      <c r="AI484" s="185"/>
      <c r="AJ484" s="182"/>
      <c r="AK484" s="186"/>
      <c r="AL484" s="184"/>
      <c r="AM484" s="185"/>
      <c r="AN484" s="182"/>
      <c r="AO484" s="186"/>
      <c r="AP484" s="184"/>
      <c r="AQ484" s="182"/>
      <c r="AR484" s="187"/>
      <c r="AS484" s="188"/>
      <c r="AT484" s="182"/>
      <c r="AU484" s="186"/>
      <c r="AV484" s="184"/>
      <c r="AW484" s="185"/>
      <c r="AX484" s="182"/>
      <c r="AY484" s="186"/>
      <c r="AZ484" s="184"/>
      <c r="BA484" s="185"/>
      <c r="BB484" s="182"/>
      <c r="BC484" s="186"/>
      <c r="BD484" s="184"/>
      <c r="BE484" s="182"/>
      <c r="BF484" s="158"/>
      <c r="BG484" s="159"/>
      <c r="BI484" s="145" t="s">
        <v>26</v>
      </c>
      <c r="BJ484" s="128" t="e">
        <f>B484/B498</f>
        <v>#DIV/0!</v>
      </c>
      <c r="BK484" s="129" t="e">
        <f t="shared" ref="BK484" si="8687">C484/C498</f>
        <v>#DIV/0!</v>
      </c>
      <c r="BL484" s="130" t="e">
        <f t="shared" ref="BL484" si="8688">D484/D498</f>
        <v>#DIV/0!</v>
      </c>
      <c r="BM484" s="131" t="e">
        <f t="shared" ref="BM484" si="8689">E484/E498</f>
        <v>#DIV/0!</v>
      </c>
      <c r="BN484" s="128" t="e">
        <f t="shared" ref="BN484" si="8690">F484/F498</f>
        <v>#DIV/0!</v>
      </c>
      <c r="BO484" s="129" t="e">
        <f t="shared" ref="BO484" si="8691">G484/G498</f>
        <v>#DIV/0!</v>
      </c>
      <c r="BP484" s="130" t="e">
        <f t="shared" ref="BP484" si="8692">H484/H498</f>
        <v>#DIV/0!</v>
      </c>
      <c r="BQ484" s="131" t="e">
        <f t="shared" ref="BQ484" si="8693">I484/I498</f>
        <v>#DIV/0!</v>
      </c>
      <c r="BR484" s="128" t="e">
        <f t="shared" ref="BR484" si="8694">J484/J498</f>
        <v>#DIV/0!</v>
      </c>
      <c r="BS484" s="129" t="e">
        <f t="shared" ref="BS484" si="8695">K484/K498</f>
        <v>#DIV/0!</v>
      </c>
      <c r="BT484" s="130" t="e">
        <f t="shared" ref="BT484" si="8696">L484/L498</f>
        <v>#DIV/0!</v>
      </c>
      <c r="BU484" s="128" t="e">
        <f t="shared" ref="BU484" si="8697">M484/M498</f>
        <v>#DIV/0!</v>
      </c>
      <c r="BV484" s="132" t="e">
        <f t="shared" ref="BV484" si="8698">N484/N498</f>
        <v>#DIV/0!</v>
      </c>
      <c r="BW484" s="133" t="e">
        <f t="shared" ref="BW484" si="8699">O484/O498</f>
        <v>#DIV/0!</v>
      </c>
      <c r="BX484" s="128" t="e">
        <f t="shared" ref="BX484" si="8700">P484/P498</f>
        <v>#DIV/0!</v>
      </c>
      <c r="BY484" s="129" t="e">
        <f t="shared" ref="BY484" si="8701">Q484/Q498</f>
        <v>#DIV/0!</v>
      </c>
      <c r="BZ484" s="130" t="e">
        <f t="shared" ref="BZ484" si="8702">R484/R498</f>
        <v>#DIV/0!</v>
      </c>
      <c r="CA484" s="131" t="e">
        <f t="shared" ref="CA484" si="8703">S484/S498</f>
        <v>#DIV/0!</v>
      </c>
      <c r="CB484" s="128" t="e">
        <f t="shared" ref="CB484" si="8704">T484/T498</f>
        <v>#DIV/0!</v>
      </c>
      <c r="CC484" s="129" t="e">
        <f t="shared" ref="CC484" si="8705">U484/U498</f>
        <v>#DIV/0!</v>
      </c>
      <c r="CD484" s="130" t="e">
        <f t="shared" ref="CD484" si="8706">V484/V498</f>
        <v>#DIV/0!</v>
      </c>
      <c r="CE484" s="131" t="e">
        <f t="shared" ref="CE484" si="8707">W484/W498</f>
        <v>#DIV/0!</v>
      </c>
      <c r="CF484" s="128" t="e">
        <f t="shared" ref="CF484" si="8708">X484/X498</f>
        <v>#DIV/0!</v>
      </c>
      <c r="CG484" s="129" t="e">
        <f t="shared" ref="CG484" si="8709">Y484/Y498</f>
        <v>#DIV/0!</v>
      </c>
      <c r="CH484" s="130" t="e">
        <f t="shared" ref="CH484" si="8710">Z484/Z498</f>
        <v>#DIV/0!</v>
      </c>
      <c r="CI484" s="128" t="e">
        <f t="shared" ref="CI484" si="8711">AA484/AA498</f>
        <v>#DIV/0!</v>
      </c>
      <c r="CJ484" s="134" t="e">
        <f t="shared" ref="CJ484" si="8712">AB484/AB498</f>
        <v>#DIV/0!</v>
      </c>
      <c r="CK484" s="135" t="e">
        <f t="shared" ref="CK484" si="8713">AC484/AC498</f>
        <v>#DIV/0!</v>
      </c>
    </row>
    <row r="485" spans="1:89" ht="14.25" thickTop="1" thickBot="1" x14ac:dyDescent="0.25">
      <c r="A485" s="136" t="s">
        <v>27</v>
      </c>
      <c r="B485" s="192"/>
      <c r="C485" s="176"/>
      <c r="D485" s="177"/>
      <c r="E485" s="178"/>
      <c r="F485" s="175"/>
      <c r="G485" s="179"/>
      <c r="H485" s="177"/>
      <c r="I485" s="178"/>
      <c r="J485" s="175"/>
      <c r="K485" s="176"/>
      <c r="L485" s="177"/>
      <c r="M485" s="175"/>
      <c r="N485" s="180"/>
      <c r="O485" s="193"/>
      <c r="P485" s="175"/>
      <c r="Q485" s="176"/>
      <c r="R485" s="177"/>
      <c r="S485" s="178"/>
      <c r="T485" s="175"/>
      <c r="U485" s="179"/>
      <c r="V485" s="177"/>
      <c r="W485" s="194"/>
      <c r="X485" s="175"/>
      <c r="Y485" s="179"/>
      <c r="Z485" s="177"/>
      <c r="AA485" s="175"/>
      <c r="AB485" s="156">
        <f t="shared" si="8439"/>
        <v>0</v>
      </c>
      <c r="AC485" s="157">
        <f t="shared" si="8440"/>
        <v>0</v>
      </c>
      <c r="AE485" s="229" t="s">
        <v>13</v>
      </c>
      <c r="AF485" s="20">
        <f t="shared" ref="AF485:BG485" si="8714">SUM(AF482:AF484)</f>
        <v>0</v>
      </c>
      <c r="AG485" s="21">
        <f t="shared" si="8714"/>
        <v>0</v>
      </c>
      <c r="AH485" s="20">
        <f t="shared" si="8714"/>
        <v>0</v>
      </c>
      <c r="AI485" s="21">
        <f t="shared" si="8714"/>
        <v>0</v>
      </c>
      <c r="AJ485" s="20">
        <f t="shared" si="8714"/>
        <v>0</v>
      </c>
      <c r="AK485" s="21">
        <f t="shared" si="8714"/>
        <v>0</v>
      </c>
      <c r="AL485" s="20">
        <f t="shared" si="8714"/>
        <v>0</v>
      </c>
      <c r="AM485" s="21">
        <f t="shared" si="8714"/>
        <v>0</v>
      </c>
      <c r="AN485" s="20">
        <f t="shared" si="8714"/>
        <v>0</v>
      </c>
      <c r="AO485" s="21">
        <f t="shared" si="8714"/>
        <v>0</v>
      </c>
      <c r="AP485" s="20">
        <f t="shared" si="8714"/>
        <v>0</v>
      </c>
      <c r="AQ485" s="21">
        <f t="shared" si="8714"/>
        <v>0</v>
      </c>
      <c r="AR485" s="20">
        <f t="shared" si="8714"/>
        <v>0</v>
      </c>
      <c r="AS485" s="21">
        <f t="shared" si="8714"/>
        <v>0</v>
      </c>
      <c r="AT485" s="20">
        <f t="shared" si="8714"/>
        <v>0</v>
      </c>
      <c r="AU485" s="21">
        <f t="shared" si="8714"/>
        <v>0</v>
      </c>
      <c r="AV485" s="20">
        <f t="shared" si="8714"/>
        <v>0</v>
      </c>
      <c r="AW485" s="21">
        <f t="shared" si="8714"/>
        <v>0</v>
      </c>
      <c r="AX485" s="20">
        <f t="shared" si="8714"/>
        <v>0</v>
      </c>
      <c r="AY485" s="21">
        <f t="shared" si="8714"/>
        <v>0</v>
      </c>
      <c r="AZ485" s="20">
        <f t="shared" si="8714"/>
        <v>0</v>
      </c>
      <c r="BA485" s="21">
        <f t="shared" si="8714"/>
        <v>0</v>
      </c>
      <c r="BB485" s="20">
        <f t="shared" si="8714"/>
        <v>0</v>
      </c>
      <c r="BC485" s="21">
        <f t="shared" si="8714"/>
        <v>0</v>
      </c>
      <c r="BD485" s="20">
        <f t="shared" si="8714"/>
        <v>0</v>
      </c>
      <c r="BE485" s="21">
        <f t="shared" si="8714"/>
        <v>0</v>
      </c>
      <c r="BF485" s="160">
        <f t="shared" si="8714"/>
        <v>0</v>
      </c>
      <c r="BG485" s="161">
        <f t="shared" si="8714"/>
        <v>0</v>
      </c>
      <c r="BI485" s="136" t="s">
        <v>27</v>
      </c>
      <c r="BJ485" s="128" t="e">
        <f>B485/B498</f>
        <v>#DIV/0!</v>
      </c>
      <c r="BK485" s="129" t="e">
        <f t="shared" ref="BK485" si="8715">C485/C498</f>
        <v>#DIV/0!</v>
      </c>
      <c r="BL485" s="130" t="e">
        <f t="shared" ref="BL485" si="8716">D485/D498</f>
        <v>#DIV/0!</v>
      </c>
      <c r="BM485" s="131" t="e">
        <f t="shared" ref="BM485" si="8717">E485/E498</f>
        <v>#DIV/0!</v>
      </c>
      <c r="BN485" s="128" t="e">
        <f t="shared" ref="BN485" si="8718">F485/F498</f>
        <v>#DIV/0!</v>
      </c>
      <c r="BO485" s="129" t="e">
        <f t="shared" ref="BO485" si="8719">G485/G498</f>
        <v>#DIV/0!</v>
      </c>
      <c r="BP485" s="130" t="e">
        <f t="shared" ref="BP485" si="8720">H485/H498</f>
        <v>#DIV/0!</v>
      </c>
      <c r="BQ485" s="131" t="e">
        <f t="shared" ref="BQ485" si="8721">I485/I498</f>
        <v>#DIV/0!</v>
      </c>
      <c r="BR485" s="128" t="e">
        <f t="shared" ref="BR485" si="8722">J485/J498</f>
        <v>#DIV/0!</v>
      </c>
      <c r="BS485" s="129" t="e">
        <f t="shared" ref="BS485" si="8723">K485/K498</f>
        <v>#DIV/0!</v>
      </c>
      <c r="BT485" s="130" t="e">
        <f t="shared" ref="BT485" si="8724">L485/L498</f>
        <v>#DIV/0!</v>
      </c>
      <c r="BU485" s="128" t="e">
        <f t="shared" ref="BU485" si="8725">M485/M498</f>
        <v>#DIV/0!</v>
      </c>
      <c r="BV485" s="132" t="e">
        <f t="shared" ref="BV485" si="8726">N485/N498</f>
        <v>#DIV/0!</v>
      </c>
      <c r="BW485" s="133" t="e">
        <f t="shared" ref="BW485" si="8727">O485/O498</f>
        <v>#DIV/0!</v>
      </c>
      <c r="BX485" s="128" t="e">
        <f t="shared" ref="BX485" si="8728">P485/P498</f>
        <v>#DIV/0!</v>
      </c>
      <c r="BY485" s="129" t="e">
        <f t="shared" ref="BY485" si="8729">Q485/Q498</f>
        <v>#DIV/0!</v>
      </c>
      <c r="BZ485" s="130" t="e">
        <f t="shared" ref="BZ485" si="8730">R485/R498</f>
        <v>#DIV/0!</v>
      </c>
      <c r="CA485" s="131" t="e">
        <f t="shared" ref="CA485" si="8731">S485/S498</f>
        <v>#DIV/0!</v>
      </c>
      <c r="CB485" s="128" t="e">
        <f t="shared" ref="CB485" si="8732">T485/T498</f>
        <v>#DIV/0!</v>
      </c>
      <c r="CC485" s="129" t="e">
        <f t="shared" ref="CC485" si="8733">U485/U498</f>
        <v>#DIV/0!</v>
      </c>
      <c r="CD485" s="130" t="e">
        <f t="shared" ref="CD485" si="8734">V485/V498</f>
        <v>#DIV/0!</v>
      </c>
      <c r="CE485" s="131" t="e">
        <f t="shared" ref="CE485" si="8735">W485/W498</f>
        <v>#DIV/0!</v>
      </c>
      <c r="CF485" s="128" t="e">
        <f t="shared" ref="CF485" si="8736">X485/X498</f>
        <v>#DIV/0!</v>
      </c>
      <c r="CG485" s="129" t="e">
        <f t="shared" ref="CG485" si="8737">Y485/Y498</f>
        <v>#DIV/0!</v>
      </c>
      <c r="CH485" s="130" t="e">
        <f t="shared" ref="CH485" si="8738">Z485/Z498</f>
        <v>#DIV/0!</v>
      </c>
      <c r="CI485" s="128" t="e">
        <f t="shared" ref="CI485" si="8739">AA485/AA498</f>
        <v>#DIV/0!</v>
      </c>
      <c r="CJ485" s="134" t="e">
        <f t="shared" ref="CJ485" si="8740">AB485/AB498</f>
        <v>#DIV/0!</v>
      </c>
      <c r="CK485" s="135" t="e">
        <f t="shared" ref="CK485" si="8741">AC485/AC498</f>
        <v>#DIV/0!</v>
      </c>
    </row>
    <row r="486" spans="1:89" ht="13.5" thickTop="1" x14ac:dyDescent="0.2">
      <c r="A486" s="145" t="s">
        <v>28</v>
      </c>
      <c r="B486" s="189"/>
      <c r="C486" s="183"/>
      <c r="D486" s="184"/>
      <c r="E486" s="185"/>
      <c r="F486" s="182"/>
      <c r="G486" s="186"/>
      <c r="H486" s="184"/>
      <c r="I486" s="185"/>
      <c r="J486" s="182"/>
      <c r="K486" s="183"/>
      <c r="L486" s="184"/>
      <c r="M486" s="182"/>
      <c r="N486" s="187"/>
      <c r="O486" s="190"/>
      <c r="P486" s="182"/>
      <c r="Q486" s="183"/>
      <c r="R486" s="184"/>
      <c r="S486" s="185"/>
      <c r="T486" s="182"/>
      <c r="U486" s="186"/>
      <c r="V486" s="184"/>
      <c r="W486" s="191"/>
      <c r="X486" s="182"/>
      <c r="Y486" s="186"/>
      <c r="Z486" s="184"/>
      <c r="AA486" s="182"/>
      <c r="AB486" s="156">
        <f t="shared" si="8439"/>
        <v>0</v>
      </c>
      <c r="AC486" s="157">
        <f t="shared" si="8440"/>
        <v>0</v>
      </c>
      <c r="BI486" s="145" t="s">
        <v>28</v>
      </c>
      <c r="BJ486" s="128" t="e">
        <f>B486/B498</f>
        <v>#DIV/0!</v>
      </c>
      <c r="BK486" s="129" t="e">
        <f t="shared" ref="BK486" si="8742">C486/C498</f>
        <v>#DIV/0!</v>
      </c>
      <c r="BL486" s="130" t="e">
        <f t="shared" ref="BL486" si="8743">D486/D498</f>
        <v>#DIV/0!</v>
      </c>
      <c r="BM486" s="131" t="e">
        <f t="shared" ref="BM486" si="8744">E486/E498</f>
        <v>#DIV/0!</v>
      </c>
      <c r="BN486" s="128" t="e">
        <f t="shared" ref="BN486" si="8745">F486/F498</f>
        <v>#DIV/0!</v>
      </c>
      <c r="BO486" s="129" t="e">
        <f t="shared" ref="BO486" si="8746">G486/G498</f>
        <v>#DIV/0!</v>
      </c>
      <c r="BP486" s="130" t="e">
        <f t="shared" ref="BP486" si="8747">H486/H498</f>
        <v>#DIV/0!</v>
      </c>
      <c r="BQ486" s="131" t="e">
        <f t="shared" ref="BQ486" si="8748">I486/I498</f>
        <v>#DIV/0!</v>
      </c>
      <c r="BR486" s="128" t="e">
        <f t="shared" ref="BR486" si="8749">J486/J498</f>
        <v>#DIV/0!</v>
      </c>
      <c r="BS486" s="129" t="e">
        <f t="shared" ref="BS486" si="8750">K486/K498</f>
        <v>#DIV/0!</v>
      </c>
      <c r="BT486" s="130" t="e">
        <f t="shared" ref="BT486" si="8751">L486/L498</f>
        <v>#DIV/0!</v>
      </c>
      <c r="BU486" s="128" t="e">
        <f t="shared" ref="BU486" si="8752">M486/M498</f>
        <v>#DIV/0!</v>
      </c>
      <c r="BV486" s="132" t="e">
        <f t="shared" ref="BV486" si="8753">N486/N498</f>
        <v>#DIV/0!</v>
      </c>
      <c r="BW486" s="133" t="e">
        <f t="shared" ref="BW486" si="8754">O486/O498</f>
        <v>#DIV/0!</v>
      </c>
      <c r="BX486" s="128" t="e">
        <f t="shared" ref="BX486" si="8755">P486/P498</f>
        <v>#DIV/0!</v>
      </c>
      <c r="BY486" s="129" t="e">
        <f t="shared" ref="BY486" si="8756">Q486/Q498</f>
        <v>#DIV/0!</v>
      </c>
      <c r="BZ486" s="130" t="e">
        <f t="shared" ref="BZ486" si="8757">R486/R498</f>
        <v>#DIV/0!</v>
      </c>
      <c r="CA486" s="131" t="e">
        <f t="shared" ref="CA486" si="8758">S486/S498</f>
        <v>#DIV/0!</v>
      </c>
      <c r="CB486" s="128" t="e">
        <f t="shared" ref="CB486" si="8759">T486/T498</f>
        <v>#DIV/0!</v>
      </c>
      <c r="CC486" s="129" t="e">
        <f t="shared" ref="CC486" si="8760">U486/U498</f>
        <v>#DIV/0!</v>
      </c>
      <c r="CD486" s="130" t="e">
        <f t="shared" ref="CD486" si="8761">V486/V498</f>
        <v>#DIV/0!</v>
      </c>
      <c r="CE486" s="131" t="e">
        <f t="shared" ref="CE486" si="8762">W486/W498</f>
        <v>#DIV/0!</v>
      </c>
      <c r="CF486" s="128" t="e">
        <f t="shared" ref="CF486" si="8763">X486/X498</f>
        <v>#DIV/0!</v>
      </c>
      <c r="CG486" s="129" t="e">
        <f t="shared" ref="CG486" si="8764">Y486/Y498</f>
        <v>#DIV/0!</v>
      </c>
      <c r="CH486" s="130" t="e">
        <f t="shared" ref="CH486" si="8765">Z486/Z498</f>
        <v>#DIV/0!</v>
      </c>
      <c r="CI486" s="128" t="e">
        <f t="shared" ref="CI486" si="8766">AA486/AA498</f>
        <v>#DIV/0!</v>
      </c>
      <c r="CJ486" s="134" t="e">
        <f t="shared" ref="CJ486" si="8767">AB486/AB498</f>
        <v>#DIV/0!</v>
      </c>
      <c r="CK486" s="135" t="e">
        <f t="shared" ref="CK486" si="8768">AC486/AC498</f>
        <v>#DIV/0!</v>
      </c>
    </row>
    <row r="487" spans="1:89" x14ac:dyDescent="0.2">
      <c r="A487" s="136" t="s">
        <v>29</v>
      </c>
      <c r="B487" s="192"/>
      <c r="C487" s="176"/>
      <c r="D487" s="177"/>
      <c r="E487" s="178"/>
      <c r="F487" s="175"/>
      <c r="G487" s="179"/>
      <c r="H487" s="177"/>
      <c r="I487" s="178"/>
      <c r="J487" s="175"/>
      <c r="K487" s="176"/>
      <c r="L487" s="177"/>
      <c r="M487" s="175"/>
      <c r="N487" s="180"/>
      <c r="O487" s="193"/>
      <c r="P487" s="175"/>
      <c r="Q487" s="176"/>
      <c r="R487" s="177"/>
      <c r="S487" s="178"/>
      <c r="T487" s="175"/>
      <c r="U487" s="179"/>
      <c r="V487" s="177"/>
      <c r="W487" s="194"/>
      <c r="X487" s="175"/>
      <c r="Y487" s="179"/>
      <c r="Z487" s="177"/>
      <c r="AA487" s="175"/>
      <c r="AB487" s="156">
        <f t="shared" si="8439"/>
        <v>0</v>
      </c>
      <c r="AC487" s="157">
        <f t="shared" si="8440"/>
        <v>0</v>
      </c>
      <c r="BI487" s="136" t="s">
        <v>29</v>
      </c>
      <c r="BJ487" s="128" t="e">
        <f>B487/B498</f>
        <v>#DIV/0!</v>
      </c>
      <c r="BK487" s="129" t="e">
        <f t="shared" ref="BK487" si="8769">C487/C498</f>
        <v>#DIV/0!</v>
      </c>
      <c r="BL487" s="130" t="e">
        <f t="shared" ref="BL487" si="8770">D487/D498</f>
        <v>#DIV/0!</v>
      </c>
      <c r="BM487" s="131" t="e">
        <f t="shared" ref="BM487" si="8771">E487/E498</f>
        <v>#DIV/0!</v>
      </c>
      <c r="BN487" s="128" t="e">
        <f t="shared" ref="BN487" si="8772">F487/F498</f>
        <v>#DIV/0!</v>
      </c>
      <c r="BO487" s="129" t="e">
        <f t="shared" ref="BO487" si="8773">G487/G498</f>
        <v>#DIV/0!</v>
      </c>
      <c r="BP487" s="130" t="e">
        <f t="shared" ref="BP487" si="8774">H487/H498</f>
        <v>#DIV/0!</v>
      </c>
      <c r="BQ487" s="131" t="e">
        <f t="shared" ref="BQ487" si="8775">I487/I498</f>
        <v>#DIV/0!</v>
      </c>
      <c r="BR487" s="128" t="e">
        <f t="shared" ref="BR487" si="8776">J487/J498</f>
        <v>#DIV/0!</v>
      </c>
      <c r="BS487" s="129" t="e">
        <f t="shared" ref="BS487" si="8777">K487/K498</f>
        <v>#DIV/0!</v>
      </c>
      <c r="BT487" s="130" t="e">
        <f t="shared" ref="BT487" si="8778">L487/L498</f>
        <v>#DIV/0!</v>
      </c>
      <c r="BU487" s="128" t="e">
        <f t="shared" ref="BU487" si="8779">M487/M498</f>
        <v>#DIV/0!</v>
      </c>
      <c r="BV487" s="132" t="e">
        <f t="shared" ref="BV487" si="8780">N487/N498</f>
        <v>#DIV/0!</v>
      </c>
      <c r="BW487" s="133" t="e">
        <f t="shared" ref="BW487" si="8781">O487/O498</f>
        <v>#DIV/0!</v>
      </c>
      <c r="BX487" s="128" t="e">
        <f t="shared" ref="BX487" si="8782">P487/P498</f>
        <v>#DIV/0!</v>
      </c>
      <c r="BY487" s="129" t="e">
        <f t="shared" ref="BY487" si="8783">Q487/Q498</f>
        <v>#DIV/0!</v>
      </c>
      <c r="BZ487" s="130" t="e">
        <f t="shared" ref="BZ487" si="8784">R487/R498</f>
        <v>#DIV/0!</v>
      </c>
      <c r="CA487" s="131" t="e">
        <f t="shared" ref="CA487" si="8785">S487/S498</f>
        <v>#DIV/0!</v>
      </c>
      <c r="CB487" s="128" t="e">
        <f t="shared" ref="CB487" si="8786">T487/T498</f>
        <v>#DIV/0!</v>
      </c>
      <c r="CC487" s="129" t="e">
        <f t="shared" ref="CC487" si="8787">U487/U498</f>
        <v>#DIV/0!</v>
      </c>
      <c r="CD487" s="130" t="e">
        <f t="shared" ref="CD487" si="8788">V487/V498</f>
        <v>#DIV/0!</v>
      </c>
      <c r="CE487" s="131" t="e">
        <f t="shared" ref="CE487" si="8789">W487/W498</f>
        <v>#DIV/0!</v>
      </c>
      <c r="CF487" s="128" t="e">
        <f t="shared" ref="CF487" si="8790">X487/X498</f>
        <v>#DIV/0!</v>
      </c>
      <c r="CG487" s="129" t="e">
        <f t="shared" ref="CG487" si="8791">Y487/Y498</f>
        <v>#DIV/0!</v>
      </c>
      <c r="CH487" s="130" t="e">
        <f t="shared" ref="CH487" si="8792">Z487/Z498</f>
        <v>#DIV/0!</v>
      </c>
      <c r="CI487" s="128" t="e">
        <f t="shared" ref="CI487" si="8793">AA487/AA498</f>
        <v>#DIV/0!</v>
      </c>
      <c r="CJ487" s="134" t="e">
        <f t="shared" ref="CJ487" si="8794">AB487/AB498</f>
        <v>#DIV/0!</v>
      </c>
      <c r="CK487" s="135" t="e">
        <f t="shared" ref="CK487" si="8795">AC487/AC498</f>
        <v>#DIV/0!</v>
      </c>
    </row>
    <row r="488" spans="1:89" x14ac:dyDescent="0.2">
      <c r="A488" s="145" t="s">
        <v>30</v>
      </c>
      <c r="B488" s="189"/>
      <c r="C488" s="183"/>
      <c r="D488" s="184"/>
      <c r="E488" s="185"/>
      <c r="F488" s="182"/>
      <c r="G488" s="186"/>
      <c r="H488" s="184"/>
      <c r="I488" s="185"/>
      <c r="J488" s="182"/>
      <c r="K488" s="183"/>
      <c r="L488" s="184"/>
      <c r="M488" s="182"/>
      <c r="N488" s="187"/>
      <c r="O488" s="190"/>
      <c r="P488" s="182"/>
      <c r="Q488" s="183"/>
      <c r="R488" s="184"/>
      <c r="S488" s="185"/>
      <c r="T488" s="182"/>
      <c r="U488" s="186"/>
      <c r="V488" s="184"/>
      <c r="W488" s="191"/>
      <c r="X488" s="182"/>
      <c r="Y488" s="186"/>
      <c r="Z488" s="184"/>
      <c r="AA488" s="182"/>
      <c r="AB488" s="156">
        <f t="shared" si="8439"/>
        <v>0</v>
      </c>
      <c r="AC488" s="157">
        <f t="shared" si="8440"/>
        <v>0</v>
      </c>
      <c r="BI488" s="145" t="s">
        <v>30</v>
      </c>
      <c r="BJ488" s="128" t="e">
        <f>B488/B498</f>
        <v>#DIV/0!</v>
      </c>
      <c r="BK488" s="129" t="e">
        <f t="shared" ref="BK488" si="8796">C488/C498</f>
        <v>#DIV/0!</v>
      </c>
      <c r="BL488" s="130" t="e">
        <f t="shared" ref="BL488" si="8797">D488/D498</f>
        <v>#DIV/0!</v>
      </c>
      <c r="BM488" s="131" t="e">
        <f t="shared" ref="BM488" si="8798">E488/E498</f>
        <v>#DIV/0!</v>
      </c>
      <c r="BN488" s="128" t="e">
        <f t="shared" ref="BN488" si="8799">F488/F498</f>
        <v>#DIV/0!</v>
      </c>
      <c r="BO488" s="129" t="e">
        <f t="shared" ref="BO488" si="8800">G488/G498</f>
        <v>#DIV/0!</v>
      </c>
      <c r="BP488" s="130" t="e">
        <f t="shared" ref="BP488" si="8801">H488/H498</f>
        <v>#DIV/0!</v>
      </c>
      <c r="BQ488" s="131" t="e">
        <f t="shared" ref="BQ488" si="8802">I488/I498</f>
        <v>#DIV/0!</v>
      </c>
      <c r="BR488" s="128" t="e">
        <f t="shared" ref="BR488" si="8803">J488/J498</f>
        <v>#DIV/0!</v>
      </c>
      <c r="BS488" s="129" t="e">
        <f t="shared" ref="BS488" si="8804">K488/K498</f>
        <v>#DIV/0!</v>
      </c>
      <c r="BT488" s="130" t="e">
        <f t="shared" ref="BT488" si="8805">L488/L498</f>
        <v>#DIV/0!</v>
      </c>
      <c r="BU488" s="128" t="e">
        <f t="shared" ref="BU488" si="8806">M488/M498</f>
        <v>#DIV/0!</v>
      </c>
      <c r="BV488" s="132" t="e">
        <f t="shared" ref="BV488" si="8807">N488/N498</f>
        <v>#DIV/0!</v>
      </c>
      <c r="BW488" s="133" t="e">
        <f t="shared" ref="BW488" si="8808">O488/O498</f>
        <v>#DIV/0!</v>
      </c>
      <c r="BX488" s="128" t="e">
        <f t="shared" ref="BX488" si="8809">P488/P498</f>
        <v>#DIV/0!</v>
      </c>
      <c r="BY488" s="129" t="e">
        <f t="shared" ref="BY488" si="8810">Q488/Q498</f>
        <v>#DIV/0!</v>
      </c>
      <c r="BZ488" s="130" t="e">
        <f t="shared" ref="BZ488" si="8811">R488/R498</f>
        <v>#DIV/0!</v>
      </c>
      <c r="CA488" s="131" t="e">
        <f t="shared" ref="CA488" si="8812">S488/S498</f>
        <v>#DIV/0!</v>
      </c>
      <c r="CB488" s="128" t="e">
        <f t="shared" ref="CB488" si="8813">T488/T498</f>
        <v>#DIV/0!</v>
      </c>
      <c r="CC488" s="129" t="e">
        <f t="shared" ref="CC488" si="8814">U488/U498</f>
        <v>#DIV/0!</v>
      </c>
      <c r="CD488" s="130" t="e">
        <f t="shared" ref="CD488" si="8815">V488/V498</f>
        <v>#DIV/0!</v>
      </c>
      <c r="CE488" s="131" t="e">
        <f t="shared" ref="CE488" si="8816">W488/W498</f>
        <v>#DIV/0!</v>
      </c>
      <c r="CF488" s="128" t="e">
        <f t="shared" ref="CF488" si="8817">X488/X498</f>
        <v>#DIV/0!</v>
      </c>
      <c r="CG488" s="129" t="e">
        <f t="shared" ref="CG488" si="8818">Y488/Y498</f>
        <v>#DIV/0!</v>
      </c>
      <c r="CH488" s="130" t="e">
        <f t="shared" ref="CH488" si="8819">Z488/Z498</f>
        <v>#DIV/0!</v>
      </c>
      <c r="CI488" s="128" t="e">
        <f t="shared" ref="CI488" si="8820">AA488/AA498</f>
        <v>#DIV/0!</v>
      </c>
      <c r="CJ488" s="134" t="e">
        <f t="shared" ref="CJ488" si="8821">AB488/AB498</f>
        <v>#DIV/0!</v>
      </c>
      <c r="CK488" s="135" t="e">
        <f t="shared" ref="CK488" si="8822">AC488/AC498</f>
        <v>#DIV/0!</v>
      </c>
    </row>
    <row r="489" spans="1:89" x14ac:dyDescent="0.2">
      <c r="A489" s="136" t="s">
        <v>31</v>
      </c>
      <c r="B489" s="192"/>
      <c r="C489" s="176"/>
      <c r="D489" s="177"/>
      <c r="E489" s="178"/>
      <c r="F489" s="175"/>
      <c r="G489" s="179"/>
      <c r="H489" s="177"/>
      <c r="I489" s="178"/>
      <c r="J489" s="175"/>
      <c r="K489" s="176"/>
      <c r="L489" s="177"/>
      <c r="M489" s="175"/>
      <c r="N489" s="180"/>
      <c r="O489" s="193"/>
      <c r="P489" s="175"/>
      <c r="Q489" s="176"/>
      <c r="R489" s="177"/>
      <c r="S489" s="178"/>
      <c r="T489" s="175"/>
      <c r="U489" s="179"/>
      <c r="V489" s="177"/>
      <c r="W489" s="194"/>
      <c r="X489" s="175"/>
      <c r="Y489" s="179"/>
      <c r="Z489" s="177"/>
      <c r="AA489" s="175"/>
      <c r="AB489" s="156">
        <f t="shared" si="8439"/>
        <v>0</v>
      </c>
      <c r="AC489" s="157">
        <f t="shared" si="8440"/>
        <v>0</v>
      </c>
      <c r="BI489" s="136" t="s">
        <v>31</v>
      </c>
      <c r="BJ489" s="128" t="e">
        <f>B489/B498</f>
        <v>#DIV/0!</v>
      </c>
      <c r="BK489" s="129" t="e">
        <f t="shared" ref="BK489" si="8823">C489/C498</f>
        <v>#DIV/0!</v>
      </c>
      <c r="BL489" s="130" t="e">
        <f t="shared" ref="BL489" si="8824">D489/D498</f>
        <v>#DIV/0!</v>
      </c>
      <c r="BM489" s="131" t="e">
        <f t="shared" ref="BM489" si="8825">E489/E498</f>
        <v>#DIV/0!</v>
      </c>
      <c r="BN489" s="128" t="e">
        <f t="shared" ref="BN489" si="8826">F489/F498</f>
        <v>#DIV/0!</v>
      </c>
      <c r="BO489" s="129" t="e">
        <f t="shared" ref="BO489" si="8827">G489/G498</f>
        <v>#DIV/0!</v>
      </c>
      <c r="BP489" s="130" t="e">
        <f t="shared" ref="BP489" si="8828">H489/H498</f>
        <v>#DIV/0!</v>
      </c>
      <c r="BQ489" s="131" t="e">
        <f t="shared" ref="BQ489" si="8829">I489/I498</f>
        <v>#DIV/0!</v>
      </c>
      <c r="BR489" s="128" t="e">
        <f t="shared" ref="BR489" si="8830">J489/J498</f>
        <v>#DIV/0!</v>
      </c>
      <c r="BS489" s="129" t="e">
        <f t="shared" ref="BS489" si="8831">K489/K498</f>
        <v>#DIV/0!</v>
      </c>
      <c r="BT489" s="130" t="e">
        <f t="shared" ref="BT489" si="8832">L489/L498</f>
        <v>#DIV/0!</v>
      </c>
      <c r="BU489" s="128" t="e">
        <f t="shared" ref="BU489" si="8833">M489/M498</f>
        <v>#DIV/0!</v>
      </c>
      <c r="BV489" s="132" t="e">
        <f t="shared" ref="BV489" si="8834">N489/N498</f>
        <v>#DIV/0!</v>
      </c>
      <c r="BW489" s="133" t="e">
        <f t="shared" ref="BW489" si="8835">O489/O498</f>
        <v>#DIV/0!</v>
      </c>
      <c r="BX489" s="128" t="e">
        <f t="shared" ref="BX489" si="8836">P489/P498</f>
        <v>#DIV/0!</v>
      </c>
      <c r="BY489" s="129" t="e">
        <f t="shared" ref="BY489" si="8837">Q489/Q498</f>
        <v>#DIV/0!</v>
      </c>
      <c r="BZ489" s="130" t="e">
        <f t="shared" ref="BZ489" si="8838">R489/R498</f>
        <v>#DIV/0!</v>
      </c>
      <c r="CA489" s="131" t="e">
        <f t="shared" ref="CA489" si="8839">S489/S498</f>
        <v>#DIV/0!</v>
      </c>
      <c r="CB489" s="128" t="e">
        <f t="shared" ref="CB489" si="8840">T489/T498</f>
        <v>#DIV/0!</v>
      </c>
      <c r="CC489" s="129" t="e">
        <f t="shared" ref="CC489" si="8841">U489/U498</f>
        <v>#DIV/0!</v>
      </c>
      <c r="CD489" s="130" t="e">
        <f t="shared" ref="CD489" si="8842">V489/V498</f>
        <v>#DIV/0!</v>
      </c>
      <c r="CE489" s="131" t="e">
        <f t="shared" ref="CE489" si="8843">W489/W498</f>
        <v>#DIV/0!</v>
      </c>
      <c r="CF489" s="128" t="e">
        <f t="shared" ref="CF489" si="8844">X489/X498</f>
        <v>#DIV/0!</v>
      </c>
      <c r="CG489" s="129" t="e">
        <f t="shared" ref="CG489" si="8845">Y489/Y498</f>
        <v>#DIV/0!</v>
      </c>
      <c r="CH489" s="130" t="e">
        <f t="shared" ref="CH489" si="8846">Z489/Z498</f>
        <v>#DIV/0!</v>
      </c>
      <c r="CI489" s="128" t="e">
        <f t="shared" ref="CI489" si="8847">AA489/AA498</f>
        <v>#DIV/0!</v>
      </c>
      <c r="CJ489" s="134" t="e">
        <f t="shared" ref="CJ489" si="8848">AB489/AB498</f>
        <v>#DIV/0!</v>
      </c>
      <c r="CK489" s="135" t="e">
        <f t="shared" ref="CK489" si="8849">AC489/AC498</f>
        <v>#DIV/0!</v>
      </c>
    </row>
    <row r="490" spans="1:89" x14ac:dyDescent="0.2">
      <c r="A490" s="145" t="s">
        <v>32</v>
      </c>
      <c r="B490" s="189"/>
      <c r="C490" s="183"/>
      <c r="D490" s="184"/>
      <c r="E490" s="185"/>
      <c r="F490" s="182"/>
      <c r="G490" s="186"/>
      <c r="H490" s="184"/>
      <c r="I490" s="185"/>
      <c r="J490" s="182"/>
      <c r="K490" s="183"/>
      <c r="L490" s="184"/>
      <c r="M490" s="182"/>
      <c r="N490" s="187"/>
      <c r="O490" s="190"/>
      <c r="P490" s="182"/>
      <c r="Q490" s="183"/>
      <c r="R490" s="184"/>
      <c r="S490" s="185"/>
      <c r="T490" s="182"/>
      <c r="U490" s="186"/>
      <c r="V490" s="184"/>
      <c r="W490" s="191"/>
      <c r="X490" s="182"/>
      <c r="Y490" s="186"/>
      <c r="Z490" s="184"/>
      <c r="AA490" s="182"/>
      <c r="AB490" s="156">
        <f t="shared" si="8439"/>
        <v>0</v>
      </c>
      <c r="AC490" s="157">
        <f t="shared" si="8440"/>
        <v>0</v>
      </c>
      <c r="BI490" s="145" t="s">
        <v>32</v>
      </c>
      <c r="BJ490" s="128" t="e">
        <f>B490/B498</f>
        <v>#DIV/0!</v>
      </c>
      <c r="BK490" s="129" t="e">
        <f t="shared" ref="BK490" si="8850">C490/C498</f>
        <v>#DIV/0!</v>
      </c>
      <c r="BL490" s="130" t="e">
        <f t="shared" ref="BL490" si="8851">D490/D498</f>
        <v>#DIV/0!</v>
      </c>
      <c r="BM490" s="131" t="e">
        <f t="shared" ref="BM490" si="8852">E490/E498</f>
        <v>#DIV/0!</v>
      </c>
      <c r="BN490" s="128" t="e">
        <f t="shared" ref="BN490" si="8853">F490/F498</f>
        <v>#DIV/0!</v>
      </c>
      <c r="BO490" s="129" t="e">
        <f t="shared" ref="BO490" si="8854">G490/G498</f>
        <v>#DIV/0!</v>
      </c>
      <c r="BP490" s="130" t="e">
        <f t="shared" ref="BP490" si="8855">H490/H498</f>
        <v>#DIV/0!</v>
      </c>
      <c r="BQ490" s="131" t="e">
        <f t="shared" ref="BQ490" si="8856">I490/I498</f>
        <v>#DIV/0!</v>
      </c>
      <c r="BR490" s="128" t="e">
        <f t="shared" ref="BR490" si="8857">J490/J498</f>
        <v>#DIV/0!</v>
      </c>
      <c r="BS490" s="129" t="e">
        <f t="shared" ref="BS490" si="8858">K490/K498</f>
        <v>#DIV/0!</v>
      </c>
      <c r="BT490" s="130" t="e">
        <f t="shared" ref="BT490" si="8859">L490/L498</f>
        <v>#DIV/0!</v>
      </c>
      <c r="BU490" s="128" t="e">
        <f t="shared" ref="BU490" si="8860">M490/M498</f>
        <v>#DIV/0!</v>
      </c>
      <c r="BV490" s="132" t="e">
        <f t="shared" ref="BV490" si="8861">N490/N498</f>
        <v>#DIV/0!</v>
      </c>
      <c r="BW490" s="133" t="e">
        <f t="shared" ref="BW490" si="8862">O490/O498</f>
        <v>#DIV/0!</v>
      </c>
      <c r="BX490" s="128" t="e">
        <f t="shared" ref="BX490" si="8863">P490/P498</f>
        <v>#DIV/0!</v>
      </c>
      <c r="BY490" s="129" t="e">
        <f t="shared" ref="BY490" si="8864">Q490/Q498</f>
        <v>#DIV/0!</v>
      </c>
      <c r="BZ490" s="130" t="e">
        <f t="shared" ref="BZ490" si="8865">R490/R498</f>
        <v>#DIV/0!</v>
      </c>
      <c r="CA490" s="131" t="e">
        <f t="shared" ref="CA490" si="8866">S490/S498</f>
        <v>#DIV/0!</v>
      </c>
      <c r="CB490" s="128" t="e">
        <f t="shared" ref="CB490" si="8867">T490/T498</f>
        <v>#DIV/0!</v>
      </c>
      <c r="CC490" s="129" t="e">
        <f t="shared" ref="CC490" si="8868">U490/U498</f>
        <v>#DIV/0!</v>
      </c>
      <c r="CD490" s="130" t="e">
        <f t="shared" ref="CD490" si="8869">V490/V498</f>
        <v>#DIV/0!</v>
      </c>
      <c r="CE490" s="131" t="e">
        <f t="shared" ref="CE490" si="8870">W490/W498</f>
        <v>#DIV/0!</v>
      </c>
      <c r="CF490" s="128" t="e">
        <f t="shared" ref="CF490" si="8871">X490/X498</f>
        <v>#DIV/0!</v>
      </c>
      <c r="CG490" s="129" t="e">
        <f t="shared" ref="CG490" si="8872">Y490/Y498</f>
        <v>#DIV/0!</v>
      </c>
      <c r="CH490" s="130" t="e">
        <f t="shared" ref="CH490" si="8873">Z490/Z498</f>
        <v>#DIV/0!</v>
      </c>
      <c r="CI490" s="128" t="e">
        <f t="shared" ref="CI490" si="8874">AA490/AA498</f>
        <v>#DIV/0!</v>
      </c>
      <c r="CJ490" s="134" t="e">
        <f t="shared" ref="CJ490" si="8875">AB490/AB498</f>
        <v>#DIV/0!</v>
      </c>
      <c r="CK490" s="135" t="e">
        <f t="shared" ref="CK490" si="8876">AC490/AC498</f>
        <v>#DIV/0!</v>
      </c>
    </row>
    <row r="491" spans="1:89" x14ac:dyDescent="0.2">
      <c r="A491" s="136" t="s">
        <v>33</v>
      </c>
      <c r="B491" s="192"/>
      <c r="C491" s="176"/>
      <c r="D491" s="177"/>
      <c r="E491" s="178"/>
      <c r="F491" s="175"/>
      <c r="G491" s="179"/>
      <c r="H491" s="177"/>
      <c r="I491" s="178"/>
      <c r="J491" s="175"/>
      <c r="K491" s="176"/>
      <c r="L491" s="177"/>
      <c r="M491" s="175"/>
      <c r="N491" s="180"/>
      <c r="O491" s="193"/>
      <c r="P491" s="175"/>
      <c r="Q491" s="176"/>
      <c r="R491" s="177"/>
      <c r="S491" s="178"/>
      <c r="T491" s="175"/>
      <c r="U491" s="179"/>
      <c r="V491" s="177"/>
      <c r="W491" s="194"/>
      <c r="X491" s="175"/>
      <c r="Y491" s="179"/>
      <c r="Z491" s="177"/>
      <c r="AA491" s="175"/>
      <c r="AB491" s="156">
        <f t="shared" si="8439"/>
        <v>0</v>
      </c>
      <c r="AC491" s="157">
        <f t="shared" si="8440"/>
        <v>0</v>
      </c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136" t="s">
        <v>33</v>
      </c>
      <c r="BJ491" s="128" t="e">
        <f>B491/B498</f>
        <v>#DIV/0!</v>
      </c>
      <c r="BK491" s="129" t="e">
        <f t="shared" ref="BK491" si="8877">C491/C498</f>
        <v>#DIV/0!</v>
      </c>
      <c r="BL491" s="130" t="e">
        <f t="shared" ref="BL491" si="8878">D491/D498</f>
        <v>#DIV/0!</v>
      </c>
      <c r="BM491" s="131" t="e">
        <f t="shared" ref="BM491" si="8879">E491/E498</f>
        <v>#DIV/0!</v>
      </c>
      <c r="BN491" s="128" t="e">
        <f t="shared" ref="BN491" si="8880">F491/F498</f>
        <v>#DIV/0!</v>
      </c>
      <c r="BO491" s="129" t="e">
        <f t="shared" ref="BO491" si="8881">G491/G498</f>
        <v>#DIV/0!</v>
      </c>
      <c r="BP491" s="130" t="e">
        <f t="shared" ref="BP491" si="8882">H491/H498</f>
        <v>#DIV/0!</v>
      </c>
      <c r="BQ491" s="131" t="e">
        <f t="shared" ref="BQ491" si="8883">I491/I498</f>
        <v>#DIV/0!</v>
      </c>
      <c r="BR491" s="128" t="e">
        <f t="shared" ref="BR491" si="8884">J491/J498</f>
        <v>#DIV/0!</v>
      </c>
      <c r="BS491" s="129" t="e">
        <f t="shared" ref="BS491" si="8885">K491/K498</f>
        <v>#DIV/0!</v>
      </c>
      <c r="BT491" s="130" t="e">
        <f t="shared" ref="BT491" si="8886">L491/L498</f>
        <v>#DIV/0!</v>
      </c>
      <c r="BU491" s="128" t="e">
        <f t="shared" ref="BU491" si="8887">M491/M498</f>
        <v>#DIV/0!</v>
      </c>
      <c r="BV491" s="132" t="e">
        <f t="shared" ref="BV491" si="8888">N491/N498</f>
        <v>#DIV/0!</v>
      </c>
      <c r="BW491" s="133" t="e">
        <f t="shared" ref="BW491" si="8889">O491/O498</f>
        <v>#DIV/0!</v>
      </c>
      <c r="BX491" s="128" t="e">
        <f t="shared" ref="BX491" si="8890">P491/P498</f>
        <v>#DIV/0!</v>
      </c>
      <c r="BY491" s="129" t="e">
        <f t="shared" ref="BY491" si="8891">Q491/Q498</f>
        <v>#DIV/0!</v>
      </c>
      <c r="BZ491" s="130" t="e">
        <f t="shared" ref="BZ491" si="8892">R491/R498</f>
        <v>#DIV/0!</v>
      </c>
      <c r="CA491" s="131" t="e">
        <f t="shared" ref="CA491" si="8893">S491/S498</f>
        <v>#DIV/0!</v>
      </c>
      <c r="CB491" s="128" t="e">
        <f t="shared" ref="CB491" si="8894">T491/T498</f>
        <v>#DIV/0!</v>
      </c>
      <c r="CC491" s="129" t="e">
        <f t="shared" ref="CC491" si="8895">U491/U498</f>
        <v>#DIV/0!</v>
      </c>
      <c r="CD491" s="130" t="e">
        <f t="shared" ref="CD491" si="8896">V491/V498</f>
        <v>#DIV/0!</v>
      </c>
      <c r="CE491" s="131" t="e">
        <f t="shared" ref="CE491" si="8897">W491/W498</f>
        <v>#DIV/0!</v>
      </c>
      <c r="CF491" s="128" t="e">
        <f t="shared" ref="CF491" si="8898">X491/X498</f>
        <v>#DIV/0!</v>
      </c>
      <c r="CG491" s="129" t="e">
        <f t="shared" ref="CG491" si="8899">Y491/Y498</f>
        <v>#DIV/0!</v>
      </c>
      <c r="CH491" s="130" t="e">
        <f t="shared" ref="CH491" si="8900">Z491/Z498</f>
        <v>#DIV/0!</v>
      </c>
      <c r="CI491" s="128" t="e">
        <f t="shared" ref="CI491" si="8901">AA491/AA498</f>
        <v>#DIV/0!</v>
      </c>
      <c r="CJ491" s="134" t="e">
        <f t="shared" ref="CJ491" si="8902">AB491/AB498</f>
        <v>#DIV/0!</v>
      </c>
      <c r="CK491" s="135" t="e">
        <f t="shared" ref="CK491" si="8903">AC491/AC498</f>
        <v>#DIV/0!</v>
      </c>
    </row>
    <row r="492" spans="1:89" x14ac:dyDescent="0.2">
      <c r="A492" s="145" t="s">
        <v>34</v>
      </c>
      <c r="B492" s="189"/>
      <c r="C492" s="183"/>
      <c r="D492" s="184"/>
      <c r="E492" s="185"/>
      <c r="F492" s="182"/>
      <c r="G492" s="186"/>
      <c r="H492" s="184"/>
      <c r="I492" s="185"/>
      <c r="J492" s="182"/>
      <c r="K492" s="183"/>
      <c r="L492" s="184"/>
      <c r="M492" s="182"/>
      <c r="N492" s="187"/>
      <c r="O492" s="190"/>
      <c r="P492" s="182"/>
      <c r="Q492" s="183"/>
      <c r="R492" s="184"/>
      <c r="S492" s="185"/>
      <c r="T492" s="182"/>
      <c r="U492" s="186"/>
      <c r="V492" s="184"/>
      <c r="W492" s="191"/>
      <c r="X492" s="182"/>
      <c r="Y492" s="186"/>
      <c r="Z492" s="184"/>
      <c r="AA492" s="182"/>
      <c r="AB492" s="156">
        <f t="shared" si="8439"/>
        <v>0</v>
      </c>
      <c r="AC492" s="157">
        <f t="shared" si="8440"/>
        <v>0</v>
      </c>
      <c r="BI492" s="145" t="s">
        <v>34</v>
      </c>
      <c r="BJ492" s="128" t="e">
        <f>B492/B498</f>
        <v>#DIV/0!</v>
      </c>
      <c r="BK492" s="129" t="e">
        <f t="shared" ref="BK492" si="8904">C492/C498</f>
        <v>#DIV/0!</v>
      </c>
      <c r="BL492" s="130" t="e">
        <f t="shared" ref="BL492" si="8905">D492/D498</f>
        <v>#DIV/0!</v>
      </c>
      <c r="BM492" s="131" t="e">
        <f t="shared" ref="BM492" si="8906">E492/E498</f>
        <v>#DIV/0!</v>
      </c>
      <c r="BN492" s="128" t="e">
        <f t="shared" ref="BN492" si="8907">F492/F498</f>
        <v>#DIV/0!</v>
      </c>
      <c r="BO492" s="129" t="e">
        <f t="shared" ref="BO492" si="8908">G492/G498</f>
        <v>#DIV/0!</v>
      </c>
      <c r="BP492" s="130" t="e">
        <f t="shared" ref="BP492" si="8909">H492/H498</f>
        <v>#DIV/0!</v>
      </c>
      <c r="BQ492" s="131" t="e">
        <f t="shared" ref="BQ492" si="8910">I492/I498</f>
        <v>#DIV/0!</v>
      </c>
      <c r="BR492" s="128" t="e">
        <f t="shared" ref="BR492" si="8911">J492/J498</f>
        <v>#DIV/0!</v>
      </c>
      <c r="BS492" s="129" t="e">
        <f t="shared" ref="BS492" si="8912">K492/K498</f>
        <v>#DIV/0!</v>
      </c>
      <c r="BT492" s="130" t="e">
        <f t="shared" ref="BT492" si="8913">L492/L498</f>
        <v>#DIV/0!</v>
      </c>
      <c r="BU492" s="128" t="e">
        <f t="shared" ref="BU492" si="8914">M492/M498</f>
        <v>#DIV/0!</v>
      </c>
      <c r="BV492" s="132" t="e">
        <f t="shared" ref="BV492" si="8915">N492/N498</f>
        <v>#DIV/0!</v>
      </c>
      <c r="BW492" s="133" t="e">
        <f t="shared" ref="BW492" si="8916">O492/O498</f>
        <v>#DIV/0!</v>
      </c>
      <c r="BX492" s="128" t="e">
        <f t="shared" ref="BX492" si="8917">P492/P498</f>
        <v>#DIV/0!</v>
      </c>
      <c r="BY492" s="129" t="e">
        <f t="shared" ref="BY492" si="8918">Q492/Q498</f>
        <v>#DIV/0!</v>
      </c>
      <c r="BZ492" s="130" t="e">
        <f t="shared" ref="BZ492" si="8919">R492/R498</f>
        <v>#DIV/0!</v>
      </c>
      <c r="CA492" s="131" t="e">
        <f t="shared" ref="CA492" si="8920">S492/S498</f>
        <v>#DIV/0!</v>
      </c>
      <c r="CB492" s="128" t="e">
        <f t="shared" ref="CB492" si="8921">T492/T498</f>
        <v>#DIV/0!</v>
      </c>
      <c r="CC492" s="129" t="e">
        <f t="shared" ref="CC492" si="8922">U492/U498</f>
        <v>#DIV/0!</v>
      </c>
      <c r="CD492" s="130" t="e">
        <f t="shared" ref="CD492" si="8923">V492/V498</f>
        <v>#DIV/0!</v>
      </c>
      <c r="CE492" s="131" t="e">
        <f t="shared" ref="CE492" si="8924">W492/W498</f>
        <v>#DIV/0!</v>
      </c>
      <c r="CF492" s="128" t="e">
        <f t="shared" ref="CF492" si="8925">X492/X498</f>
        <v>#DIV/0!</v>
      </c>
      <c r="CG492" s="129" t="e">
        <f t="shared" ref="CG492" si="8926">Y492/Y498</f>
        <v>#DIV/0!</v>
      </c>
      <c r="CH492" s="130" t="e">
        <f t="shared" ref="CH492" si="8927">Z492/Z498</f>
        <v>#DIV/0!</v>
      </c>
      <c r="CI492" s="128" t="e">
        <f t="shared" ref="CI492" si="8928">AA492/AA498</f>
        <v>#DIV/0!</v>
      </c>
      <c r="CJ492" s="134" t="e">
        <f t="shared" ref="CJ492" si="8929">AB492/AB498</f>
        <v>#DIV/0!</v>
      </c>
      <c r="CK492" s="135" t="e">
        <f t="shared" ref="CK492" si="8930">AC492/AC498</f>
        <v>#DIV/0!</v>
      </c>
    </row>
    <row r="493" spans="1:89" x14ac:dyDescent="0.2">
      <c r="A493" s="136" t="s">
        <v>35</v>
      </c>
      <c r="B493" s="192"/>
      <c r="C493" s="176"/>
      <c r="D493" s="177"/>
      <c r="E493" s="178"/>
      <c r="F493" s="175"/>
      <c r="G493" s="179"/>
      <c r="H493" s="177"/>
      <c r="I493" s="178"/>
      <c r="J493" s="175"/>
      <c r="K493" s="176"/>
      <c r="L493" s="177"/>
      <c r="M493" s="175"/>
      <c r="N493" s="180"/>
      <c r="O493" s="193"/>
      <c r="P493" s="175"/>
      <c r="Q493" s="176"/>
      <c r="R493" s="177"/>
      <c r="S493" s="178"/>
      <c r="T493" s="175"/>
      <c r="U493" s="179"/>
      <c r="V493" s="177"/>
      <c r="W493" s="194"/>
      <c r="X493" s="175"/>
      <c r="Y493" s="179"/>
      <c r="Z493" s="177"/>
      <c r="AA493" s="175"/>
      <c r="AB493" s="156">
        <f t="shared" si="8439"/>
        <v>0</v>
      </c>
      <c r="AC493" s="157">
        <f t="shared" si="8440"/>
        <v>0</v>
      </c>
      <c r="BI493" s="136" t="s">
        <v>35</v>
      </c>
      <c r="BJ493" s="128" t="e">
        <f>B493/B498</f>
        <v>#DIV/0!</v>
      </c>
      <c r="BK493" s="129" t="e">
        <f t="shared" ref="BK493" si="8931">C493/C498</f>
        <v>#DIV/0!</v>
      </c>
      <c r="BL493" s="130" t="e">
        <f t="shared" ref="BL493" si="8932">D493/D498</f>
        <v>#DIV/0!</v>
      </c>
      <c r="BM493" s="131" t="e">
        <f t="shared" ref="BM493" si="8933">E493/E498</f>
        <v>#DIV/0!</v>
      </c>
      <c r="BN493" s="128" t="e">
        <f t="shared" ref="BN493" si="8934">F493/F498</f>
        <v>#DIV/0!</v>
      </c>
      <c r="BO493" s="129" t="e">
        <f t="shared" ref="BO493" si="8935">G493/G498</f>
        <v>#DIV/0!</v>
      </c>
      <c r="BP493" s="130" t="e">
        <f t="shared" ref="BP493" si="8936">H493/H498</f>
        <v>#DIV/0!</v>
      </c>
      <c r="BQ493" s="131" t="e">
        <f t="shared" ref="BQ493" si="8937">I493/I498</f>
        <v>#DIV/0!</v>
      </c>
      <c r="BR493" s="128" t="e">
        <f t="shared" ref="BR493" si="8938">J493/J498</f>
        <v>#DIV/0!</v>
      </c>
      <c r="BS493" s="129" t="e">
        <f t="shared" ref="BS493" si="8939">K493/K498</f>
        <v>#DIV/0!</v>
      </c>
      <c r="BT493" s="130" t="e">
        <f t="shared" ref="BT493" si="8940">L493/L498</f>
        <v>#DIV/0!</v>
      </c>
      <c r="BU493" s="128" t="e">
        <f t="shared" ref="BU493" si="8941">M493/M498</f>
        <v>#DIV/0!</v>
      </c>
      <c r="BV493" s="132" t="e">
        <f t="shared" ref="BV493" si="8942">N493/N498</f>
        <v>#DIV/0!</v>
      </c>
      <c r="BW493" s="133" t="e">
        <f t="shared" ref="BW493" si="8943">O493/O498</f>
        <v>#DIV/0!</v>
      </c>
      <c r="BX493" s="128" t="e">
        <f t="shared" ref="BX493" si="8944">P493/P498</f>
        <v>#DIV/0!</v>
      </c>
      <c r="BY493" s="129" t="e">
        <f t="shared" ref="BY493" si="8945">Q493/Q498</f>
        <v>#DIV/0!</v>
      </c>
      <c r="BZ493" s="130" t="e">
        <f t="shared" ref="BZ493" si="8946">R493/R498</f>
        <v>#DIV/0!</v>
      </c>
      <c r="CA493" s="131" t="e">
        <f t="shared" ref="CA493" si="8947">S493/S498</f>
        <v>#DIV/0!</v>
      </c>
      <c r="CB493" s="128" t="e">
        <f t="shared" ref="CB493" si="8948">T493/T498</f>
        <v>#DIV/0!</v>
      </c>
      <c r="CC493" s="129" t="e">
        <f t="shared" ref="CC493" si="8949">U493/U498</f>
        <v>#DIV/0!</v>
      </c>
      <c r="CD493" s="130" t="e">
        <f t="shared" ref="CD493" si="8950">V493/V498</f>
        <v>#DIV/0!</v>
      </c>
      <c r="CE493" s="131" t="e">
        <f t="shared" ref="CE493" si="8951">W493/W498</f>
        <v>#DIV/0!</v>
      </c>
      <c r="CF493" s="128" t="e">
        <f t="shared" ref="CF493" si="8952">X493/X498</f>
        <v>#DIV/0!</v>
      </c>
      <c r="CG493" s="129" t="e">
        <f t="shared" ref="CG493" si="8953">Y493/Y498</f>
        <v>#DIV/0!</v>
      </c>
      <c r="CH493" s="130" t="e">
        <f t="shared" ref="CH493" si="8954">Z493/Z498</f>
        <v>#DIV/0!</v>
      </c>
      <c r="CI493" s="128" t="e">
        <f t="shared" ref="CI493" si="8955">AA493/AA498</f>
        <v>#DIV/0!</v>
      </c>
      <c r="CJ493" s="134" t="e">
        <f t="shared" ref="CJ493" si="8956">AB493/AB498</f>
        <v>#DIV/0!</v>
      </c>
      <c r="CK493" s="135" t="e">
        <f t="shared" ref="CK493" si="8957">AC493/AC498</f>
        <v>#DIV/0!</v>
      </c>
    </row>
    <row r="494" spans="1:89" x14ac:dyDescent="0.2">
      <c r="A494" s="145" t="s">
        <v>36</v>
      </c>
      <c r="B494" s="189"/>
      <c r="C494" s="183"/>
      <c r="D494" s="184"/>
      <c r="E494" s="185"/>
      <c r="F494" s="182"/>
      <c r="G494" s="186"/>
      <c r="H494" s="184"/>
      <c r="I494" s="185"/>
      <c r="J494" s="182"/>
      <c r="K494" s="186"/>
      <c r="L494" s="184"/>
      <c r="M494" s="182"/>
      <c r="N494" s="187"/>
      <c r="O494" s="190"/>
      <c r="P494" s="182"/>
      <c r="Q494" s="186"/>
      <c r="R494" s="184"/>
      <c r="S494" s="185"/>
      <c r="T494" s="182"/>
      <c r="U494" s="186"/>
      <c r="V494" s="184"/>
      <c r="W494" s="185"/>
      <c r="X494" s="182"/>
      <c r="Y494" s="186"/>
      <c r="Z494" s="184"/>
      <c r="AA494" s="182"/>
      <c r="AB494" s="156">
        <f t="shared" si="8439"/>
        <v>0</v>
      </c>
      <c r="AC494" s="157">
        <f t="shared" si="8440"/>
        <v>0</v>
      </c>
      <c r="BI494" s="145" t="s">
        <v>36</v>
      </c>
      <c r="BJ494" s="128" t="e">
        <f>B494/B498</f>
        <v>#DIV/0!</v>
      </c>
      <c r="BK494" s="129" t="e">
        <f t="shared" ref="BK494" si="8958">C494/C498</f>
        <v>#DIV/0!</v>
      </c>
      <c r="BL494" s="130" t="e">
        <f t="shared" ref="BL494" si="8959">D494/D498</f>
        <v>#DIV/0!</v>
      </c>
      <c r="BM494" s="131" t="e">
        <f t="shared" ref="BM494" si="8960">E494/E498</f>
        <v>#DIV/0!</v>
      </c>
      <c r="BN494" s="128" t="e">
        <f t="shared" ref="BN494" si="8961">F494/F498</f>
        <v>#DIV/0!</v>
      </c>
      <c r="BO494" s="129" t="e">
        <f t="shared" ref="BO494" si="8962">G494/G498</f>
        <v>#DIV/0!</v>
      </c>
      <c r="BP494" s="130" t="e">
        <f t="shared" ref="BP494" si="8963">H494/H498</f>
        <v>#DIV/0!</v>
      </c>
      <c r="BQ494" s="131" t="e">
        <f t="shared" ref="BQ494" si="8964">I494/I498</f>
        <v>#DIV/0!</v>
      </c>
      <c r="BR494" s="128" t="e">
        <f t="shared" ref="BR494" si="8965">J494/J498</f>
        <v>#DIV/0!</v>
      </c>
      <c r="BS494" s="129" t="e">
        <f t="shared" ref="BS494" si="8966">K494/K498</f>
        <v>#DIV/0!</v>
      </c>
      <c r="BT494" s="130" t="e">
        <f t="shared" ref="BT494" si="8967">L494/L498</f>
        <v>#DIV/0!</v>
      </c>
      <c r="BU494" s="128" t="e">
        <f t="shared" ref="BU494" si="8968">M494/M498</f>
        <v>#DIV/0!</v>
      </c>
      <c r="BV494" s="132" t="e">
        <f t="shared" ref="BV494" si="8969">N494/N498</f>
        <v>#DIV/0!</v>
      </c>
      <c r="BW494" s="133" t="e">
        <f t="shared" ref="BW494" si="8970">O494/O498</f>
        <v>#DIV/0!</v>
      </c>
      <c r="BX494" s="128" t="e">
        <f t="shared" ref="BX494" si="8971">P494/P498</f>
        <v>#DIV/0!</v>
      </c>
      <c r="BY494" s="129" t="e">
        <f t="shared" ref="BY494" si="8972">Q494/Q498</f>
        <v>#DIV/0!</v>
      </c>
      <c r="BZ494" s="130" t="e">
        <f t="shared" ref="BZ494" si="8973">R494/R498</f>
        <v>#DIV/0!</v>
      </c>
      <c r="CA494" s="131" t="e">
        <f t="shared" ref="CA494" si="8974">S494/S498</f>
        <v>#DIV/0!</v>
      </c>
      <c r="CB494" s="128" t="e">
        <f t="shared" ref="CB494" si="8975">T494/T498</f>
        <v>#DIV/0!</v>
      </c>
      <c r="CC494" s="129" t="e">
        <f t="shared" ref="CC494" si="8976">U494/U498</f>
        <v>#DIV/0!</v>
      </c>
      <c r="CD494" s="130" t="e">
        <f t="shared" ref="CD494" si="8977">V494/V498</f>
        <v>#DIV/0!</v>
      </c>
      <c r="CE494" s="131" t="e">
        <f t="shared" ref="CE494" si="8978">W494/W498</f>
        <v>#DIV/0!</v>
      </c>
      <c r="CF494" s="128" t="e">
        <f t="shared" ref="CF494" si="8979">X494/X498</f>
        <v>#DIV/0!</v>
      </c>
      <c r="CG494" s="129" t="e">
        <f t="shared" ref="CG494" si="8980">Y494/Y498</f>
        <v>#DIV/0!</v>
      </c>
      <c r="CH494" s="130" t="e">
        <f t="shared" ref="CH494" si="8981">Z494/Z498</f>
        <v>#DIV/0!</v>
      </c>
      <c r="CI494" s="128" t="e">
        <f t="shared" ref="CI494" si="8982">AA494/AA498</f>
        <v>#DIV/0!</v>
      </c>
      <c r="CJ494" s="134" t="e">
        <f t="shared" ref="CJ494" si="8983">AB494/AB498</f>
        <v>#DIV/0!</v>
      </c>
      <c r="CK494" s="135" t="e">
        <f t="shared" ref="CK494" si="8984">AC494/AC498</f>
        <v>#DIV/0!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58">
        <f t="shared" ref="AB495:AB497" si="8985">SUM(B495,D495,F495,H495,J495,L495,N495,P495,R495,T495,V495,X495,Z495)</f>
        <v>0</v>
      </c>
      <c r="AC495" s="159">
        <f t="shared" ref="AC495:AC497" si="8986">SUM(C495,E495,G495,I495,K495,M495,O495,Q495,S495,U495,W495,Y495,AA495)</f>
        <v>0</v>
      </c>
      <c r="BI495" s="136" t="s">
        <v>37</v>
      </c>
      <c r="BJ495" s="128" t="e">
        <f>B495/B498</f>
        <v>#DIV/0!</v>
      </c>
      <c r="BK495" s="129" t="e">
        <f t="shared" ref="BK495" si="8987">C495/C498</f>
        <v>#DIV/0!</v>
      </c>
      <c r="BL495" s="130" t="e">
        <f t="shared" ref="BL495" si="8988">D495/D498</f>
        <v>#DIV/0!</v>
      </c>
      <c r="BM495" s="131" t="e">
        <f t="shared" ref="BM495" si="8989">E495/E498</f>
        <v>#DIV/0!</v>
      </c>
      <c r="BN495" s="128" t="e">
        <f t="shared" ref="BN495" si="8990">F495/F498</f>
        <v>#DIV/0!</v>
      </c>
      <c r="BO495" s="129" t="e">
        <f t="shared" ref="BO495" si="8991">G495/G498</f>
        <v>#DIV/0!</v>
      </c>
      <c r="BP495" s="130" t="e">
        <f t="shared" ref="BP495" si="8992">H495/H498</f>
        <v>#DIV/0!</v>
      </c>
      <c r="BQ495" s="131" t="e">
        <f t="shared" ref="BQ495" si="8993">I495/I498</f>
        <v>#DIV/0!</v>
      </c>
      <c r="BR495" s="128" t="e">
        <f t="shared" ref="BR495" si="8994">J495/J498</f>
        <v>#DIV/0!</v>
      </c>
      <c r="BS495" s="129" t="e">
        <f t="shared" ref="BS495" si="8995">K495/K498</f>
        <v>#DIV/0!</v>
      </c>
      <c r="BT495" s="130" t="e">
        <f t="shared" ref="BT495" si="8996">L495/L498</f>
        <v>#DIV/0!</v>
      </c>
      <c r="BU495" s="128" t="e">
        <f t="shared" ref="BU495" si="8997">M495/M498</f>
        <v>#DIV/0!</v>
      </c>
      <c r="BV495" s="132" t="e">
        <f t="shared" ref="BV495" si="8998">N495/N498</f>
        <v>#DIV/0!</v>
      </c>
      <c r="BW495" s="133" t="e">
        <f t="shared" ref="BW495" si="8999">O495/O498</f>
        <v>#DIV/0!</v>
      </c>
      <c r="BX495" s="128" t="e">
        <f t="shared" ref="BX495" si="9000">P495/P498</f>
        <v>#DIV/0!</v>
      </c>
      <c r="BY495" s="129" t="e">
        <f t="shared" ref="BY495" si="9001">Q495/Q498</f>
        <v>#DIV/0!</v>
      </c>
      <c r="BZ495" s="130" t="e">
        <f t="shared" ref="BZ495" si="9002">R495/R498</f>
        <v>#DIV/0!</v>
      </c>
      <c r="CA495" s="131" t="e">
        <f t="shared" ref="CA495" si="9003">S495/S498</f>
        <v>#DIV/0!</v>
      </c>
      <c r="CB495" s="128" t="e">
        <f t="shared" ref="CB495" si="9004">T495/T498</f>
        <v>#DIV/0!</v>
      </c>
      <c r="CC495" s="129" t="e">
        <f t="shared" ref="CC495" si="9005">U495/U498</f>
        <v>#DIV/0!</v>
      </c>
      <c r="CD495" s="130" t="e">
        <f t="shared" ref="CD495" si="9006">V495/V498</f>
        <v>#DIV/0!</v>
      </c>
      <c r="CE495" s="131" t="e">
        <f t="shared" ref="CE495" si="9007">W495/W498</f>
        <v>#DIV/0!</v>
      </c>
      <c r="CF495" s="128" t="e">
        <f t="shared" ref="CF495" si="9008">X495/X498</f>
        <v>#DIV/0!</v>
      </c>
      <c r="CG495" s="129" t="e">
        <f t="shared" ref="CG495" si="9009">Y495/Y498</f>
        <v>#DIV/0!</v>
      </c>
      <c r="CH495" s="130" t="e">
        <f t="shared" ref="CH495" si="9010">Z495/Z498</f>
        <v>#DIV/0!</v>
      </c>
      <c r="CI495" s="128" t="e">
        <f t="shared" ref="CI495" si="9011">AA495/AA498</f>
        <v>#DIV/0!</v>
      </c>
      <c r="CJ495" s="134" t="e">
        <f t="shared" ref="CJ495" si="9012">AB495/AB498</f>
        <v>#DIV/0!</v>
      </c>
      <c r="CK495" s="135" t="e">
        <f t="shared" ref="CK495" si="9013">AC495/AC498</f>
        <v>#DIV/0!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58">
        <f t="shared" si="8985"/>
        <v>0</v>
      </c>
      <c r="AC496" s="159">
        <f t="shared" si="8986"/>
        <v>0</v>
      </c>
      <c r="BI496" s="145" t="s">
        <v>38</v>
      </c>
      <c r="BJ496" s="128" t="e">
        <f>B496/B498</f>
        <v>#DIV/0!</v>
      </c>
      <c r="BK496" s="129" t="e">
        <f t="shared" ref="BK496" si="9014">C496/C498</f>
        <v>#DIV/0!</v>
      </c>
      <c r="BL496" s="130" t="e">
        <f t="shared" ref="BL496" si="9015">D496/D498</f>
        <v>#DIV/0!</v>
      </c>
      <c r="BM496" s="131" t="e">
        <f t="shared" ref="BM496" si="9016">E496/E498</f>
        <v>#DIV/0!</v>
      </c>
      <c r="BN496" s="128" t="e">
        <f t="shared" ref="BN496" si="9017">F496/F498</f>
        <v>#DIV/0!</v>
      </c>
      <c r="BO496" s="129" t="e">
        <f t="shared" ref="BO496" si="9018">G496/G498</f>
        <v>#DIV/0!</v>
      </c>
      <c r="BP496" s="130" t="e">
        <f t="shared" ref="BP496" si="9019">H496/H498</f>
        <v>#DIV/0!</v>
      </c>
      <c r="BQ496" s="131" t="e">
        <f t="shared" ref="BQ496" si="9020">I496/I498</f>
        <v>#DIV/0!</v>
      </c>
      <c r="BR496" s="128" t="e">
        <f t="shared" ref="BR496" si="9021">J496/J498</f>
        <v>#DIV/0!</v>
      </c>
      <c r="BS496" s="129" t="e">
        <f t="shared" ref="BS496" si="9022">K496/K498</f>
        <v>#DIV/0!</v>
      </c>
      <c r="BT496" s="130" t="e">
        <f t="shared" ref="BT496" si="9023">L496/L498</f>
        <v>#DIV/0!</v>
      </c>
      <c r="BU496" s="128" t="e">
        <f t="shared" ref="BU496" si="9024">M496/M498</f>
        <v>#DIV/0!</v>
      </c>
      <c r="BV496" s="132" t="e">
        <f t="shared" ref="BV496" si="9025">N496/N498</f>
        <v>#DIV/0!</v>
      </c>
      <c r="BW496" s="133" t="e">
        <f t="shared" ref="BW496" si="9026">O496/O498</f>
        <v>#DIV/0!</v>
      </c>
      <c r="BX496" s="128" t="e">
        <f t="shared" ref="BX496" si="9027">P496/P498</f>
        <v>#DIV/0!</v>
      </c>
      <c r="BY496" s="129" t="e">
        <f t="shared" ref="BY496" si="9028">Q496/Q498</f>
        <v>#DIV/0!</v>
      </c>
      <c r="BZ496" s="130" t="e">
        <f t="shared" ref="BZ496" si="9029">R496/R498</f>
        <v>#DIV/0!</v>
      </c>
      <c r="CA496" s="131" t="e">
        <f t="shared" ref="CA496" si="9030">S496/S498</f>
        <v>#DIV/0!</v>
      </c>
      <c r="CB496" s="128" t="e">
        <f t="shared" ref="CB496" si="9031">T496/T498</f>
        <v>#DIV/0!</v>
      </c>
      <c r="CC496" s="129" t="e">
        <f t="shared" ref="CC496" si="9032">U496/U498</f>
        <v>#DIV/0!</v>
      </c>
      <c r="CD496" s="130" t="e">
        <f t="shared" ref="CD496" si="9033">V496/V498</f>
        <v>#DIV/0!</v>
      </c>
      <c r="CE496" s="131" t="e">
        <f t="shared" ref="CE496" si="9034">W496/W498</f>
        <v>#DIV/0!</v>
      </c>
      <c r="CF496" s="128" t="e">
        <f t="shared" ref="CF496" si="9035">X496/X498</f>
        <v>#DIV/0!</v>
      </c>
      <c r="CG496" s="129" t="e">
        <f t="shared" ref="CG496" si="9036">Y496/Y498</f>
        <v>#DIV/0!</v>
      </c>
      <c r="CH496" s="130" t="e">
        <f t="shared" ref="CH496" si="9037">Z496/Z498</f>
        <v>#DIV/0!</v>
      </c>
      <c r="CI496" s="128" t="e">
        <f t="shared" ref="CI496" si="9038">AA496/AA498</f>
        <v>#DIV/0!</v>
      </c>
      <c r="CJ496" s="134" t="e">
        <f t="shared" ref="CJ496" si="9039">AB496/AB498</f>
        <v>#DIV/0!</v>
      </c>
      <c r="CK496" s="135" t="e">
        <f t="shared" ref="CK496" si="9040">AC496/AC498</f>
        <v>#DIV/0!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58">
        <f t="shared" si="8985"/>
        <v>0</v>
      </c>
      <c r="AC497" s="159">
        <f t="shared" si="8986"/>
        <v>0</v>
      </c>
      <c r="BI497" s="136" t="s">
        <v>39</v>
      </c>
      <c r="BJ497" s="128" t="e">
        <f>B497/B498</f>
        <v>#DIV/0!</v>
      </c>
      <c r="BK497" s="129" t="e">
        <f t="shared" ref="BK497" si="9041">C497/C498</f>
        <v>#DIV/0!</v>
      </c>
      <c r="BL497" s="130" t="e">
        <f t="shared" ref="BL497" si="9042">D497/D498</f>
        <v>#DIV/0!</v>
      </c>
      <c r="BM497" s="131" t="e">
        <f t="shared" ref="BM497" si="9043">E497/E498</f>
        <v>#DIV/0!</v>
      </c>
      <c r="BN497" s="128" t="e">
        <f t="shared" ref="BN497" si="9044">F497/F498</f>
        <v>#DIV/0!</v>
      </c>
      <c r="BO497" s="129" t="e">
        <f t="shared" ref="BO497" si="9045">G497/G498</f>
        <v>#DIV/0!</v>
      </c>
      <c r="BP497" s="130" t="e">
        <f t="shared" ref="BP497" si="9046">H497/H498</f>
        <v>#DIV/0!</v>
      </c>
      <c r="BQ497" s="131" t="e">
        <f t="shared" ref="BQ497" si="9047">I497/I498</f>
        <v>#DIV/0!</v>
      </c>
      <c r="BR497" s="128" t="e">
        <f t="shared" ref="BR497" si="9048">J497/J498</f>
        <v>#DIV/0!</v>
      </c>
      <c r="BS497" s="129" t="e">
        <f t="shared" ref="BS497" si="9049">K497/K498</f>
        <v>#DIV/0!</v>
      </c>
      <c r="BT497" s="130" t="e">
        <f t="shared" ref="BT497" si="9050">L497/L498</f>
        <v>#DIV/0!</v>
      </c>
      <c r="BU497" s="128" t="e">
        <f t="shared" ref="BU497" si="9051">M497/M498</f>
        <v>#DIV/0!</v>
      </c>
      <c r="BV497" s="132" t="e">
        <f t="shared" ref="BV497" si="9052">N497/N498</f>
        <v>#DIV/0!</v>
      </c>
      <c r="BW497" s="133" t="e">
        <f t="shared" ref="BW497" si="9053">O497/O498</f>
        <v>#DIV/0!</v>
      </c>
      <c r="BX497" s="128" t="e">
        <f t="shared" ref="BX497" si="9054">P497/P498</f>
        <v>#DIV/0!</v>
      </c>
      <c r="BY497" s="129" t="e">
        <f t="shared" ref="BY497" si="9055">Q497/Q498</f>
        <v>#DIV/0!</v>
      </c>
      <c r="BZ497" s="130" t="e">
        <f t="shared" ref="BZ497" si="9056">R497/R498</f>
        <v>#DIV/0!</v>
      </c>
      <c r="CA497" s="131" t="e">
        <f t="shared" ref="CA497" si="9057">S497/S498</f>
        <v>#DIV/0!</v>
      </c>
      <c r="CB497" s="128" t="e">
        <f t="shared" ref="CB497" si="9058">T497/T498</f>
        <v>#DIV/0!</v>
      </c>
      <c r="CC497" s="129" t="e">
        <f t="shared" ref="CC497" si="9059">U497/U498</f>
        <v>#DIV/0!</v>
      </c>
      <c r="CD497" s="130" t="e">
        <f t="shared" ref="CD497" si="9060">V497/V498</f>
        <v>#DIV/0!</v>
      </c>
      <c r="CE497" s="131" t="e">
        <f t="shared" ref="CE497" si="9061">W497/W498</f>
        <v>#DIV/0!</v>
      </c>
      <c r="CF497" s="128" t="e">
        <f t="shared" ref="CF497" si="9062">X497/X498</f>
        <v>#DIV/0!</v>
      </c>
      <c r="CG497" s="129" t="e">
        <f t="shared" ref="CG497" si="9063">Y497/Y498</f>
        <v>#DIV/0!</v>
      </c>
      <c r="CH497" s="130" t="e">
        <f t="shared" ref="CH497" si="9064">Z497/Z498</f>
        <v>#DIV/0!</v>
      </c>
      <c r="CI497" s="128" t="e">
        <f t="shared" ref="CI497" si="9065">AA497/AA498</f>
        <v>#DIV/0!</v>
      </c>
      <c r="CJ497" s="134" t="e">
        <f t="shared" ref="CJ497" si="9066">AB497/AB498</f>
        <v>#DIV/0!</v>
      </c>
      <c r="CK497" s="135" t="e">
        <f t="shared" ref="CK497" si="9067">AC497/AC498</f>
        <v>#DIV/0!</v>
      </c>
    </row>
    <row r="498" spans="1:89" ht="14.25" thickTop="1" thickBot="1" x14ac:dyDescent="0.25">
      <c r="A498" s="229" t="s">
        <v>13</v>
      </c>
      <c r="B498" s="20">
        <f t="shared" ref="B498:AA498" si="9068">SUM(B475:B497)</f>
        <v>0</v>
      </c>
      <c r="C498" s="21">
        <f t="shared" si="9068"/>
        <v>0</v>
      </c>
      <c r="D498" s="20">
        <f t="shared" si="9068"/>
        <v>0</v>
      </c>
      <c r="E498" s="21">
        <f t="shared" si="9068"/>
        <v>0</v>
      </c>
      <c r="F498" s="20">
        <f t="shared" si="9068"/>
        <v>0</v>
      </c>
      <c r="G498" s="21">
        <f t="shared" si="9068"/>
        <v>0</v>
      </c>
      <c r="H498" s="20">
        <f t="shared" si="9068"/>
        <v>0</v>
      </c>
      <c r="I498" s="21">
        <f t="shared" si="9068"/>
        <v>0</v>
      </c>
      <c r="J498" s="20">
        <f t="shared" si="9068"/>
        <v>0</v>
      </c>
      <c r="K498" s="21">
        <f t="shared" si="9068"/>
        <v>0</v>
      </c>
      <c r="L498" s="20">
        <f t="shared" si="9068"/>
        <v>0</v>
      </c>
      <c r="M498" s="21">
        <f t="shared" si="9068"/>
        <v>0</v>
      </c>
      <c r="N498" s="20">
        <f t="shared" si="9068"/>
        <v>0</v>
      </c>
      <c r="O498" s="21">
        <f t="shared" si="9068"/>
        <v>0</v>
      </c>
      <c r="P498" s="20">
        <f t="shared" si="9068"/>
        <v>0</v>
      </c>
      <c r="Q498" s="21">
        <f t="shared" si="9068"/>
        <v>0</v>
      </c>
      <c r="R498" s="20">
        <f t="shared" si="9068"/>
        <v>0</v>
      </c>
      <c r="S498" s="21">
        <f t="shared" si="9068"/>
        <v>0</v>
      </c>
      <c r="T498" s="20">
        <f t="shared" si="9068"/>
        <v>0</v>
      </c>
      <c r="U498" s="21">
        <f t="shared" si="9068"/>
        <v>0</v>
      </c>
      <c r="V498" s="20">
        <f t="shared" si="9068"/>
        <v>0</v>
      </c>
      <c r="W498" s="21">
        <f t="shared" si="9068"/>
        <v>0</v>
      </c>
      <c r="X498" s="20">
        <f t="shared" si="9068"/>
        <v>0</v>
      </c>
      <c r="Y498" s="21">
        <f t="shared" si="9068"/>
        <v>0</v>
      </c>
      <c r="Z498" s="20">
        <f t="shared" si="9068"/>
        <v>0</v>
      </c>
      <c r="AA498" s="21">
        <f t="shared" si="9068"/>
        <v>0</v>
      </c>
      <c r="AB498" s="160">
        <f t="shared" ref="AB498:AC498" si="9069">SUM(AB474:AB497)</f>
        <v>0</v>
      </c>
      <c r="AC498" s="161">
        <f t="shared" si="9069"/>
        <v>0</v>
      </c>
      <c r="BI498" s="229" t="s">
        <v>13</v>
      </c>
      <c r="BJ498" s="154" t="e">
        <f>SUM(BJ474:BJ497)</f>
        <v>#DIV/0!</v>
      </c>
      <c r="BK498" s="155" t="e">
        <f t="shared" ref="BK498:CK498" si="9070">SUM(BK474:BK497)</f>
        <v>#DIV/0!</v>
      </c>
      <c r="BL498" s="154" t="e">
        <f t="shared" si="9070"/>
        <v>#DIV/0!</v>
      </c>
      <c r="BM498" s="155" t="e">
        <f t="shared" si="9070"/>
        <v>#DIV/0!</v>
      </c>
      <c r="BN498" s="154" t="e">
        <f t="shared" si="9070"/>
        <v>#DIV/0!</v>
      </c>
      <c r="BO498" s="155" t="e">
        <f t="shared" si="9070"/>
        <v>#DIV/0!</v>
      </c>
      <c r="BP498" s="154" t="e">
        <f t="shared" si="9070"/>
        <v>#DIV/0!</v>
      </c>
      <c r="BQ498" s="155" t="e">
        <f t="shared" si="9070"/>
        <v>#DIV/0!</v>
      </c>
      <c r="BR498" s="154" t="e">
        <f t="shared" si="9070"/>
        <v>#DIV/0!</v>
      </c>
      <c r="BS498" s="155" t="e">
        <f t="shared" si="9070"/>
        <v>#DIV/0!</v>
      </c>
      <c r="BT498" s="154" t="e">
        <f t="shared" si="9070"/>
        <v>#DIV/0!</v>
      </c>
      <c r="BU498" s="155" t="e">
        <f t="shared" si="9070"/>
        <v>#DIV/0!</v>
      </c>
      <c r="BV498" s="154" t="e">
        <f t="shared" si="9070"/>
        <v>#DIV/0!</v>
      </c>
      <c r="BW498" s="155" t="e">
        <f t="shared" si="9070"/>
        <v>#DIV/0!</v>
      </c>
      <c r="BX498" s="154" t="e">
        <f t="shared" si="9070"/>
        <v>#DIV/0!</v>
      </c>
      <c r="BY498" s="155" t="e">
        <f t="shared" si="9070"/>
        <v>#DIV/0!</v>
      </c>
      <c r="BZ498" s="154" t="e">
        <f t="shared" si="9070"/>
        <v>#DIV/0!</v>
      </c>
      <c r="CA498" s="155" t="e">
        <f t="shared" si="9070"/>
        <v>#DIV/0!</v>
      </c>
      <c r="CB498" s="154" t="e">
        <f t="shared" si="9070"/>
        <v>#DIV/0!</v>
      </c>
      <c r="CC498" s="155" t="e">
        <f t="shared" si="9070"/>
        <v>#DIV/0!</v>
      </c>
      <c r="CD498" s="154" t="e">
        <f t="shared" si="9070"/>
        <v>#DIV/0!</v>
      </c>
      <c r="CE498" s="155" t="e">
        <f t="shared" si="9070"/>
        <v>#DIV/0!</v>
      </c>
      <c r="CF498" s="154" t="e">
        <f t="shared" si="9070"/>
        <v>#DIV/0!</v>
      </c>
      <c r="CG498" s="155" t="e">
        <f t="shared" si="9070"/>
        <v>#DIV/0!</v>
      </c>
      <c r="CH498" s="154" t="e">
        <f t="shared" si="9070"/>
        <v>#DIV/0!</v>
      </c>
      <c r="CI498" s="155" t="e">
        <f t="shared" si="9070"/>
        <v>#DIV/0!</v>
      </c>
      <c r="CJ498" s="154" t="e">
        <f t="shared" si="9070"/>
        <v>#DIV/0!</v>
      </c>
      <c r="CK498" s="155" t="e">
        <f t="shared" si="9070"/>
        <v>#DIV/0!</v>
      </c>
    </row>
    <row r="499" spans="1:89" ht="13.5" thickTop="1" x14ac:dyDescent="0.2">
      <c r="A499" s="173"/>
    </row>
    <row r="501" spans="1:89" x14ac:dyDescent="0.2">
      <c r="A501" s="304">
        <f>+A470+1</f>
        <v>44668</v>
      </c>
      <c r="B501" s="304"/>
      <c r="C501" s="304"/>
      <c r="D501" s="304"/>
      <c r="BI501" s="309">
        <f>+BI470+1</f>
        <v>44668</v>
      </c>
      <c r="BJ501" s="309"/>
      <c r="BK501" s="309"/>
      <c r="BL501" s="309"/>
    </row>
    <row r="502" spans="1:89" ht="13.5" thickBot="1" x14ac:dyDescent="0.25">
      <c r="AE502" s="232" t="s">
        <v>84</v>
      </c>
    </row>
    <row r="503" spans="1:89" ht="14.25" thickTop="1" thickBot="1" x14ac:dyDescent="0.25">
      <c r="A503" s="300" t="s">
        <v>0</v>
      </c>
      <c r="B503" s="302" t="s">
        <v>1</v>
      </c>
      <c r="C503" s="303"/>
      <c r="D503" s="302" t="s">
        <v>2</v>
      </c>
      <c r="E503" s="303"/>
      <c r="F503" s="302" t="s">
        <v>3</v>
      </c>
      <c r="G503" s="303"/>
      <c r="H503" s="302" t="s">
        <v>4</v>
      </c>
      <c r="I503" s="303"/>
      <c r="J503" s="302" t="s">
        <v>5</v>
      </c>
      <c r="K503" s="303"/>
      <c r="L503" s="302" t="s">
        <v>6</v>
      </c>
      <c r="M503" s="303"/>
      <c r="N503" s="302" t="s">
        <v>7</v>
      </c>
      <c r="O503" s="303"/>
      <c r="P503" s="302" t="s">
        <v>8</v>
      </c>
      <c r="Q503" s="303"/>
      <c r="R503" s="302" t="s">
        <v>9</v>
      </c>
      <c r="S503" s="303"/>
      <c r="T503" s="302" t="s">
        <v>10</v>
      </c>
      <c r="U503" s="303"/>
      <c r="V503" s="302" t="s">
        <v>11</v>
      </c>
      <c r="W503" s="303"/>
      <c r="X503" s="302" t="s">
        <v>12</v>
      </c>
      <c r="Y503" s="303"/>
      <c r="Z503" s="305" t="s">
        <v>40</v>
      </c>
      <c r="AA503" s="306"/>
      <c r="AB503" s="307" t="s">
        <v>41</v>
      </c>
      <c r="AC503" s="308"/>
      <c r="AE503" s="300" t="s">
        <v>0</v>
      </c>
      <c r="AF503" s="302" t="s">
        <v>1</v>
      </c>
      <c r="AG503" s="303"/>
      <c r="AH503" s="302" t="s">
        <v>2</v>
      </c>
      <c r="AI503" s="303"/>
      <c r="AJ503" s="302" t="s">
        <v>3</v>
      </c>
      <c r="AK503" s="303"/>
      <c r="AL503" s="302" t="s">
        <v>4</v>
      </c>
      <c r="AM503" s="303"/>
      <c r="AN503" s="302" t="s">
        <v>5</v>
      </c>
      <c r="AO503" s="303"/>
      <c r="AP503" s="302" t="s">
        <v>6</v>
      </c>
      <c r="AQ503" s="303"/>
      <c r="AR503" s="302" t="s">
        <v>7</v>
      </c>
      <c r="AS503" s="303"/>
      <c r="AT503" s="302" t="s">
        <v>8</v>
      </c>
      <c r="AU503" s="303"/>
      <c r="AV503" s="302" t="s">
        <v>9</v>
      </c>
      <c r="AW503" s="303"/>
      <c r="AX503" s="302" t="s">
        <v>10</v>
      </c>
      <c r="AY503" s="303"/>
      <c r="AZ503" s="302" t="s">
        <v>11</v>
      </c>
      <c r="BA503" s="303"/>
      <c r="BB503" s="302" t="s">
        <v>12</v>
      </c>
      <c r="BC503" s="303"/>
      <c r="BD503" s="305" t="s">
        <v>40</v>
      </c>
      <c r="BE503" s="306"/>
      <c r="BF503" s="307" t="s">
        <v>41</v>
      </c>
      <c r="BG503" s="308"/>
      <c r="BI503" s="300" t="s">
        <v>0</v>
      </c>
      <c r="BJ503" s="302" t="s">
        <v>1</v>
      </c>
      <c r="BK503" s="303"/>
      <c r="BL503" s="302" t="s">
        <v>2</v>
      </c>
      <c r="BM503" s="303"/>
      <c r="BN503" s="302" t="s">
        <v>3</v>
      </c>
      <c r="BO503" s="303"/>
      <c r="BP503" s="302" t="s">
        <v>4</v>
      </c>
      <c r="BQ503" s="303"/>
      <c r="BR503" s="302" t="s">
        <v>5</v>
      </c>
      <c r="BS503" s="303"/>
      <c r="BT503" s="302" t="s">
        <v>6</v>
      </c>
      <c r="BU503" s="303"/>
      <c r="BV503" s="302" t="s">
        <v>7</v>
      </c>
      <c r="BW503" s="303"/>
      <c r="BX503" s="302" t="s">
        <v>8</v>
      </c>
      <c r="BY503" s="303"/>
      <c r="BZ503" s="302" t="s">
        <v>9</v>
      </c>
      <c r="CA503" s="303"/>
      <c r="CB503" s="302" t="s">
        <v>10</v>
      </c>
      <c r="CC503" s="303"/>
      <c r="CD503" s="302" t="s">
        <v>11</v>
      </c>
      <c r="CE503" s="303"/>
      <c r="CF503" s="302" t="s">
        <v>12</v>
      </c>
      <c r="CG503" s="303"/>
      <c r="CH503" s="305" t="s">
        <v>40</v>
      </c>
      <c r="CI503" s="306"/>
      <c r="CJ503" s="302" t="s">
        <v>41</v>
      </c>
      <c r="CK503" s="303"/>
    </row>
    <row r="504" spans="1:89" ht="15" thickTop="1" thickBot="1" x14ac:dyDescent="0.3">
      <c r="A504" s="301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62" t="s">
        <v>14</v>
      </c>
      <c r="AC504" s="163" t="s">
        <v>15</v>
      </c>
      <c r="AE504" s="301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62" t="s">
        <v>14</v>
      </c>
      <c r="BG504" s="163" t="s">
        <v>15</v>
      </c>
      <c r="BI504" s="301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72"/>
      <c r="D505" s="126"/>
      <c r="E505" s="166"/>
      <c r="F505" s="125"/>
      <c r="G505" s="127"/>
      <c r="H505" s="126"/>
      <c r="I505" s="166"/>
      <c r="J505" s="125"/>
      <c r="K505" s="127"/>
      <c r="L505" s="126"/>
      <c r="M505" s="125"/>
      <c r="N505" s="165"/>
      <c r="O505" s="167"/>
      <c r="P505" s="125"/>
      <c r="Q505" s="127"/>
      <c r="R505" s="126"/>
      <c r="S505" s="166"/>
      <c r="T505" s="125"/>
      <c r="U505" s="127"/>
      <c r="V505" s="126"/>
      <c r="W505" s="166"/>
      <c r="X505" s="125"/>
      <c r="Y505" s="127"/>
      <c r="Z505" s="170"/>
      <c r="AA505" s="171"/>
      <c r="AB505" s="156">
        <f>B505+D505+F505+H505+J505+L505+N505+P505+R505+T505+V505+X505+Z505</f>
        <v>0</v>
      </c>
      <c r="AC505" s="157">
        <f>C505+E505+G505+I505+K505+M505+O505+Q505+S505+U505+W505+Y505+AA505</f>
        <v>0</v>
      </c>
      <c r="AE505" s="235" t="str">
        <f>$AE$9</f>
        <v>07:00 - 07:59</v>
      </c>
      <c r="AF505" s="125">
        <f>SUMIF($A$9:$A$32,$AE505,B$505:B$528)</f>
        <v>0</v>
      </c>
      <c r="AG505" s="172">
        <f t="shared" ref="AG505:AV506" si="9071">SUMIF($A$9:$A$32,$AE505,C$505:C$528)</f>
        <v>0</v>
      </c>
      <c r="AH505" s="126">
        <f t="shared" si="9071"/>
        <v>0</v>
      </c>
      <c r="AI505" s="166">
        <f t="shared" si="9071"/>
        <v>0</v>
      </c>
      <c r="AJ505" s="125">
        <f t="shared" si="9071"/>
        <v>0</v>
      </c>
      <c r="AK505" s="127">
        <f t="shared" si="9071"/>
        <v>0</v>
      </c>
      <c r="AL505" s="126">
        <f t="shared" si="9071"/>
        <v>0</v>
      </c>
      <c r="AM505" s="166">
        <f t="shared" si="9071"/>
        <v>0</v>
      </c>
      <c r="AN505" s="125">
        <f t="shared" si="9071"/>
        <v>0</v>
      </c>
      <c r="AO505" s="127">
        <f t="shared" si="9071"/>
        <v>0</v>
      </c>
      <c r="AP505" s="126">
        <f t="shared" si="9071"/>
        <v>0</v>
      </c>
      <c r="AQ505" s="125">
        <f t="shared" si="9071"/>
        <v>0</v>
      </c>
      <c r="AR505" s="165">
        <f t="shared" si="9071"/>
        <v>0</v>
      </c>
      <c r="AS505" s="167">
        <f t="shared" si="9071"/>
        <v>0</v>
      </c>
      <c r="AT505" s="125">
        <f t="shared" si="9071"/>
        <v>0</v>
      </c>
      <c r="AU505" s="127">
        <f t="shared" si="9071"/>
        <v>0</v>
      </c>
      <c r="AV505" s="126">
        <f t="shared" si="9071"/>
        <v>0</v>
      </c>
      <c r="AW505" s="166">
        <f t="shared" ref="AW505:BE506" si="9072">SUMIF($A$9:$A$32,$AE505,S$505:S$528)</f>
        <v>0</v>
      </c>
      <c r="AX505" s="125">
        <f t="shared" si="9072"/>
        <v>0</v>
      </c>
      <c r="AY505" s="127">
        <f t="shared" si="9072"/>
        <v>0</v>
      </c>
      <c r="AZ505" s="126">
        <f t="shared" si="9072"/>
        <v>0</v>
      </c>
      <c r="BA505" s="166">
        <f t="shared" si="9072"/>
        <v>0</v>
      </c>
      <c r="BB505" s="125">
        <f t="shared" si="9072"/>
        <v>0</v>
      </c>
      <c r="BC505" s="127">
        <f t="shared" si="9072"/>
        <v>0</v>
      </c>
      <c r="BD505" s="170">
        <f t="shared" si="9072"/>
        <v>0</v>
      </c>
      <c r="BE505" s="171">
        <f t="shared" si="9072"/>
        <v>0</v>
      </c>
      <c r="BF505" s="156">
        <f>AF505+AH505+AJ505+AL505+AN505+AP505+AR505+AT505+AV505+AX505+AZ505+BB505+BD505</f>
        <v>0</v>
      </c>
      <c r="BG505" s="157">
        <f>AG505+AI505+AK505+AM505+AO505+AQ505+AS505+AU505+AW505+AY505+BA505+BC505+BE505</f>
        <v>0</v>
      </c>
      <c r="BI505" s="124" t="s">
        <v>16</v>
      </c>
      <c r="BJ505" s="128" t="e">
        <f>B505/B529</f>
        <v>#DIV/0!</v>
      </c>
      <c r="BK505" s="129" t="e">
        <f t="shared" ref="BK505" si="9073">C505/C529</f>
        <v>#DIV/0!</v>
      </c>
      <c r="BL505" s="130" t="e">
        <f t="shared" ref="BL505" si="9074">D505/D529</f>
        <v>#DIV/0!</v>
      </c>
      <c r="BM505" s="131" t="e">
        <f t="shared" ref="BM505" si="9075">E505/E529</f>
        <v>#DIV/0!</v>
      </c>
      <c r="BN505" s="128" t="e">
        <f t="shared" ref="BN505" si="9076">F505/F529</f>
        <v>#DIV/0!</v>
      </c>
      <c r="BO505" s="129" t="e">
        <f t="shared" ref="BO505" si="9077">G505/G529</f>
        <v>#DIV/0!</v>
      </c>
      <c r="BP505" s="130" t="e">
        <f t="shared" ref="BP505" si="9078">H505/H529</f>
        <v>#DIV/0!</v>
      </c>
      <c r="BQ505" s="131" t="e">
        <f t="shared" ref="BQ505" si="9079">I505/I529</f>
        <v>#DIV/0!</v>
      </c>
      <c r="BR505" s="128" t="e">
        <f t="shared" ref="BR505" si="9080">J505/J529</f>
        <v>#DIV/0!</v>
      </c>
      <c r="BS505" s="129" t="e">
        <f t="shared" ref="BS505" si="9081">K505/K529</f>
        <v>#DIV/0!</v>
      </c>
      <c r="BT505" s="130" t="e">
        <f t="shared" ref="BT505" si="9082">L505/L529</f>
        <v>#DIV/0!</v>
      </c>
      <c r="BU505" s="128" t="e">
        <f t="shared" ref="BU505" si="9083">M505/M529</f>
        <v>#DIV/0!</v>
      </c>
      <c r="BV505" s="132" t="e">
        <f t="shared" ref="BV505" si="9084">N505/N529</f>
        <v>#DIV/0!</v>
      </c>
      <c r="BW505" s="133" t="e">
        <f t="shared" ref="BW505" si="9085">O505/O529</f>
        <v>#DIV/0!</v>
      </c>
      <c r="BX505" s="128" t="e">
        <f t="shared" ref="BX505" si="9086">P505/P529</f>
        <v>#DIV/0!</v>
      </c>
      <c r="BY505" s="129" t="e">
        <f t="shared" ref="BY505" si="9087">Q505/Q529</f>
        <v>#DIV/0!</v>
      </c>
      <c r="BZ505" s="130" t="e">
        <f t="shared" ref="BZ505" si="9088">R505/R529</f>
        <v>#DIV/0!</v>
      </c>
      <c r="CA505" s="131" t="e">
        <f t="shared" ref="CA505" si="9089">S505/S529</f>
        <v>#DIV/0!</v>
      </c>
      <c r="CB505" s="128" t="e">
        <f t="shared" ref="CB505" si="9090">T505/T529</f>
        <v>#DIV/0!</v>
      </c>
      <c r="CC505" s="129" t="e">
        <f t="shared" ref="CC505" si="9091">U505/U529</f>
        <v>#DIV/0!</v>
      </c>
      <c r="CD505" s="130" t="e">
        <f t="shared" ref="CD505" si="9092">V505/V529</f>
        <v>#DIV/0!</v>
      </c>
      <c r="CE505" s="131" t="e">
        <f t="shared" ref="CE505" si="9093">W505/W529</f>
        <v>#DIV/0!</v>
      </c>
      <c r="CF505" s="128" t="e">
        <f t="shared" ref="CF505" si="9094">X505/X529</f>
        <v>#DIV/0!</v>
      </c>
      <c r="CG505" s="129" t="e">
        <f t="shared" ref="CG505" si="9095">Y505/Y529</f>
        <v>#DIV/0!</v>
      </c>
      <c r="CH505" s="130" t="e">
        <f t="shared" ref="CH505" si="9096">Z505/Z529</f>
        <v>#DIV/0!</v>
      </c>
      <c r="CI505" s="128" t="e">
        <f t="shared" ref="CI505" si="9097">AA505/AA529</f>
        <v>#DIV/0!</v>
      </c>
      <c r="CJ505" s="134" t="e">
        <f t="shared" ref="CJ505" si="9098">AB505/AB529</f>
        <v>#DIV/0!</v>
      </c>
      <c r="CK505" s="135" t="e">
        <f t="shared" ref="CK505" si="9099">AC505/AC529</f>
        <v>#DIV/0!</v>
      </c>
    </row>
    <row r="506" spans="1:89" x14ac:dyDescent="0.2">
      <c r="A506" s="136" t="s">
        <v>17</v>
      </c>
      <c r="B506" s="175"/>
      <c r="C506" s="176"/>
      <c r="D506" s="177"/>
      <c r="E506" s="178"/>
      <c r="F506" s="175"/>
      <c r="G506" s="179"/>
      <c r="H506" s="177"/>
      <c r="I506" s="178"/>
      <c r="J506" s="175"/>
      <c r="K506" s="179"/>
      <c r="L506" s="177"/>
      <c r="M506" s="175"/>
      <c r="N506" s="180"/>
      <c r="O506" s="181"/>
      <c r="P506" s="175"/>
      <c r="Q506" s="179"/>
      <c r="R506" s="177"/>
      <c r="S506" s="178"/>
      <c r="T506" s="175"/>
      <c r="U506" s="179"/>
      <c r="V506" s="177"/>
      <c r="W506" s="178"/>
      <c r="X506" s="175"/>
      <c r="Y506" s="179"/>
      <c r="Z506" s="177"/>
      <c r="AA506" s="175"/>
      <c r="AB506" s="156">
        <f t="shared" ref="AB506:AB525" si="9100">B506+D506+F506+H506+J506+L506+N506+P506+R506+T506+V506+X506+Z506</f>
        <v>0</v>
      </c>
      <c r="AC506" s="157">
        <f t="shared" ref="AC506:AC525" si="9101">C506+E506+G506+I506+K506+M506+O506+Q506+S506+U506+W506+Y506+AA506</f>
        <v>0</v>
      </c>
      <c r="AE506" s="237" t="str">
        <f>$AE$10</f>
        <v>08:00 - 08:59</v>
      </c>
      <c r="AF506" s="125">
        <f>SUMIF($A$9:$A$32,$AE506,B$505:B$528)</f>
        <v>0</v>
      </c>
      <c r="AG506" s="176">
        <f t="shared" si="9071"/>
        <v>0</v>
      </c>
      <c r="AH506" s="177">
        <f t="shared" si="9071"/>
        <v>0</v>
      </c>
      <c r="AI506" s="178">
        <f t="shared" si="9071"/>
        <v>0</v>
      </c>
      <c r="AJ506" s="238">
        <f t="shared" si="9071"/>
        <v>0</v>
      </c>
      <c r="AK506" s="179">
        <f t="shared" si="9071"/>
        <v>0</v>
      </c>
      <c r="AL506" s="177">
        <f t="shared" si="9071"/>
        <v>0</v>
      </c>
      <c r="AM506" s="178">
        <f t="shared" si="9071"/>
        <v>0</v>
      </c>
      <c r="AN506" s="238">
        <f t="shared" si="9071"/>
        <v>0</v>
      </c>
      <c r="AO506" s="179">
        <f t="shared" si="9071"/>
        <v>0</v>
      </c>
      <c r="AP506" s="177">
        <f t="shared" si="9071"/>
        <v>0</v>
      </c>
      <c r="AQ506" s="238">
        <f t="shared" si="9071"/>
        <v>0</v>
      </c>
      <c r="AR506" s="180">
        <f t="shared" si="9071"/>
        <v>0</v>
      </c>
      <c r="AS506" s="181">
        <f t="shared" si="9071"/>
        <v>0</v>
      </c>
      <c r="AT506" s="238">
        <f t="shared" si="9071"/>
        <v>0</v>
      </c>
      <c r="AU506" s="179">
        <f t="shared" si="9071"/>
        <v>0</v>
      </c>
      <c r="AV506" s="177">
        <f t="shared" si="9071"/>
        <v>0</v>
      </c>
      <c r="AW506" s="178">
        <f t="shared" si="9072"/>
        <v>0</v>
      </c>
      <c r="AX506" s="238">
        <f t="shared" si="9072"/>
        <v>0</v>
      </c>
      <c r="AY506" s="179">
        <f t="shared" si="9072"/>
        <v>0</v>
      </c>
      <c r="AZ506" s="177">
        <f t="shared" si="9072"/>
        <v>0</v>
      </c>
      <c r="BA506" s="178">
        <f t="shared" si="9072"/>
        <v>0</v>
      </c>
      <c r="BB506" s="238">
        <f t="shared" si="9072"/>
        <v>0</v>
      </c>
      <c r="BC506" s="179">
        <f t="shared" si="9072"/>
        <v>0</v>
      </c>
      <c r="BD506" s="177">
        <f t="shared" si="9072"/>
        <v>0</v>
      </c>
      <c r="BE506" s="238">
        <f t="shared" si="9072"/>
        <v>0</v>
      </c>
      <c r="BF506" s="158">
        <f>SUM(AF506,AH506,AJ506,AL506,AN506,AP506,AR506,AT506,AV506,AX506,AZ506,BB506,BD506)</f>
        <v>0</v>
      </c>
      <c r="BG506" s="159">
        <f>SUM(AG506,AI506,AK506,AM506,AO506,AQ506,AS506,AU506,AW506,AY506,BA506,BC506,BE506)</f>
        <v>0</v>
      </c>
      <c r="BI506" s="136" t="s">
        <v>17</v>
      </c>
      <c r="BJ506" s="128" t="e">
        <f>B506/B529</f>
        <v>#DIV/0!</v>
      </c>
      <c r="BK506" s="129" t="e">
        <f t="shared" ref="BK506" si="9102">C506/C529</f>
        <v>#DIV/0!</v>
      </c>
      <c r="BL506" s="130" t="e">
        <f t="shared" ref="BL506" si="9103">D506/D529</f>
        <v>#DIV/0!</v>
      </c>
      <c r="BM506" s="131" t="e">
        <f t="shared" ref="BM506" si="9104">E506/E529</f>
        <v>#DIV/0!</v>
      </c>
      <c r="BN506" s="128" t="e">
        <f t="shared" ref="BN506" si="9105">F506/F529</f>
        <v>#DIV/0!</v>
      </c>
      <c r="BO506" s="129" t="e">
        <f t="shared" ref="BO506" si="9106">G506/G529</f>
        <v>#DIV/0!</v>
      </c>
      <c r="BP506" s="130" t="e">
        <f t="shared" ref="BP506" si="9107">H506/H529</f>
        <v>#DIV/0!</v>
      </c>
      <c r="BQ506" s="131" t="e">
        <f t="shared" ref="BQ506" si="9108">I506/I529</f>
        <v>#DIV/0!</v>
      </c>
      <c r="BR506" s="128" t="e">
        <f t="shared" ref="BR506" si="9109">J506/J529</f>
        <v>#DIV/0!</v>
      </c>
      <c r="BS506" s="129" t="e">
        <f t="shared" ref="BS506" si="9110">K506/K529</f>
        <v>#DIV/0!</v>
      </c>
      <c r="BT506" s="130" t="e">
        <f t="shared" ref="BT506" si="9111">L506/L529</f>
        <v>#DIV/0!</v>
      </c>
      <c r="BU506" s="128" t="e">
        <f t="shared" ref="BU506" si="9112">M506/M529</f>
        <v>#DIV/0!</v>
      </c>
      <c r="BV506" s="132" t="e">
        <f t="shared" ref="BV506" si="9113">N506/N529</f>
        <v>#DIV/0!</v>
      </c>
      <c r="BW506" s="133" t="e">
        <f t="shared" ref="BW506" si="9114">O506/O529</f>
        <v>#DIV/0!</v>
      </c>
      <c r="BX506" s="128" t="e">
        <f t="shared" ref="BX506" si="9115">P506/P529</f>
        <v>#DIV/0!</v>
      </c>
      <c r="BY506" s="129" t="e">
        <f t="shared" ref="BY506" si="9116">Q506/Q529</f>
        <v>#DIV/0!</v>
      </c>
      <c r="BZ506" s="130" t="e">
        <f t="shared" ref="BZ506" si="9117">R506/R529</f>
        <v>#DIV/0!</v>
      </c>
      <c r="CA506" s="131" t="e">
        <f t="shared" ref="CA506" si="9118">S506/S529</f>
        <v>#DIV/0!</v>
      </c>
      <c r="CB506" s="128" t="e">
        <f t="shared" ref="CB506" si="9119">T506/T529</f>
        <v>#DIV/0!</v>
      </c>
      <c r="CC506" s="129" t="e">
        <f t="shared" ref="CC506" si="9120">U506/U529</f>
        <v>#DIV/0!</v>
      </c>
      <c r="CD506" s="130" t="e">
        <f t="shared" ref="CD506" si="9121">V506/V529</f>
        <v>#DIV/0!</v>
      </c>
      <c r="CE506" s="131" t="e">
        <f t="shared" ref="CE506" si="9122">W506/W529</f>
        <v>#DIV/0!</v>
      </c>
      <c r="CF506" s="128" t="e">
        <f t="shared" ref="CF506" si="9123">X506/X529</f>
        <v>#DIV/0!</v>
      </c>
      <c r="CG506" s="129" t="e">
        <f t="shared" ref="CG506" si="9124">Y506/Y529</f>
        <v>#DIV/0!</v>
      </c>
      <c r="CH506" s="130" t="e">
        <f t="shared" ref="CH506" si="9125">Z506/Z529</f>
        <v>#DIV/0!</v>
      </c>
      <c r="CI506" s="128" t="e">
        <f t="shared" ref="CI506" si="9126">AA506/AA529</f>
        <v>#DIV/0!</v>
      </c>
      <c r="CJ506" s="134" t="e">
        <f t="shared" ref="CJ506" si="9127">AB506/AB529</f>
        <v>#DIV/0!</v>
      </c>
      <c r="CK506" s="135" t="e">
        <f t="shared" ref="CK506" si="9128">AC506/AC529</f>
        <v>#DIV/0!</v>
      </c>
    </row>
    <row r="507" spans="1:89" ht="13.5" thickBot="1" x14ac:dyDescent="0.25">
      <c r="A507" s="145" t="s">
        <v>18</v>
      </c>
      <c r="B507" s="182"/>
      <c r="C507" s="183"/>
      <c r="D507" s="184"/>
      <c r="E507" s="185"/>
      <c r="F507" s="182"/>
      <c r="G507" s="186"/>
      <c r="H507" s="184"/>
      <c r="I507" s="185"/>
      <c r="J507" s="182"/>
      <c r="K507" s="186"/>
      <c r="L507" s="184"/>
      <c r="M507" s="182"/>
      <c r="N507" s="187"/>
      <c r="O507" s="188"/>
      <c r="P507" s="182"/>
      <c r="Q507" s="186"/>
      <c r="R507" s="184"/>
      <c r="S507" s="185"/>
      <c r="T507" s="182"/>
      <c r="U507" s="186"/>
      <c r="V507" s="184"/>
      <c r="W507" s="185"/>
      <c r="X507" s="182"/>
      <c r="Y507" s="186"/>
      <c r="Z507" s="184"/>
      <c r="AA507" s="182"/>
      <c r="AB507" s="156">
        <f t="shared" si="9100"/>
        <v>0</v>
      </c>
      <c r="AC507" s="157">
        <f t="shared" si="9101"/>
        <v>0</v>
      </c>
      <c r="AE507" s="235"/>
      <c r="AF507" s="125"/>
      <c r="AG507" s="183"/>
      <c r="AH507" s="184"/>
      <c r="AI507" s="185"/>
      <c r="AJ507" s="182"/>
      <c r="AK507" s="186"/>
      <c r="AL507" s="184"/>
      <c r="AM507" s="185"/>
      <c r="AN507" s="182"/>
      <c r="AO507" s="186"/>
      <c r="AP507" s="184"/>
      <c r="AQ507" s="182"/>
      <c r="AR507" s="187"/>
      <c r="AS507" s="188"/>
      <c r="AT507" s="182"/>
      <c r="AU507" s="186"/>
      <c r="AV507" s="184"/>
      <c r="AW507" s="185"/>
      <c r="AX507" s="182"/>
      <c r="AY507" s="186"/>
      <c r="AZ507" s="184"/>
      <c r="BA507" s="185"/>
      <c r="BB507" s="182"/>
      <c r="BC507" s="186"/>
      <c r="BD507" s="184"/>
      <c r="BE507" s="182"/>
      <c r="BF507" s="158"/>
      <c r="BG507" s="159"/>
      <c r="BI507" s="145" t="s">
        <v>18</v>
      </c>
      <c r="BJ507" s="128" t="e">
        <f>B507/B529</f>
        <v>#DIV/0!</v>
      </c>
      <c r="BK507" s="129" t="e">
        <f t="shared" ref="BK507" si="9129">C507/C529</f>
        <v>#DIV/0!</v>
      </c>
      <c r="BL507" s="130" t="e">
        <f t="shared" ref="BL507" si="9130">D507/D529</f>
        <v>#DIV/0!</v>
      </c>
      <c r="BM507" s="131" t="e">
        <f t="shared" ref="BM507" si="9131">E507/E529</f>
        <v>#DIV/0!</v>
      </c>
      <c r="BN507" s="128" t="e">
        <f t="shared" ref="BN507" si="9132">F507/F529</f>
        <v>#DIV/0!</v>
      </c>
      <c r="BO507" s="129" t="e">
        <f t="shared" ref="BO507" si="9133">G507/G529</f>
        <v>#DIV/0!</v>
      </c>
      <c r="BP507" s="130" t="e">
        <f t="shared" ref="BP507" si="9134">H507/H529</f>
        <v>#DIV/0!</v>
      </c>
      <c r="BQ507" s="131" t="e">
        <f t="shared" ref="BQ507" si="9135">I507/I529</f>
        <v>#DIV/0!</v>
      </c>
      <c r="BR507" s="128" t="e">
        <f t="shared" ref="BR507" si="9136">J507/J529</f>
        <v>#DIV/0!</v>
      </c>
      <c r="BS507" s="129" t="e">
        <f t="shared" ref="BS507" si="9137">K507/K529</f>
        <v>#DIV/0!</v>
      </c>
      <c r="BT507" s="130" t="e">
        <f t="shared" ref="BT507" si="9138">L507/L529</f>
        <v>#DIV/0!</v>
      </c>
      <c r="BU507" s="128" t="e">
        <f t="shared" ref="BU507" si="9139">M507/M529</f>
        <v>#DIV/0!</v>
      </c>
      <c r="BV507" s="132" t="e">
        <f t="shared" ref="BV507" si="9140">N507/N529</f>
        <v>#DIV/0!</v>
      </c>
      <c r="BW507" s="133" t="e">
        <f t="shared" ref="BW507" si="9141">O507/O529</f>
        <v>#DIV/0!</v>
      </c>
      <c r="BX507" s="128" t="e">
        <f t="shared" ref="BX507" si="9142">P507/P529</f>
        <v>#DIV/0!</v>
      </c>
      <c r="BY507" s="129" t="e">
        <f t="shared" ref="BY507" si="9143">Q507/Q529</f>
        <v>#DIV/0!</v>
      </c>
      <c r="BZ507" s="130" t="e">
        <f t="shared" ref="BZ507" si="9144">R507/R529</f>
        <v>#DIV/0!</v>
      </c>
      <c r="CA507" s="131" t="e">
        <f t="shared" ref="CA507" si="9145">S507/S529</f>
        <v>#DIV/0!</v>
      </c>
      <c r="CB507" s="128" t="e">
        <f t="shared" ref="CB507" si="9146">T507/T529</f>
        <v>#DIV/0!</v>
      </c>
      <c r="CC507" s="129" t="e">
        <f t="shared" ref="CC507" si="9147">U507/U529</f>
        <v>#DIV/0!</v>
      </c>
      <c r="CD507" s="130" t="e">
        <f t="shared" ref="CD507" si="9148">V507/V529</f>
        <v>#DIV/0!</v>
      </c>
      <c r="CE507" s="131" t="e">
        <f t="shared" ref="CE507" si="9149">W507/W529</f>
        <v>#DIV/0!</v>
      </c>
      <c r="CF507" s="128" t="e">
        <f t="shared" ref="CF507" si="9150">X507/X529</f>
        <v>#DIV/0!</v>
      </c>
      <c r="CG507" s="129" t="e">
        <f t="shared" ref="CG507" si="9151">Y507/Y529</f>
        <v>#DIV/0!</v>
      </c>
      <c r="CH507" s="130" t="e">
        <f t="shared" ref="CH507" si="9152">Z507/Z529</f>
        <v>#DIV/0!</v>
      </c>
      <c r="CI507" s="128" t="e">
        <f t="shared" ref="CI507" si="9153">AA507/AA529</f>
        <v>#DIV/0!</v>
      </c>
      <c r="CJ507" s="134" t="e">
        <f t="shared" ref="CJ507" si="9154">AB507/AB529</f>
        <v>#DIV/0!</v>
      </c>
      <c r="CK507" s="135" t="e">
        <f t="shared" ref="CK507" si="9155">AC507/AC529</f>
        <v>#DIV/0!</v>
      </c>
    </row>
    <row r="508" spans="1:89" ht="14.25" thickTop="1" thickBot="1" x14ac:dyDescent="0.25">
      <c r="A508" s="136" t="s">
        <v>19</v>
      </c>
      <c r="B508" s="175"/>
      <c r="C508" s="176"/>
      <c r="D508" s="177"/>
      <c r="E508" s="178"/>
      <c r="F508" s="175"/>
      <c r="G508" s="179"/>
      <c r="H508" s="177"/>
      <c r="I508" s="178"/>
      <c r="J508" s="175"/>
      <c r="K508" s="179"/>
      <c r="L508" s="177"/>
      <c r="M508" s="175"/>
      <c r="N508" s="180"/>
      <c r="O508" s="181"/>
      <c r="P508" s="175"/>
      <c r="Q508" s="179"/>
      <c r="R508" s="177"/>
      <c r="S508" s="178"/>
      <c r="T508" s="175"/>
      <c r="U508" s="179"/>
      <c r="V508" s="177"/>
      <c r="W508" s="178"/>
      <c r="X508" s="175"/>
      <c r="Y508" s="179"/>
      <c r="Z508" s="177"/>
      <c r="AA508" s="175"/>
      <c r="AB508" s="156">
        <f t="shared" si="9100"/>
        <v>0</v>
      </c>
      <c r="AC508" s="157">
        <f t="shared" si="9101"/>
        <v>0</v>
      </c>
      <c r="AE508" s="229" t="s">
        <v>13</v>
      </c>
      <c r="AF508" s="20">
        <f t="shared" ref="AF508:BG508" si="9156">SUM(AF505:AF507)</f>
        <v>0</v>
      </c>
      <c r="AG508" s="21">
        <f t="shared" si="9156"/>
        <v>0</v>
      </c>
      <c r="AH508" s="20">
        <f t="shared" si="9156"/>
        <v>0</v>
      </c>
      <c r="AI508" s="21">
        <f t="shared" si="9156"/>
        <v>0</v>
      </c>
      <c r="AJ508" s="20">
        <f t="shared" si="9156"/>
        <v>0</v>
      </c>
      <c r="AK508" s="21">
        <f t="shared" si="9156"/>
        <v>0</v>
      </c>
      <c r="AL508" s="20">
        <f t="shared" si="9156"/>
        <v>0</v>
      </c>
      <c r="AM508" s="21">
        <f t="shared" si="9156"/>
        <v>0</v>
      </c>
      <c r="AN508" s="20">
        <f t="shared" si="9156"/>
        <v>0</v>
      </c>
      <c r="AO508" s="21">
        <f t="shared" si="9156"/>
        <v>0</v>
      </c>
      <c r="AP508" s="20">
        <f t="shared" si="9156"/>
        <v>0</v>
      </c>
      <c r="AQ508" s="21">
        <f t="shared" si="9156"/>
        <v>0</v>
      </c>
      <c r="AR508" s="20">
        <f t="shared" si="9156"/>
        <v>0</v>
      </c>
      <c r="AS508" s="21">
        <f t="shared" si="9156"/>
        <v>0</v>
      </c>
      <c r="AT508" s="20">
        <f t="shared" si="9156"/>
        <v>0</v>
      </c>
      <c r="AU508" s="21">
        <f t="shared" si="9156"/>
        <v>0</v>
      </c>
      <c r="AV508" s="20">
        <f t="shared" si="9156"/>
        <v>0</v>
      </c>
      <c r="AW508" s="21">
        <f t="shared" si="9156"/>
        <v>0</v>
      </c>
      <c r="AX508" s="20">
        <f t="shared" si="9156"/>
        <v>0</v>
      </c>
      <c r="AY508" s="21">
        <f t="shared" si="9156"/>
        <v>0</v>
      </c>
      <c r="AZ508" s="20">
        <f t="shared" si="9156"/>
        <v>0</v>
      </c>
      <c r="BA508" s="21">
        <f t="shared" si="9156"/>
        <v>0</v>
      </c>
      <c r="BB508" s="20">
        <f t="shared" si="9156"/>
        <v>0</v>
      </c>
      <c r="BC508" s="21">
        <f t="shared" si="9156"/>
        <v>0</v>
      </c>
      <c r="BD508" s="20">
        <f t="shared" si="9156"/>
        <v>0</v>
      </c>
      <c r="BE508" s="21">
        <f t="shared" si="9156"/>
        <v>0</v>
      </c>
      <c r="BF508" s="160">
        <f t="shared" si="9156"/>
        <v>0</v>
      </c>
      <c r="BG508" s="161">
        <f t="shared" si="9156"/>
        <v>0</v>
      </c>
      <c r="BI508" s="136" t="s">
        <v>19</v>
      </c>
      <c r="BJ508" s="128" t="e">
        <f>B508/B529</f>
        <v>#DIV/0!</v>
      </c>
      <c r="BK508" s="129" t="e">
        <f t="shared" ref="BK508" si="9157">C508/C529</f>
        <v>#DIV/0!</v>
      </c>
      <c r="BL508" s="130" t="e">
        <f t="shared" ref="BL508" si="9158">D508/D529</f>
        <v>#DIV/0!</v>
      </c>
      <c r="BM508" s="131" t="e">
        <f t="shared" ref="BM508" si="9159">E508/E529</f>
        <v>#DIV/0!</v>
      </c>
      <c r="BN508" s="128" t="e">
        <f t="shared" ref="BN508" si="9160">F508/F529</f>
        <v>#DIV/0!</v>
      </c>
      <c r="BO508" s="129" t="e">
        <f t="shared" ref="BO508" si="9161">G508/G529</f>
        <v>#DIV/0!</v>
      </c>
      <c r="BP508" s="130" t="e">
        <f t="shared" ref="BP508" si="9162">H508/H529</f>
        <v>#DIV/0!</v>
      </c>
      <c r="BQ508" s="131" t="e">
        <f t="shared" ref="BQ508" si="9163">I508/I529</f>
        <v>#DIV/0!</v>
      </c>
      <c r="BR508" s="128" t="e">
        <f t="shared" ref="BR508" si="9164">J508/J529</f>
        <v>#DIV/0!</v>
      </c>
      <c r="BS508" s="129" t="e">
        <f t="shared" ref="BS508" si="9165">K508/K529</f>
        <v>#DIV/0!</v>
      </c>
      <c r="BT508" s="130" t="e">
        <f t="shared" ref="BT508" si="9166">L508/L529</f>
        <v>#DIV/0!</v>
      </c>
      <c r="BU508" s="128" t="e">
        <f t="shared" ref="BU508" si="9167">M508/M529</f>
        <v>#DIV/0!</v>
      </c>
      <c r="BV508" s="132" t="e">
        <f t="shared" ref="BV508" si="9168">N508/N529</f>
        <v>#DIV/0!</v>
      </c>
      <c r="BW508" s="133" t="e">
        <f t="shared" ref="BW508" si="9169">O508/O529</f>
        <v>#DIV/0!</v>
      </c>
      <c r="BX508" s="128" t="e">
        <f t="shared" ref="BX508" si="9170">P508/P529</f>
        <v>#DIV/0!</v>
      </c>
      <c r="BY508" s="129" t="e">
        <f t="shared" ref="BY508" si="9171">Q508/Q529</f>
        <v>#DIV/0!</v>
      </c>
      <c r="BZ508" s="130" t="e">
        <f t="shared" ref="BZ508" si="9172">R508/R529</f>
        <v>#DIV/0!</v>
      </c>
      <c r="CA508" s="131" t="e">
        <f t="shared" ref="CA508" si="9173">S508/S529</f>
        <v>#DIV/0!</v>
      </c>
      <c r="CB508" s="128" t="e">
        <f t="shared" ref="CB508" si="9174">T508/T529</f>
        <v>#DIV/0!</v>
      </c>
      <c r="CC508" s="129" t="e">
        <f t="shared" ref="CC508" si="9175">U508/U529</f>
        <v>#DIV/0!</v>
      </c>
      <c r="CD508" s="130" t="e">
        <f t="shared" ref="CD508" si="9176">V508/V529</f>
        <v>#DIV/0!</v>
      </c>
      <c r="CE508" s="131" t="e">
        <f t="shared" ref="CE508" si="9177">W508/W529</f>
        <v>#DIV/0!</v>
      </c>
      <c r="CF508" s="128" t="e">
        <f t="shared" ref="CF508" si="9178">X508/X529</f>
        <v>#DIV/0!</v>
      </c>
      <c r="CG508" s="129" t="e">
        <f t="shared" ref="CG508" si="9179">Y508/Y529</f>
        <v>#DIV/0!</v>
      </c>
      <c r="CH508" s="130" t="e">
        <f t="shared" ref="CH508" si="9180">Z508/Z529</f>
        <v>#DIV/0!</v>
      </c>
      <c r="CI508" s="128" t="e">
        <f t="shared" ref="CI508" si="9181">AA508/AA529</f>
        <v>#DIV/0!</v>
      </c>
      <c r="CJ508" s="134" t="e">
        <f t="shared" ref="CJ508" si="9182">AB508/AB529</f>
        <v>#DIV/0!</v>
      </c>
      <c r="CK508" s="135" t="e">
        <f t="shared" ref="CK508" si="9183">AC508/AC529</f>
        <v>#DIV/0!</v>
      </c>
    </row>
    <row r="509" spans="1:89" ht="13.5" thickTop="1" x14ac:dyDescent="0.2">
      <c r="A509" s="145" t="s">
        <v>20</v>
      </c>
      <c r="B509" s="182"/>
      <c r="C509" s="183"/>
      <c r="D509" s="184"/>
      <c r="E509" s="185"/>
      <c r="F509" s="182"/>
      <c r="G509" s="186"/>
      <c r="H509" s="184"/>
      <c r="I509" s="185"/>
      <c r="J509" s="182"/>
      <c r="K509" s="186"/>
      <c r="L509" s="184"/>
      <c r="M509" s="182"/>
      <c r="N509" s="187"/>
      <c r="O509" s="188"/>
      <c r="P509" s="182"/>
      <c r="Q509" s="186"/>
      <c r="R509" s="184"/>
      <c r="S509" s="185"/>
      <c r="T509" s="182"/>
      <c r="U509" s="186"/>
      <c r="V509" s="184"/>
      <c r="W509" s="185"/>
      <c r="X509" s="182"/>
      <c r="Y509" s="186"/>
      <c r="Z509" s="184"/>
      <c r="AA509" s="182"/>
      <c r="AB509" s="156">
        <f t="shared" si="9100"/>
        <v>0</v>
      </c>
      <c r="AC509" s="157">
        <f t="shared" si="9101"/>
        <v>0</v>
      </c>
      <c r="BI509" s="145" t="s">
        <v>20</v>
      </c>
      <c r="BJ509" s="128" t="e">
        <f>B509/B529</f>
        <v>#DIV/0!</v>
      </c>
      <c r="BK509" s="129" t="e">
        <f t="shared" ref="BK509" si="9184">C509/C529</f>
        <v>#DIV/0!</v>
      </c>
      <c r="BL509" s="130" t="e">
        <f t="shared" ref="BL509" si="9185">D509/D529</f>
        <v>#DIV/0!</v>
      </c>
      <c r="BM509" s="131" t="e">
        <f t="shared" ref="BM509" si="9186">E509/E529</f>
        <v>#DIV/0!</v>
      </c>
      <c r="BN509" s="128" t="e">
        <f t="shared" ref="BN509" si="9187">F509/F529</f>
        <v>#DIV/0!</v>
      </c>
      <c r="BO509" s="129" t="e">
        <f t="shared" ref="BO509" si="9188">G509/G529</f>
        <v>#DIV/0!</v>
      </c>
      <c r="BP509" s="130" t="e">
        <f t="shared" ref="BP509" si="9189">H509/H529</f>
        <v>#DIV/0!</v>
      </c>
      <c r="BQ509" s="131" t="e">
        <f t="shared" ref="BQ509" si="9190">I509/I529</f>
        <v>#DIV/0!</v>
      </c>
      <c r="BR509" s="128" t="e">
        <f t="shared" ref="BR509" si="9191">J509/J529</f>
        <v>#DIV/0!</v>
      </c>
      <c r="BS509" s="129" t="e">
        <f t="shared" ref="BS509" si="9192">K509/K529</f>
        <v>#DIV/0!</v>
      </c>
      <c r="BT509" s="130" t="e">
        <f t="shared" ref="BT509" si="9193">L509/L529</f>
        <v>#DIV/0!</v>
      </c>
      <c r="BU509" s="128" t="e">
        <f t="shared" ref="BU509" si="9194">M509/M529</f>
        <v>#DIV/0!</v>
      </c>
      <c r="BV509" s="132" t="e">
        <f t="shared" ref="BV509" si="9195">N509/N529</f>
        <v>#DIV/0!</v>
      </c>
      <c r="BW509" s="133" t="e">
        <f t="shared" ref="BW509" si="9196">O509/O529</f>
        <v>#DIV/0!</v>
      </c>
      <c r="BX509" s="128" t="e">
        <f t="shared" ref="BX509" si="9197">P509/P529</f>
        <v>#DIV/0!</v>
      </c>
      <c r="BY509" s="129" t="e">
        <f t="shared" ref="BY509" si="9198">Q509/Q529</f>
        <v>#DIV/0!</v>
      </c>
      <c r="BZ509" s="130" t="e">
        <f t="shared" ref="BZ509" si="9199">R509/R529</f>
        <v>#DIV/0!</v>
      </c>
      <c r="CA509" s="131" t="e">
        <f t="shared" ref="CA509" si="9200">S509/S529</f>
        <v>#DIV/0!</v>
      </c>
      <c r="CB509" s="128" t="e">
        <f t="shared" ref="CB509" si="9201">T509/T529</f>
        <v>#DIV/0!</v>
      </c>
      <c r="CC509" s="129" t="e">
        <f t="shared" ref="CC509" si="9202">U509/U529</f>
        <v>#DIV/0!</v>
      </c>
      <c r="CD509" s="130" t="e">
        <f t="shared" ref="CD509" si="9203">V509/V529</f>
        <v>#DIV/0!</v>
      </c>
      <c r="CE509" s="131" t="e">
        <f t="shared" ref="CE509" si="9204">W509/W529</f>
        <v>#DIV/0!</v>
      </c>
      <c r="CF509" s="128" t="e">
        <f t="shared" ref="CF509" si="9205">X509/X529</f>
        <v>#DIV/0!</v>
      </c>
      <c r="CG509" s="129" t="e">
        <f t="shared" ref="CG509" si="9206">Y509/Y529</f>
        <v>#DIV/0!</v>
      </c>
      <c r="CH509" s="130" t="e">
        <f t="shared" ref="CH509" si="9207">Z509/Z529</f>
        <v>#DIV/0!</v>
      </c>
      <c r="CI509" s="128" t="e">
        <f t="shared" ref="CI509" si="9208">AA509/AA529</f>
        <v>#DIV/0!</v>
      </c>
      <c r="CJ509" s="134" t="e">
        <f t="shared" ref="CJ509" si="9209">AB509/AB529</f>
        <v>#DIV/0!</v>
      </c>
      <c r="CK509" s="135" t="e">
        <f t="shared" ref="CK509" si="9210">AC509/AC529</f>
        <v>#DIV/0!</v>
      </c>
    </row>
    <row r="510" spans="1:89" ht="13.5" thickBot="1" x14ac:dyDescent="0.25">
      <c r="A510" s="136" t="s">
        <v>21</v>
      </c>
      <c r="B510" s="175"/>
      <c r="C510" s="176"/>
      <c r="D510" s="177"/>
      <c r="E510" s="178"/>
      <c r="F510" s="175"/>
      <c r="G510" s="179"/>
      <c r="H510" s="177"/>
      <c r="I510" s="178"/>
      <c r="J510" s="175"/>
      <c r="K510" s="179"/>
      <c r="L510" s="177"/>
      <c r="M510" s="175"/>
      <c r="N510" s="180"/>
      <c r="O510" s="181"/>
      <c r="P510" s="175"/>
      <c r="Q510" s="179"/>
      <c r="R510" s="177"/>
      <c r="S510" s="178"/>
      <c r="T510" s="175"/>
      <c r="U510" s="179"/>
      <c r="V510" s="177"/>
      <c r="W510" s="178"/>
      <c r="X510" s="175"/>
      <c r="Y510" s="179"/>
      <c r="Z510" s="177"/>
      <c r="AA510" s="175"/>
      <c r="AB510" s="156">
        <f t="shared" si="9100"/>
        <v>0</v>
      </c>
      <c r="AC510" s="157">
        <f t="shared" si="9101"/>
        <v>0</v>
      </c>
      <c r="AE510" s="232" t="s">
        <v>85</v>
      </c>
      <c r="BI510" s="136" t="s">
        <v>21</v>
      </c>
      <c r="BJ510" s="128" t="e">
        <f>B510/B529</f>
        <v>#DIV/0!</v>
      </c>
      <c r="BK510" s="129" t="e">
        <f t="shared" ref="BK510" si="9211">C510/C529</f>
        <v>#DIV/0!</v>
      </c>
      <c r="BL510" s="130" t="e">
        <f t="shared" ref="BL510" si="9212">D510/D529</f>
        <v>#DIV/0!</v>
      </c>
      <c r="BM510" s="131" t="e">
        <f t="shared" ref="BM510" si="9213">E510/E529</f>
        <v>#DIV/0!</v>
      </c>
      <c r="BN510" s="128" t="e">
        <f t="shared" ref="BN510" si="9214">F510/F529</f>
        <v>#DIV/0!</v>
      </c>
      <c r="BO510" s="129" t="e">
        <f t="shared" ref="BO510" si="9215">G510/G529</f>
        <v>#DIV/0!</v>
      </c>
      <c r="BP510" s="130" t="e">
        <f t="shared" ref="BP510" si="9216">H510/H529</f>
        <v>#DIV/0!</v>
      </c>
      <c r="BQ510" s="131" t="e">
        <f t="shared" ref="BQ510" si="9217">I510/I529</f>
        <v>#DIV/0!</v>
      </c>
      <c r="BR510" s="128" t="e">
        <f t="shared" ref="BR510" si="9218">J510/J529</f>
        <v>#DIV/0!</v>
      </c>
      <c r="BS510" s="129" t="e">
        <f t="shared" ref="BS510" si="9219">K510/K529</f>
        <v>#DIV/0!</v>
      </c>
      <c r="BT510" s="130" t="e">
        <f t="shared" ref="BT510" si="9220">L510/L529</f>
        <v>#DIV/0!</v>
      </c>
      <c r="BU510" s="128" t="e">
        <f t="shared" ref="BU510" si="9221">M510/M529</f>
        <v>#DIV/0!</v>
      </c>
      <c r="BV510" s="132" t="e">
        <f t="shared" ref="BV510" si="9222">N510/N529</f>
        <v>#DIV/0!</v>
      </c>
      <c r="BW510" s="133" t="e">
        <f t="shared" ref="BW510" si="9223">O510/O529</f>
        <v>#DIV/0!</v>
      </c>
      <c r="BX510" s="128" t="e">
        <f t="shared" ref="BX510" si="9224">P510/P529</f>
        <v>#DIV/0!</v>
      </c>
      <c r="BY510" s="129" t="e">
        <f t="shared" ref="BY510" si="9225">Q510/Q529</f>
        <v>#DIV/0!</v>
      </c>
      <c r="BZ510" s="130" t="e">
        <f t="shared" ref="BZ510" si="9226">R510/R529</f>
        <v>#DIV/0!</v>
      </c>
      <c r="CA510" s="131" t="e">
        <f t="shared" ref="CA510" si="9227">S510/S529</f>
        <v>#DIV/0!</v>
      </c>
      <c r="CB510" s="128" t="e">
        <f t="shared" ref="CB510" si="9228">T510/T529</f>
        <v>#DIV/0!</v>
      </c>
      <c r="CC510" s="129" t="e">
        <f t="shared" ref="CC510" si="9229">U510/U529</f>
        <v>#DIV/0!</v>
      </c>
      <c r="CD510" s="130" t="e">
        <f t="shared" ref="CD510" si="9230">V510/V529</f>
        <v>#DIV/0!</v>
      </c>
      <c r="CE510" s="131" t="e">
        <f t="shared" ref="CE510" si="9231">W510/W529</f>
        <v>#DIV/0!</v>
      </c>
      <c r="CF510" s="128" t="e">
        <f t="shared" ref="CF510" si="9232">X510/X529</f>
        <v>#DIV/0!</v>
      </c>
      <c r="CG510" s="129" t="e">
        <f t="shared" ref="CG510" si="9233">Y510/Y529</f>
        <v>#DIV/0!</v>
      </c>
      <c r="CH510" s="130" t="e">
        <f t="shared" ref="CH510" si="9234">Z510/Z529</f>
        <v>#DIV/0!</v>
      </c>
      <c r="CI510" s="128" t="e">
        <f t="shared" ref="CI510" si="9235">AA510/AA529</f>
        <v>#DIV/0!</v>
      </c>
      <c r="CJ510" s="134" t="e">
        <f t="shared" ref="CJ510" si="9236">AB510/AB529</f>
        <v>#DIV/0!</v>
      </c>
      <c r="CK510" s="135" t="e">
        <f t="shared" ref="CK510" si="9237">AC510/AC529</f>
        <v>#DIV/0!</v>
      </c>
    </row>
    <row r="511" spans="1:89" ht="14.25" thickTop="1" thickBot="1" x14ac:dyDescent="0.25">
      <c r="A511" s="145" t="s">
        <v>22</v>
      </c>
      <c r="B511" s="182"/>
      <c r="C511" s="183"/>
      <c r="D511" s="184"/>
      <c r="E511" s="185"/>
      <c r="F511" s="182"/>
      <c r="G511" s="186"/>
      <c r="H511" s="184"/>
      <c r="I511" s="185"/>
      <c r="J511" s="182"/>
      <c r="K511" s="186"/>
      <c r="L511" s="184"/>
      <c r="M511" s="182"/>
      <c r="N511" s="187"/>
      <c r="O511" s="188"/>
      <c r="P511" s="182"/>
      <c r="Q511" s="186"/>
      <c r="R511" s="184"/>
      <c r="S511" s="185"/>
      <c r="T511" s="182"/>
      <c r="U511" s="186"/>
      <c r="V511" s="184"/>
      <c r="W511" s="185"/>
      <c r="X511" s="182"/>
      <c r="Y511" s="186"/>
      <c r="Z511" s="184"/>
      <c r="AA511" s="182"/>
      <c r="AB511" s="156">
        <f t="shared" si="9100"/>
        <v>0</v>
      </c>
      <c r="AC511" s="157">
        <f t="shared" si="9101"/>
        <v>0</v>
      </c>
      <c r="AE511" s="300" t="s">
        <v>0</v>
      </c>
      <c r="AF511" s="302" t="s">
        <v>1</v>
      </c>
      <c r="AG511" s="303"/>
      <c r="AH511" s="302" t="s">
        <v>2</v>
      </c>
      <c r="AI511" s="303"/>
      <c r="AJ511" s="302" t="s">
        <v>3</v>
      </c>
      <c r="AK511" s="303"/>
      <c r="AL511" s="302" t="s">
        <v>4</v>
      </c>
      <c r="AM511" s="303"/>
      <c r="AN511" s="302" t="s">
        <v>5</v>
      </c>
      <c r="AO511" s="303"/>
      <c r="AP511" s="302" t="s">
        <v>6</v>
      </c>
      <c r="AQ511" s="303"/>
      <c r="AR511" s="302" t="s">
        <v>7</v>
      </c>
      <c r="AS511" s="303"/>
      <c r="AT511" s="302" t="s">
        <v>8</v>
      </c>
      <c r="AU511" s="303"/>
      <c r="AV511" s="302" t="s">
        <v>9</v>
      </c>
      <c r="AW511" s="303"/>
      <c r="AX511" s="302" t="s">
        <v>10</v>
      </c>
      <c r="AY511" s="303"/>
      <c r="AZ511" s="302" t="s">
        <v>11</v>
      </c>
      <c r="BA511" s="303"/>
      <c r="BB511" s="302" t="s">
        <v>12</v>
      </c>
      <c r="BC511" s="303"/>
      <c r="BD511" s="305" t="s">
        <v>40</v>
      </c>
      <c r="BE511" s="306"/>
      <c r="BF511" s="307" t="s">
        <v>41</v>
      </c>
      <c r="BG511" s="308"/>
      <c r="BI511" s="145" t="s">
        <v>22</v>
      </c>
      <c r="BJ511" s="128" t="e">
        <f>B511/B529</f>
        <v>#DIV/0!</v>
      </c>
      <c r="BK511" s="129" t="e">
        <f t="shared" ref="BK511" si="9238">C511/C529</f>
        <v>#DIV/0!</v>
      </c>
      <c r="BL511" s="130" t="e">
        <f t="shared" ref="BL511" si="9239">D511/D529</f>
        <v>#DIV/0!</v>
      </c>
      <c r="BM511" s="131" t="e">
        <f t="shared" ref="BM511" si="9240">E511/E529</f>
        <v>#DIV/0!</v>
      </c>
      <c r="BN511" s="128" t="e">
        <f t="shared" ref="BN511" si="9241">F511/F529</f>
        <v>#DIV/0!</v>
      </c>
      <c r="BO511" s="129" t="e">
        <f t="shared" ref="BO511" si="9242">G511/G529</f>
        <v>#DIV/0!</v>
      </c>
      <c r="BP511" s="130" t="e">
        <f t="shared" ref="BP511" si="9243">H511/H529</f>
        <v>#DIV/0!</v>
      </c>
      <c r="BQ511" s="131" t="e">
        <f t="shared" ref="BQ511" si="9244">I511/I529</f>
        <v>#DIV/0!</v>
      </c>
      <c r="BR511" s="128" t="e">
        <f t="shared" ref="BR511" si="9245">J511/J529</f>
        <v>#DIV/0!</v>
      </c>
      <c r="BS511" s="129" t="e">
        <f t="shared" ref="BS511" si="9246">K511/K529</f>
        <v>#DIV/0!</v>
      </c>
      <c r="BT511" s="130" t="e">
        <f t="shared" ref="BT511" si="9247">L511/L529</f>
        <v>#DIV/0!</v>
      </c>
      <c r="BU511" s="128" t="e">
        <f t="shared" ref="BU511" si="9248">M511/M529</f>
        <v>#DIV/0!</v>
      </c>
      <c r="BV511" s="132" t="e">
        <f t="shared" ref="BV511" si="9249">N511/N529</f>
        <v>#DIV/0!</v>
      </c>
      <c r="BW511" s="133" t="e">
        <f t="shared" ref="BW511" si="9250">O511/O529</f>
        <v>#DIV/0!</v>
      </c>
      <c r="BX511" s="128" t="e">
        <f t="shared" ref="BX511" si="9251">P511/P529</f>
        <v>#DIV/0!</v>
      </c>
      <c r="BY511" s="129" t="e">
        <f t="shared" ref="BY511" si="9252">Q511/Q529</f>
        <v>#DIV/0!</v>
      </c>
      <c r="BZ511" s="130" t="e">
        <f t="shared" ref="BZ511" si="9253">R511/R529</f>
        <v>#DIV/0!</v>
      </c>
      <c r="CA511" s="131" t="e">
        <f t="shared" ref="CA511" si="9254">S511/S529</f>
        <v>#DIV/0!</v>
      </c>
      <c r="CB511" s="128" t="e">
        <f t="shared" ref="CB511" si="9255">T511/T529</f>
        <v>#DIV/0!</v>
      </c>
      <c r="CC511" s="129" t="e">
        <f t="shared" ref="CC511" si="9256">U511/U529</f>
        <v>#DIV/0!</v>
      </c>
      <c r="CD511" s="130" t="e">
        <f t="shared" ref="CD511" si="9257">V511/V529</f>
        <v>#DIV/0!</v>
      </c>
      <c r="CE511" s="131" t="e">
        <f t="shared" ref="CE511" si="9258">W511/W529</f>
        <v>#DIV/0!</v>
      </c>
      <c r="CF511" s="128" t="e">
        <f t="shared" ref="CF511" si="9259">X511/X529</f>
        <v>#DIV/0!</v>
      </c>
      <c r="CG511" s="129" t="e">
        <f t="shared" ref="CG511" si="9260">Y511/Y529</f>
        <v>#DIV/0!</v>
      </c>
      <c r="CH511" s="130" t="e">
        <f t="shared" ref="CH511" si="9261">Z511/Z529</f>
        <v>#DIV/0!</v>
      </c>
      <c r="CI511" s="128" t="e">
        <f t="shared" ref="CI511" si="9262">AA511/AA529</f>
        <v>#DIV/0!</v>
      </c>
      <c r="CJ511" s="134" t="e">
        <f t="shared" ref="CJ511" si="9263">AB511/AB529</f>
        <v>#DIV/0!</v>
      </c>
      <c r="CK511" s="135" t="e">
        <f t="shared" ref="CK511" si="9264">AC511/AC529</f>
        <v>#DIV/0!</v>
      </c>
    </row>
    <row r="512" spans="1:89" ht="15" thickTop="1" thickBot="1" x14ac:dyDescent="0.3">
      <c r="A512" s="136" t="s">
        <v>23</v>
      </c>
      <c r="B512" s="175"/>
      <c r="C512" s="176"/>
      <c r="D512" s="177"/>
      <c r="E512" s="178"/>
      <c r="F512" s="175"/>
      <c r="G512" s="179"/>
      <c r="H512" s="177"/>
      <c r="I512" s="178"/>
      <c r="J512" s="175"/>
      <c r="K512" s="179"/>
      <c r="L512" s="177"/>
      <c r="M512" s="175"/>
      <c r="N512" s="180"/>
      <c r="O512" s="181"/>
      <c r="P512" s="175"/>
      <c r="Q512" s="179"/>
      <c r="R512" s="177"/>
      <c r="S512" s="178"/>
      <c r="T512" s="175"/>
      <c r="U512" s="179"/>
      <c r="V512" s="177"/>
      <c r="W512" s="178"/>
      <c r="X512" s="175"/>
      <c r="Y512" s="179"/>
      <c r="Z512" s="177"/>
      <c r="AA512" s="175"/>
      <c r="AB512" s="156">
        <f t="shared" si="9100"/>
        <v>0</v>
      </c>
      <c r="AC512" s="157">
        <f t="shared" si="9101"/>
        <v>0</v>
      </c>
      <c r="AE512" s="301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62" t="s">
        <v>14</v>
      </c>
      <c r="BG512" s="163" t="s">
        <v>15</v>
      </c>
      <c r="BI512" s="136" t="s">
        <v>23</v>
      </c>
      <c r="BJ512" s="128" t="e">
        <f>B512/B529</f>
        <v>#DIV/0!</v>
      </c>
      <c r="BK512" s="129" t="e">
        <f t="shared" ref="BK512" si="9265">C512/C529</f>
        <v>#DIV/0!</v>
      </c>
      <c r="BL512" s="130" t="e">
        <f t="shared" ref="BL512" si="9266">D512/D529</f>
        <v>#DIV/0!</v>
      </c>
      <c r="BM512" s="131" t="e">
        <f t="shared" ref="BM512" si="9267">E512/E529</f>
        <v>#DIV/0!</v>
      </c>
      <c r="BN512" s="128" t="e">
        <f t="shared" ref="BN512" si="9268">F512/F529</f>
        <v>#DIV/0!</v>
      </c>
      <c r="BO512" s="129" t="e">
        <f t="shared" ref="BO512" si="9269">G512/G529</f>
        <v>#DIV/0!</v>
      </c>
      <c r="BP512" s="130" t="e">
        <f t="shared" ref="BP512" si="9270">H512/H529</f>
        <v>#DIV/0!</v>
      </c>
      <c r="BQ512" s="131" t="e">
        <f t="shared" ref="BQ512" si="9271">I512/I529</f>
        <v>#DIV/0!</v>
      </c>
      <c r="BR512" s="128" t="e">
        <f t="shared" ref="BR512" si="9272">J512/J529</f>
        <v>#DIV/0!</v>
      </c>
      <c r="BS512" s="129" t="e">
        <f t="shared" ref="BS512" si="9273">K512/K529</f>
        <v>#DIV/0!</v>
      </c>
      <c r="BT512" s="130" t="e">
        <f t="shared" ref="BT512" si="9274">L512/L529</f>
        <v>#DIV/0!</v>
      </c>
      <c r="BU512" s="128" t="e">
        <f t="shared" ref="BU512" si="9275">M512/M529</f>
        <v>#DIV/0!</v>
      </c>
      <c r="BV512" s="132" t="e">
        <f t="shared" ref="BV512" si="9276">N512/N529</f>
        <v>#DIV/0!</v>
      </c>
      <c r="BW512" s="133" t="e">
        <f t="shared" ref="BW512" si="9277">O512/O529</f>
        <v>#DIV/0!</v>
      </c>
      <c r="BX512" s="128" t="e">
        <f t="shared" ref="BX512" si="9278">P512/P529</f>
        <v>#DIV/0!</v>
      </c>
      <c r="BY512" s="129" t="e">
        <f t="shared" ref="BY512" si="9279">Q512/Q529</f>
        <v>#DIV/0!</v>
      </c>
      <c r="BZ512" s="130" t="e">
        <f t="shared" ref="BZ512" si="9280">R512/R529</f>
        <v>#DIV/0!</v>
      </c>
      <c r="CA512" s="131" t="e">
        <f t="shared" ref="CA512" si="9281">S512/S529</f>
        <v>#DIV/0!</v>
      </c>
      <c r="CB512" s="128" t="e">
        <f t="shared" ref="CB512" si="9282">T512/T529</f>
        <v>#DIV/0!</v>
      </c>
      <c r="CC512" s="129" t="e">
        <f t="shared" ref="CC512" si="9283">U512/U529</f>
        <v>#DIV/0!</v>
      </c>
      <c r="CD512" s="130" t="e">
        <f t="shared" ref="CD512" si="9284">V512/V529</f>
        <v>#DIV/0!</v>
      </c>
      <c r="CE512" s="131" t="e">
        <f t="shared" ref="CE512" si="9285">W512/W529</f>
        <v>#DIV/0!</v>
      </c>
      <c r="CF512" s="128" t="e">
        <f t="shared" ref="CF512" si="9286">X512/X529</f>
        <v>#DIV/0!</v>
      </c>
      <c r="CG512" s="129" t="e">
        <f t="shared" ref="CG512" si="9287">Y512/Y529</f>
        <v>#DIV/0!</v>
      </c>
      <c r="CH512" s="130" t="e">
        <f t="shared" ref="CH512" si="9288">Z512/Z529</f>
        <v>#DIV/0!</v>
      </c>
      <c r="CI512" s="128" t="e">
        <f t="shared" ref="CI512" si="9289">AA512/AA529</f>
        <v>#DIV/0!</v>
      </c>
      <c r="CJ512" s="134" t="e">
        <f t="shared" ref="CJ512" si="9290">AB512/AB529</f>
        <v>#DIV/0!</v>
      </c>
      <c r="CK512" s="135" t="e">
        <f t="shared" ref="CK512" si="9291">AC512/AC529</f>
        <v>#DIV/0!</v>
      </c>
    </row>
    <row r="513" spans="1:89" ht="13.5" thickTop="1" x14ac:dyDescent="0.2">
      <c r="A513" s="145" t="s">
        <v>24</v>
      </c>
      <c r="B513" s="189"/>
      <c r="C513" s="183"/>
      <c r="D513" s="184"/>
      <c r="E513" s="185"/>
      <c r="F513" s="182"/>
      <c r="G513" s="186"/>
      <c r="H513" s="184"/>
      <c r="I513" s="185"/>
      <c r="J513" s="182"/>
      <c r="K513" s="186"/>
      <c r="L513" s="184"/>
      <c r="M513" s="182"/>
      <c r="N513" s="187"/>
      <c r="O513" s="190"/>
      <c r="P513" s="182"/>
      <c r="Q513" s="186"/>
      <c r="R513" s="184"/>
      <c r="S513" s="185"/>
      <c r="T513" s="182"/>
      <c r="U513" s="186"/>
      <c r="V513" s="184"/>
      <c r="W513" s="191"/>
      <c r="X513" s="182"/>
      <c r="Y513" s="186"/>
      <c r="Z513" s="184"/>
      <c r="AA513" s="182"/>
      <c r="AB513" s="156">
        <f t="shared" si="9100"/>
        <v>0</v>
      </c>
      <c r="AC513" s="157">
        <f t="shared" si="9101"/>
        <v>0</v>
      </c>
      <c r="AE513" s="235" t="str">
        <f>$AE$17</f>
        <v>17:00 - 17:59</v>
      </c>
      <c r="AF513" s="125">
        <f t="shared" ref="AF513:AU514" si="9292">SUMIF($A$9:$A$32,$AE513,B$505:B$528)</f>
        <v>0</v>
      </c>
      <c r="AG513" s="172">
        <f t="shared" si="9292"/>
        <v>0</v>
      </c>
      <c r="AH513" s="126">
        <f t="shared" si="9292"/>
        <v>0</v>
      </c>
      <c r="AI513" s="166">
        <f t="shared" si="9292"/>
        <v>0</v>
      </c>
      <c r="AJ513" s="125">
        <f t="shared" si="9292"/>
        <v>0</v>
      </c>
      <c r="AK513" s="127">
        <f t="shared" si="9292"/>
        <v>0</v>
      </c>
      <c r="AL513" s="126">
        <f t="shared" si="9292"/>
        <v>0</v>
      </c>
      <c r="AM513" s="166">
        <f t="shared" si="9292"/>
        <v>0</v>
      </c>
      <c r="AN513" s="125">
        <f t="shared" si="9292"/>
        <v>0</v>
      </c>
      <c r="AO513" s="127">
        <f t="shared" si="9292"/>
        <v>0</v>
      </c>
      <c r="AP513" s="126">
        <f t="shared" si="9292"/>
        <v>0</v>
      </c>
      <c r="AQ513" s="125">
        <f t="shared" si="9292"/>
        <v>0</v>
      </c>
      <c r="AR513" s="165">
        <f t="shared" si="9292"/>
        <v>0</v>
      </c>
      <c r="AS513" s="167">
        <f t="shared" si="9292"/>
        <v>0</v>
      </c>
      <c r="AT513" s="125">
        <f t="shared" si="9292"/>
        <v>0</v>
      </c>
      <c r="AU513" s="127">
        <f t="shared" si="9292"/>
        <v>0</v>
      </c>
      <c r="AV513" s="126">
        <f t="shared" ref="AP513:BE514" si="9293">SUMIF($A$9:$A$32,$AE513,R$505:R$528)</f>
        <v>0</v>
      </c>
      <c r="AW513" s="166">
        <f t="shared" si="9293"/>
        <v>0</v>
      </c>
      <c r="AX513" s="125">
        <f t="shared" si="9293"/>
        <v>0</v>
      </c>
      <c r="AY513" s="127">
        <f t="shared" si="9293"/>
        <v>0</v>
      </c>
      <c r="AZ513" s="126">
        <f t="shared" si="9293"/>
        <v>0</v>
      </c>
      <c r="BA513" s="166">
        <f t="shared" si="9293"/>
        <v>0</v>
      </c>
      <c r="BB513" s="125">
        <f t="shared" si="9293"/>
        <v>0</v>
      </c>
      <c r="BC513" s="127">
        <f t="shared" si="9293"/>
        <v>0</v>
      </c>
      <c r="BD513" s="170">
        <f t="shared" si="9293"/>
        <v>0</v>
      </c>
      <c r="BE513" s="171">
        <f t="shared" si="9293"/>
        <v>0</v>
      </c>
      <c r="BF513" s="156">
        <f>AF513+AH513+AJ513+AL513+AN513+AP513+AR513+AT513+AV513+AX513+AZ513+BB513+BD513</f>
        <v>0</v>
      </c>
      <c r="BG513" s="157">
        <f>AG513+AI513+AK513+AM513+AO513+AQ513+AS513+AU513+AW513+AY513+BA513+BC513+BE513</f>
        <v>0</v>
      </c>
      <c r="BI513" s="145" t="s">
        <v>24</v>
      </c>
      <c r="BJ513" s="128" t="e">
        <f>B513/B529</f>
        <v>#DIV/0!</v>
      </c>
      <c r="BK513" s="129" t="e">
        <f t="shared" ref="BK513" si="9294">C513/C529</f>
        <v>#DIV/0!</v>
      </c>
      <c r="BL513" s="130" t="e">
        <f t="shared" ref="BL513" si="9295">D513/D529</f>
        <v>#DIV/0!</v>
      </c>
      <c r="BM513" s="131" t="e">
        <f t="shared" ref="BM513" si="9296">E513/E529</f>
        <v>#DIV/0!</v>
      </c>
      <c r="BN513" s="128" t="e">
        <f t="shared" ref="BN513" si="9297">F513/F529</f>
        <v>#DIV/0!</v>
      </c>
      <c r="BO513" s="129" t="e">
        <f t="shared" ref="BO513" si="9298">G513/G529</f>
        <v>#DIV/0!</v>
      </c>
      <c r="BP513" s="130" t="e">
        <f t="shared" ref="BP513" si="9299">H513/H529</f>
        <v>#DIV/0!</v>
      </c>
      <c r="BQ513" s="131" t="e">
        <f t="shared" ref="BQ513" si="9300">I513/I529</f>
        <v>#DIV/0!</v>
      </c>
      <c r="BR513" s="128" t="e">
        <f t="shared" ref="BR513" si="9301">J513/J529</f>
        <v>#DIV/0!</v>
      </c>
      <c r="BS513" s="129" t="e">
        <f t="shared" ref="BS513" si="9302">K513/K529</f>
        <v>#DIV/0!</v>
      </c>
      <c r="BT513" s="130" t="e">
        <f t="shared" ref="BT513" si="9303">L513/L529</f>
        <v>#DIV/0!</v>
      </c>
      <c r="BU513" s="128" t="e">
        <f t="shared" ref="BU513" si="9304">M513/M529</f>
        <v>#DIV/0!</v>
      </c>
      <c r="BV513" s="132" t="e">
        <f t="shared" ref="BV513" si="9305">N513/N529</f>
        <v>#DIV/0!</v>
      </c>
      <c r="BW513" s="133" t="e">
        <f t="shared" ref="BW513" si="9306">O513/O529</f>
        <v>#DIV/0!</v>
      </c>
      <c r="BX513" s="128" t="e">
        <f t="shared" ref="BX513" si="9307">P513/P529</f>
        <v>#DIV/0!</v>
      </c>
      <c r="BY513" s="129" t="e">
        <f t="shared" ref="BY513" si="9308">Q513/Q529</f>
        <v>#DIV/0!</v>
      </c>
      <c r="BZ513" s="130" t="e">
        <f t="shared" ref="BZ513" si="9309">R513/R529</f>
        <v>#DIV/0!</v>
      </c>
      <c r="CA513" s="131" t="e">
        <f t="shared" ref="CA513" si="9310">S513/S529</f>
        <v>#DIV/0!</v>
      </c>
      <c r="CB513" s="128" t="e">
        <f t="shared" ref="CB513" si="9311">T513/T529</f>
        <v>#DIV/0!</v>
      </c>
      <c r="CC513" s="129" t="e">
        <f t="shared" ref="CC513" si="9312">U513/U529</f>
        <v>#DIV/0!</v>
      </c>
      <c r="CD513" s="130" t="e">
        <f t="shared" ref="CD513" si="9313">V513/V529</f>
        <v>#DIV/0!</v>
      </c>
      <c r="CE513" s="131" t="e">
        <f t="shared" ref="CE513" si="9314">W513/W529</f>
        <v>#DIV/0!</v>
      </c>
      <c r="CF513" s="128" t="e">
        <f t="shared" ref="CF513" si="9315">X513/X529</f>
        <v>#DIV/0!</v>
      </c>
      <c r="CG513" s="129" t="e">
        <f t="shared" ref="CG513" si="9316">Y513/Y529</f>
        <v>#DIV/0!</v>
      </c>
      <c r="CH513" s="130" t="e">
        <f t="shared" ref="CH513" si="9317">Z513/Z529</f>
        <v>#DIV/0!</v>
      </c>
      <c r="CI513" s="128" t="e">
        <f t="shared" ref="CI513" si="9318">AA513/AA529</f>
        <v>#DIV/0!</v>
      </c>
      <c r="CJ513" s="134" t="e">
        <f t="shared" ref="CJ513" si="9319">AB513/AB529</f>
        <v>#DIV/0!</v>
      </c>
      <c r="CK513" s="135" t="e">
        <f t="shared" ref="CK513" si="9320">AC513/AC529</f>
        <v>#DIV/0!</v>
      </c>
    </row>
    <row r="514" spans="1:89" x14ac:dyDescent="0.2">
      <c r="A514" s="136" t="s">
        <v>25</v>
      </c>
      <c r="B514" s="192"/>
      <c r="C514" s="176"/>
      <c r="D514" s="177"/>
      <c r="E514" s="178"/>
      <c r="F514" s="175"/>
      <c r="G514" s="179"/>
      <c r="H514" s="177"/>
      <c r="I514" s="178"/>
      <c r="J514" s="175"/>
      <c r="K514" s="176"/>
      <c r="L514" s="177"/>
      <c r="M514" s="175"/>
      <c r="N514" s="180"/>
      <c r="O514" s="193"/>
      <c r="P514" s="175"/>
      <c r="Q514" s="176"/>
      <c r="R514" s="177"/>
      <c r="S514" s="178"/>
      <c r="T514" s="184"/>
      <c r="U514" s="175"/>
      <c r="V514" s="177"/>
      <c r="W514" s="194"/>
      <c r="X514" s="175"/>
      <c r="Y514" s="179"/>
      <c r="Z514" s="177"/>
      <c r="AA514" s="175"/>
      <c r="AB514" s="156">
        <f t="shared" si="9100"/>
        <v>0</v>
      </c>
      <c r="AC514" s="157">
        <f t="shared" si="9101"/>
        <v>0</v>
      </c>
      <c r="AE514" s="237" t="str">
        <f>$AE$18</f>
        <v>18:00 - 18:59</v>
      </c>
      <c r="AF514" s="125">
        <f t="shared" si="9292"/>
        <v>0</v>
      </c>
      <c r="AG514" s="176">
        <f t="shared" si="9292"/>
        <v>0</v>
      </c>
      <c r="AH514" s="177">
        <f t="shared" si="9292"/>
        <v>0</v>
      </c>
      <c r="AI514" s="178">
        <f t="shared" si="9292"/>
        <v>0</v>
      </c>
      <c r="AJ514" s="238">
        <f t="shared" si="9292"/>
        <v>0</v>
      </c>
      <c r="AK514" s="179">
        <f t="shared" si="9292"/>
        <v>0</v>
      </c>
      <c r="AL514" s="177">
        <f t="shared" si="9292"/>
        <v>0</v>
      </c>
      <c r="AM514" s="178">
        <f t="shared" si="9292"/>
        <v>0</v>
      </c>
      <c r="AN514" s="238">
        <f t="shared" si="9292"/>
        <v>0</v>
      </c>
      <c r="AO514" s="179">
        <f t="shared" si="9292"/>
        <v>0</v>
      </c>
      <c r="AP514" s="177">
        <f t="shared" si="9293"/>
        <v>0</v>
      </c>
      <c r="AQ514" s="238">
        <f t="shared" si="9293"/>
        <v>0</v>
      </c>
      <c r="AR514" s="180">
        <f t="shared" si="9293"/>
        <v>0</v>
      </c>
      <c r="AS514" s="181">
        <f t="shared" si="9293"/>
        <v>0</v>
      </c>
      <c r="AT514" s="238">
        <f t="shared" si="9293"/>
        <v>0</v>
      </c>
      <c r="AU514" s="179">
        <f t="shared" si="9293"/>
        <v>0</v>
      </c>
      <c r="AV514" s="177">
        <f t="shared" si="9293"/>
        <v>0</v>
      </c>
      <c r="AW514" s="178">
        <f t="shared" si="9293"/>
        <v>0</v>
      </c>
      <c r="AX514" s="238">
        <f t="shared" si="9293"/>
        <v>0</v>
      </c>
      <c r="AY514" s="179">
        <f t="shared" si="9293"/>
        <v>0</v>
      </c>
      <c r="AZ514" s="177">
        <f t="shared" si="9293"/>
        <v>0</v>
      </c>
      <c r="BA514" s="178">
        <f t="shared" si="9293"/>
        <v>0</v>
      </c>
      <c r="BB514" s="238">
        <f t="shared" si="9293"/>
        <v>0</v>
      </c>
      <c r="BC514" s="179">
        <f t="shared" si="9293"/>
        <v>0</v>
      </c>
      <c r="BD514" s="177">
        <f t="shared" si="9293"/>
        <v>0</v>
      </c>
      <c r="BE514" s="238">
        <f t="shared" si="9293"/>
        <v>0</v>
      </c>
      <c r="BF514" s="158">
        <f>SUM(AF514,AH514,AJ514,AL514,AN514,AP514,AR514,AT514,AV514,AX514,AZ514,BB514,BD514)</f>
        <v>0</v>
      </c>
      <c r="BG514" s="159">
        <f>SUM(AG514,AI514,AK514,AM514,AO514,AQ514,AS514,AU514,AW514,AY514,BA514,BC514,BE514)</f>
        <v>0</v>
      </c>
      <c r="BI514" s="136" t="s">
        <v>25</v>
      </c>
      <c r="BJ514" s="128" t="e">
        <f>B514/B529</f>
        <v>#DIV/0!</v>
      </c>
      <c r="BK514" s="129" t="e">
        <f t="shared" ref="BK514" si="9321">C514/C529</f>
        <v>#DIV/0!</v>
      </c>
      <c r="BL514" s="130" t="e">
        <f t="shared" ref="BL514" si="9322">D514/D529</f>
        <v>#DIV/0!</v>
      </c>
      <c r="BM514" s="131" t="e">
        <f t="shared" ref="BM514" si="9323">E514/E529</f>
        <v>#DIV/0!</v>
      </c>
      <c r="BN514" s="128" t="e">
        <f t="shared" ref="BN514" si="9324">F514/F529</f>
        <v>#DIV/0!</v>
      </c>
      <c r="BO514" s="129" t="e">
        <f t="shared" ref="BO514" si="9325">G514/G529</f>
        <v>#DIV/0!</v>
      </c>
      <c r="BP514" s="130" t="e">
        <f t="shared" ref="BP514" si="9326">H514/H529</f>
        <v>#DIV/0!</v>
      </c>
      <c r="BQ514" s="131" t="e">
        <f t="shared" ref="BQ514" si="9327">I514/I529</f>
        <v>#DIV/0!</v>
      </c>
      <c r="BR514" s="128" t="e">
        <f t="shared" ref="BR514" si="9328">J514/J529</f>
        <v>#DIV/0!</v>
      </c>
      <c r="BS514" s="129" t="e">
        <f t="shared" ref="BS514" si="9329">K514/K529</f>
        <v>#DIV/0!</v>
      </c>
      <c r="BT514" s="130" t="e">
        <f t="shared" ref="BT514" si="9330">L514/L529</f>
        <v>#DIV/0!</v>
      </c>
      <c r="BU514" s="128" t="e">
        <f t="shared" ref="BU514" si="9331">M514/M529</f>
        <v>#DIV/0!</v>
      </c>
      <c r="BV514" s="132" t="e">
        <f t="shared" ref="BV514" si="9332">N514/N529</f>
        <v>#DIV/0!</v>
      </c>
      <c r="BW514" s="133" t="e">
        <f t="shared" ref="BW514" si="9333">O514/O529</f>
        <v>#DIV/0!</v>
      </c>
      <c r="BX514" s="128" t="e">
        <f t="shared" ref="BX514" si="9334">P514/P529</f>
        <v>#DIV/0!</v>
      </c>
      <c r="BY514" s="129" t="e">
        <f t="shared" ref="BY514" si="9335">Q514/Q529</f>
        <v>#DIV/0!</v>
      </c>
      <c r="BZ514" s="130" t="e">
        <f t="shared" ref="BZ514" si="9336">R514/R529</f>
        <v>#DIV/0!</v>
      </c>
      <c r="CA514" s="131" t="e">
        <f t="shared" ref="CA514" si="9337">S514/S529</f>
        <v>#DIV/0!</v>
      </c>
      <c r="CB514" s="128" t="e">
        <f t="shared" ref="CB514" si="9338">T514/T529</f>
        <v>#DIV/0!</v>
      </c>
      <c r="CC514" s="129" t="e">
        <f t="shared" ref="CC514" si="9339">U514/U529</f>
        <v>#DIV/0!</v>
      </c>
      <c r="CD514" s="130" t="e">
        <f t="shared" ref="CD514" si="9340">V514/V529</f>
        <v>#DIV/0!</v>
      </c>
      <c r="CE514" s="131" t="e">
        <f t="shared" ref="CE514" si="9341">W514/W529</f>
        <v>#DIV/0!</v>
      </c>
      <c r="CF514" s="128" t="e">
        <f t="shared" ref="CF514" si="9342">X514/X529</f>
        <v>#DIV/0!</v>
      </c>
      <c r="CG514" s="129" t="e">
        <f t="shared" ref="CG514" si="9343">Y514/Y529</f>
        <v>#DIV/0!</v>
      </c>
      <c r="CH514" s="130" t="e">
        <f t="shared" ref="CH514" si="9344">Z514/Z529</f>
        <v>#DIV/0!</v>
      </c>
      <c r="CI514" s="128" t="e">
        <f t="shared" ref="CI514" si="9345">AA514/AA529</f>
        <v>#DIV/0!</v>
      </c>
      <c r="CJ514" s="134" t="e">
        <f t="shared" ref="CJ514" si="9346">AB514/AB529</f>
        <v>#DIV/0!</v>
      </c>
      <c r="CK514" s="135" t="e">
        <f t="shared" ref="CK514" si="9347">AC514/AC529</f>
        <v>#DIV/0!</v>
      </c>
    </row>
    <row r="515" spans="1:89" ht="13.5" thickBot="1" x14ac:dyDescent="0.25">
      <c r="A515" s="145" t="s">
        <v>26</v>
      </c>
      <c r="B515" s="189"/>
      <c r="C515" s="183"/>
      <c r="D515" s="184"/>
      <c r="E515" s="185"/>
      <c r="F515" s="182"/>
      <c r="G515" s="186"/>
      <c r="H515" s="184"/>
      <c r="I515" s="185"/>
      <c r="J515" s="182"/>
      <c r="K515" s="183"/>
      <c r="L515" s="184"/>
      <c r="M515" s="182"/>
      <c r="N515" s="187"/>
      <c r="O515" s="190"/>
      <c r="P515" s="182"/>
      <c r="Q515" s="183"/>
      <c r="R515" s="184"/>
      <c r="S515" s="185"/>
      <c r="T515" s="182"/>
      <c r="U515" s="186"/>
      <c r="V515" s="184"/>
      <c r="W515" s="191"/>
      <c r="X515" s="182"/>
      <c r="Y515" s="186"/>
      <c r="Z515" s="184"/>
      <c r="AA515" s="182"/>
      <c r="AB515" s="156">
        <f t="shared" si="9100"/>
        <v>0</v>
      </c>
      <c r="AC515" s="157">
        <f t="shared" si="9101"/>
        <v>0</v>
      </c>
      <c r="AE515" s="235"/>
      <c r="AF515" s="125"/>
      <c r="AG515" s="183"/>
      <c r="AH515" s="184"/>
      <c r="AI515" s="185"/>
      <c r="AJ515" s="182"/>
      <c r="AK515" s="186"/>
      <c r="AL515" s="184"/>
      <c r="AM515" s="185"/>
      <c r="AN515" s="182"/>
      <c r="AO515" s="186"/>
      <c r="AP515" s="184"/>
      <c r="AQ515" s="182"/>
      <c r="AR515" s="187"/>
      <c r="AS515" s="188"/>
      <c r="AT515" s="182"/>
      <c r="AU515" s="186"/>
      <c r="AV515" s="184"/>
      <c r="AW515" s="185"/>
      <c r="AX515" s="182"/>
      <c r="AY515" s="186"/>
      <c r="AZ515" s="184"/>
      <c r="BA515" s="185"/>
      <c r="BB515" s="182"/>
      <c r="BC515" s="186"/>
      <c r="BD515" s="184"/>
      <c r="BE515" s="182"/>
      <c r="BF515" s="158"/>
      <c r="BG515" s="159"/>
      <c r="BI515" s="145" t="s">
        <v>26</v>
      </c>
      <c r="BJ515" s="128" t="e">
        <f>B515/B529</f>
        <v>#DIV/0!</v>
      </c>
      <c r="BK515" s="129" t="e">
        <f t="shared" ref="BK515" si="9348">C515/C529</f>
        <v>#DIV/0!</v>
      </c>
      <c r="BL515" s="130" t="e">
        <f t="shared" ref="BL515" si="9349">D515/D529</f>
        <v>#DIV/0!</v>
      </c>
      <c r="BM515" s="131" t="e">
        <f t="shared" ref="BM515" si="9350">E515/E529</f>
        <v>#DIV/0!</v>
      </c>
      <c r="BN515" s="128" t="e">
        <f t="shared" ref="BN515" si="9351">F515/F529</f>
        <v>#DIV/0!</v>
      </c>
      <c r="BO515" s="129" t="e">
        <f t="shared" ref="BO515" si="9352">G515/G529</f>
        <v>#DIV/0!</v>
      </c>
      <c r="BP515" s="130" t="e">
        <f t="shared" ref="BP515" si="9353">H515/H529</f>
        <v>#DIV/0!</v>
      </c>
      <c r="BQ515" s="131" t="e">
        <f t="shared" ref="BQ515" si="9354">I515/I529</f>
        <v>#DIV/0!</v>
      </c>
      <c r="BR515" s="128" t="e">
        <f t="shared" ref="BR515" si="9355">J515/J529</f>
        <v>#DIV/0!</v>
      </c>
      <c r="BS515" s="129" t="e">
        <f t="shared" ref="BS515" si="9356">K515/K529</f>
        <v>#DIV/0!</v>
      </c>
      <c r="BT515" s="130" t="e">
        <f t="shared" ref="BT515" si="9357">L515/L529</f>
        <v>#DIV/0!</v>
      </c>
      <c r="BU515" s="128" t="e">
        <f t="shared" ref="BU515" si="9358">M515/M529</f>
        <v>#DIV/0!</v>
      </c>
      <c r="BV515" s="132" t="e">
        <f t="shared" ref="BV515" si="9359">N515/N529</f>
        <v>#DIV/0!</v>
      </c>
      <c r="BW515" s="133" t="e">
        <f t="shared" ref="BW515" si="9360">O515/O529</f>
        <v>#DIV/0!</v>
      </c>
      <c r="BX515" s="128" t="e">
        <f t="shared" ref="BX515" si="9361">P515/P529</f>
        <v>#DIV/0!</v>
      </c>
      <c r="BY515" s="129" t="e">
        <f t="shared" ref="BY515" si="9362">Q515/Q529</f>
        <v>#DIV/0!</v>
      </c>
      <c r="BZ515" s="130" t="e">
        <f t="shared" ref="BZ515" si="9363">R515/R529</f>
        <v>#DIV/0!</v>
      </c>
      <c r="CA515" s="131" t="e">
        <f t="shared" ref="CA515" si="9364">S515/S529</f>
        <v>#DIV/0!</v>
      </c>
      <c r="CB515" s="128" t="e">
        <f t="shared" ref="CB515" si="9365">T515/T529</f>
        <v>#DIV/0!</v>
      </c>
      <c r="CC515" s="129" t="e">
        <f t="shared" ref="CC515" si="9366">U515/U529</f>
        <v>#DIV/0!</v>
      </c>
      <c r="CD515" s="130" t="e">
        <f t="shared" ref="CD515" si="9367">V515/V529</f>
        <v>#DIV/0!</v>
      </c>
      <c r="CE515" s="131" t="e">
        <f t="shared" ref="CE515" si="9368">W515/W529</f>
        <v>#DIV/0!</v>
      </c>
      <c r="CF515" s="128" t="e">
        <f t="shared" ref="CF515" si="9369">X515/X529</f>
        <v>#DIV/0!</v>
      </c>
      <c r="CG515" s="129" t="e">
        <f t="shared" ref="CG515" si="9370">Y515/Y529</f>
        <v>#DIV/0!</v>
      </c>
      <c r="CH515" s="130" t="e">
        <f t="shared" ref="CH515" si="9371">Z515/Z529</f>
        <v>#DIV/0!</v>
      </c>
      <c r="CI515" s="128" t="e">
        <f t="shared" ref="CI515" si="9372">AA515/AA529</f>
        <v>#DIV/0!</v>
      </c>
      <c r="CJ515" s="134" t="e">
        <f t="shared" ref="CJ515" si="9373">AB515/AB529</f>
        <v>#DIV/0!</v>
      </c>
      <c r="CK515" s="135" t="e">
        <f t="shared" ref="CK515" si="9374">AC515/AC529</f>
        <v>#DIV/0!</v>
      </c>
    </row>
    <row r="516" spans="1:89" ht="14.25" thickTop="1" thickBot="1" x14ac:dyDescent="0.25">
      <c r="A516" s="136" t="s">
        <v>27</v>
      </c>
      <c r="B516" s="192"/>
      <c r="C516" s="176"/>
      <c r="D516" s="177"/>
      <c r="E516" s="178"/>
      <c r="F516" s="175"/>
      <c r="G516" s="179"/>
      <c r="H516" s="177"/>
      <c r="I516" s="178"/>
      <c r="J516" s="175"/>
      <c r="K516" s="176"/>
      <c r="L516" s="177"/>
      <c r="M516" s="175"/>
      <c r="N516" s="180"/>
      <c r="O516" s="193"/>
      <c r="P516" s="175"/>
      <c r="Q516" s="176"/>
      <c r="R516" s="177"/>
      <c r="S516" s="178"/>
      <c r="T516" s="175"/>
      <c r="U516" s="179"/>
      <c r="V516" s="177"/>
      <c r="W516" s="194"/>
      <c r="X516" s="175"/>
      <c r="Y516" s="179"/>
      <c r="Z516" s="177"/>
      <c r="AA516" s="175"/>
      <c r="AB516" s="156">
        <f t="shared" si="9100"/>
        <v>0</v>
      </c>
      <c r="AC516" s="157">
        <f t="shared" si="9101"/>
        <v>0</v>
      </c>
      <c r="AE516" s="229" t="s">
        <v>13</v>
      </c>
      <c r="AF516" s="20">
        <f t="shared" ref="AF516:BG516" si="9375">SUM(AF513:AF515)</f>
        <v>0</v>
      </c>
      <c r="AG516" s="21">
        <f t="shared" si="9375"/>
        <v>0</v>
      </c>
      <c r="AH516" s="20">
        <f t="shared" si="9375"/>
        <v>0</v>
      </c>
      <c r="AI516" s="21">
        <f t="shared" si="9375"/>
        <v>0</v>
      </c>
      <c r="AJ516" s="20">
        <f t="shared" si="9375"/>
        <v>0</v>
      </c>
      <c r="AK516" s="21">
        <f t="shared" si="9375"/>
        <v>0</v>
      </c>
      <c r="AL516" s="20">
        <f t="shared" si="9375"/>
        <v>0</v>
      </c>
      <c r="AM516" s="21">
        <f t="shared" si="9375"/>
        <v>0</v>
      </c>
      <c r="AN516" s="20">
        <f t="shared" si="9375"/>
        <v>0</v>
      </c>
      <c r="AO516" s="21">
        <f t="shared" si="9375"/>
        <v>0</v>
      </c>
      <c r="AP516" s="20">
        <f t="shared" si="9375"/>
        <v>0</v>
      </c>
      <c r="AQ516" s="21">
        <f t="shared" si="9375"/>
        <v>0</v>
      </c>
      <c r="AR516" s="20">
        <f t="shared" si="9375"/>
        <v>0</v>
      </c>
      <c r="AS516" s="21">
        <f t="shared" si="9375"/>
        <v>0</v>
      </c>
      <c r="AT516" s="20">
        <f t="shared" si="9375"/>
        <v>0</v>
      </c>
      <c r="AU516" s="21">
        <f t="shared" si="9375"/>
        <v>0</v>
      </c>
      <c r="AV516" s="20">
        <f t="shared" si="9375"/>
        <v>0</v>
      </c>
      <c r="AW516" s="21">
        <f t="shared" si="9375"/>
        <v>0</v>
      </c>
      <c r="AX516" s="20">
        <f t="shared" si="9375"/>
        <v>0</v>
      </c>
      <c r="AY516" s="21">
        <f t="shared" si="9375"/>
        <v>0</v>
      </c>
      <c r="AZ516" s="20">
        <f t="shared" si="9375"/>
        <v>0</v>
      </c>
      <c r="BA516" s="21">
        <f t="shared" si="9375"/>
        <v>0</v>
      </c>
      <c r="BB516" s="20">
        <f t="shared" si="9375"/>
        <v>0</v>
      </c>
      <c r="BC516" s="21">
        <f t="shared" si="9375"/>
        <v>0</v>
      </c>
      <c r="BD516" s="20">
        <f t="shared" si="9375"/>
        <v>0</v>
      </c>
      <c r="BE516" s="21">
        <f t="shared" si="9375"/>
        <v>0</v>
      </c>
      <c r="BF516" s="160">
        <f t="shared" si="9375"/>
        <v>0</v>
      </c>
      <c r="BG516" s="161">
        <f t="shared" si="9375"/>
        <v>0</v>
      </c>
      <c r="BI516" s="136" t="s">
        <v>27</v>
      </c>
      <c r="BJ516" s="128" t="e">
        <f>B516/B529</f>
        <v>#DIV/0!</v>
      </c>
      <c r="BK516" s="129" t="e">
        <f t="shared" ref="BK516" si="9376">C516/C529</f>
        <v>#DIV/0!</v>
      </c>
      <c r="BL516" s="130" t="e">
        <f t="shared" ref="BL516" si="9377">D516/D529</f>
        <v>#DIV/0!</v>
      </c>
      <c r="BM516" s="131" t="e">
        <f t="shared" ref="BM516" si="9378">E516/E529</f>
        <v>#DIV/0!</v>
      </c>
      <c r="BN516" s="128" t="e">
        <f t="shared" ref="BN516" si="9379">F516/F529</f>
        <v>#DIV/0!</v>
      </c>
      <c r="BO516" s="129" t="e">
        <f t="shared" ref="BO516" si="9380">G516/G529</f>
        <v>#DIV/0!</v>
      </c>
      <c r="BP516" s="130" t="e">
        <f t="shared" ref="BP516" si="9381">H516/H529</f>
        <v>#DIV/0!</v>
      </c>
      <c r="BQ516" s="131" t="e">
        <f t="shared" ref="BQ516" si="9382">I516/I529</f>
        <v>#DIV/0!</v>
      </c>
      <c r="BR516" s="128" t="e">
        <f t="shared" ref="BR516" si="9383">J516/J529</f>
        <v>#DIV/0!</v>
      </c>
      <c r="BS516" s="129" t="e">
        <f t="shared" ref="BS516" si="9384">K516/K529</f>
        <v>#DIV/0!</v>
      </c>
      <c r="BT516" s="130" t="e">
        <f t="shared" ref="BT516" si="9385">L516/L529</f>
        <v>#DIV/0!</v>
      </c>
      <c r="BU516" s="128" t="e">
        <f t="shared" ref="BU516" si="9386">M516/M529</f>
        <v>#DIV/0!</v>
      </c>
      <c r="BV516" s="132" t="e">
        <f t="shared" ref="BV516" si="9387">N516/N529</f>
        <v>#DIV/0!</v>
      </c>
      <c r="BW516" s="133" t="e">
        <f t="shared" ref="BW516" si="9388">O516/O529</f>
        <v>#DIV/0!</v>
      </c>
      <c r="BX516" s="128" t="e">
        <f t="shared" ref="BX516" si="9389">P516/P529</f>
        <v>#DIV/0!</v>
      </c>
      <c r="BY516" s="129" t="e">
        <f t="shared" ref="BY516" si="9390">Q516/Q529</f>
        <v>#DIV/0!</v>
      </c>
      <c r="BZ516" s="130" t="e">
        <f t="shared" ref="BZ516" si="9391">R516/R529</f>
        <v>#DIV/0!</v>
      </c>
      <c r="CA516" s="131" t="e">
        <f t="shared" ref="CA516" si="9392">S516/S529</f>
        <v>#DIV/0!</v>
      </c>
      <c r="CB516" s="128" t="e">
        <f t="shared" ref="CB516" si="9393">T516/T529</f>
        <v>#DIV/0!</v>
      </c>
      <c r="CC516" s="129" t="e">
        <f t="shared" ref="CC516" si="9394">U516/U529</f>
        <v>#DIV/0!</v>
      </c>
      <c r="CD516" s="130" t="e">
        <f t="shared" ref="CD516" si="9395">V516/V529</f>
        <v>#DIV/0!</v>
      </c>
      <c r="CE516" s="131" t="e">
        <f t="shared" ref="CE516" si="9396">W516/W529</f>
        <v>#DIV/0!</v>
      </c>
      <c r="CF516" s="128" t="e">
        <f t="shared" ref="CF516" si="9397">X516/X529</f>
        <v>#DIV/0!</v>
      </c>
      <c r="CG516" s="129" t="e">
        <f t="shared" ref="CG516" si="9398">Y516/Y529</f>
        <v>#DIV/0!</v>
      </c>
      <c r="CH516" s="130" t="e">
        <f t="shared" ref="CH516" si="9399">Z516/Z529</f>
        <v>#DIV/0!</v>
      </c>
      <c r="CI516" s="128" t="e">
        <f t="shared" ref="CI516" si="9400">AA516/AA529</f>
        <v>#DIV/0!</v>
      </c>
      <c r="CJ516" s="134" t="e">
        <f t="shared" ref="CJ516" si="9401">AB516/AB529</f>
        <v>#DIV/0!</v>
      </c>
      <c r="CK516" s="135" t="e">
        <f t="shared" ref="CK516" si="9402">AC516/AC529</f>
        <v>#DIV/0!</v>
      </c>
    </row>
    <row r="517" spans="1:89" ht="13.5" thickTop="1" x14ac:dyDescent="0.2">
      <c r="A517" s="145" t="s">
        <v>28</v>
      </c>
      <c r="B517" s="189"/>
      <c r="C517" s="183"/>
      <c r="D517" s="184"/>
      <c r="E517" s="185"/>
      <c r="F517" s="182"/>
      <c r="G517" s="186"/>
      <c r="H517" s="184"/>
      <c r="I517" s="185"/>
      <c r="J517" s="182"/>
      <c r="K517" s="183"/>
      <c r="L517" s="184"/>
      <c r="M517" s="182"/>
      <c r="N517" s="187"/>
      <c r="O517" s="190"/>
      <c r="P517" s="182"/>
      <c r="Q517" s="183"/>
      <c r="R517" s="184"/>
      <c r="S517" s="185"/>
      <c r="T517" s="182"/>
      <c r="U517" s="186"/>
      <c r="V517" s="184"/>
      <c r="W517" s="191"/>
      <c r="X517" s="182"/>
      <c r="Y517" s="186"/>
      <c r="Z517" s="184"/>
      <c r="AA517" s="182"/>
      <c r="AB517" s="156">
        <f t="shared" si="9100"/>
        <v>0</v>
      </c>
      <c r="AC517" s="157">
        <f t="shared" si="9101"/>
        <v>0</v>
      </c>
      <c r="BI517" s="145" t="s">
        <v>28</v>
      </c>
      <c r="BJ517" s="128" t="e">
        <f>B517/B529</f>
        <v>#DIV/0!</v>
      </c>
      <c r="BK517" s="129" t="e">
        <f t="shared" ref="BK517" si="9403">C517/C529</f>
        <v>#DIV/0!</v>
      </c>
      <c r="BL517" s="130" t="e">
        <f t="shared" ref="BL517" si="9404">D517/D529</f>
        <v>#DIV/0!</v>
      </c>
      <c r="BM517" s="131" t="e">
        <f t="shared" ref="BM517" si="9405">E517/E529</f>
        <v>#DIV/0!</v>
      </c>
      <c r="BN517" s="128" t="e">
        <f t="shared" ref="BN517" si="9406">F517/F529</f>
        <v>#DIV/0!</v>
      </c>
      <c r="BO517" s="129" t="e">
        <f t="shared" ref="BO517" si="9407">G517/G529</f>
        <v>#DIV/0!</v>
      </c>
      <c r="BP517" s="130" t="e">
        <f t="shared" ref="BP517" si="9408">H517/H529</f>
        <v>#DIV/0!</v>
      </c>
      <c r="BQ517" s="131" t="e">
        <f t="shared" ref="BQ517" si="9409">I517/I529</f>
        <v>#DIV/0!</v>
      </c>
      <c r="BR517" s="128" t="e">
        <f t="shared" ref="BR517" si="9410">J517/J529</f>
        <v>#DIV/0!</v>
      </c>
      <c r="BS517" s="129" t="e">
        <f t="shared" ref="BS517" si="9411">K517/K529</f>
        <v>#DIV/0!</v>
      </c>
      <c r="BT517" s="130" t="e">
        <f t="shared" ref="BT517" si="9412">L517/L529</f>
        <v>#DIV/0!</v>
      </c>
      <c r="BU517" s="128" t="e">
        <f t="shared" ref="BU517" si="9413">M517/M529</f>
        <v>#DIV/0!</v>
      </c>
      <c r="BV517" s="132" t="e">
        <f t="shared" ref="BV517" si="9414">N517/N529</f>
        <v>#DIV/0!</v>
      </c>
      <c r="BW517" s="133" t="e">
        <f t="shared" ref="BW517" si="9415">O517/O529</f>
        <v>#DIV/0!</v>
      </c>
      <c r="BX517" s="128" t="e">
        <f t="shared" ref="BX517" si="9416">P517/P529</f>
        <v>#DIV/0!</v>
      </c>
      <c r="BY517" s="129" t="e">
        <f t="shared" ref="BY517" si="9417">Q517/Q529</f>
        <v>#DIV/0!</v>
      </c>
      <c r="BZ517" s="130" t="e">
        <f t="shared" ref="BZ517" si="9418">R517/R529</f>
        <v>#DIV/0!</v>
      </c>
      <c r="CA517" s="131" t="e">
        <f t="shared" ref="CA517" si="9419">S517/S529</f>
        <v>#DIV/0!</v>
      </c>
      <c r="CB517" s="128" t="e">
        <f t="shared" ref="CB517" si="9420">T517/T529</f>
        <v>#DIV/0!</v>
      </c>
      <c r="CC517" s="129" t="e">
        <f t="shared" ref="CC517" si="9421">U517/U529</f>
        <v>#DIV/0!</v>
      </c>
      <c r="CD517" s="130" t="e">
        <f t="shared" ref="CD517" si="9422">V517/V529</f>
        <v>#DIV/0!</v>
      </c>
      <c r="CE517" s="131" t="e">
        <f t="shared" ref="CE517" si="9423">W517/W529</f>
        <v>#DIV/0!</v>
      </c>
      <c r="CF517" s="128" t="e">
        <f t="shared" ref="CF517" si="9424">X517/X529</f>
        <v>#DIV/0!</v>
      </c>
      <c r="CG517" s="129" t="e">
        <f t="shared" ref="CG517" si="9425">Y517/Y529</f>
        <v>#DIV/0!</v>
      </c>
      <c r="CH517" s="130" t="e">
        <f t="shared" ref="CH517" si="9426">Z517/Z529</f>
        <v>#DIV/0!</v>
      </c>
      <c r="CI517" s="128" t="e">
        <f t="shared" ref="CI517" si="9427">AA517/AA529</f>
        <v>#DIV/0!</v>
      </c>
      <c r="CJ517" s="134" t="e">
        <f t="shared" ref="CJ517" si="9428">AB517/AB529</f>
        <v>#DIV/0!</v>
      </c>
      <c r="CK517" s="135" t="e">
        <f t="shared" ref="CK517" si="9429">AC517/AC529</f>
        <v>#DIV/0!</v>
      </c>
    </row>
    <row r="518" spans="1:89" x14ac:dyDescent="0.2">
      <c r="A518" s="136" t="s">
        <v>29</v>
      </c>
      <c r="B518" s="192"/>
      <c r="C518" s="176"/>
      <c r="D518" s="177"/>
      <c r="E518" s="178"/>
      <c r="F518" s="175"/>
      <c r="G518" s="179"/>
      <c r="H518" s="177"/>
      <c r="I518" s="178"/>
      <c r="J518" s="175"/>
      <c r="K518" s="176"/>
      <c r="L518" s="177"/>
      <c r="M518" s="175"/>
      <c r="N518" s="180"/>
      <c r="O518" s="193"/>
      <c r="P518" s="175"/>
      <c r="Q518" s="176"/>
      <c r="R518" s="177"/>
      <c r="S518" s="178"/>
      <c r="T518" s="175"/>
      <c r="U518" s="179"/>
      <c r="V518" s="177"/>
      <c r="W518" s="194"/>
      <c r="X518" s="175"/>
      <c r="Y518" s="179"/>
      <c r="Z518" s="177"/>
      <c r="AA518" s="175"/>
      <c r="AB518" s="156">
        <f t="shared" si="9100"/>
        <v>0</v>
      </c>
      <c r="AC518" s="157">
        <f t="shared" si="9101"/>
        <v>0</v>
      </c>
      <c r="BI518" s="136" t="s">
        <v>29</v>
      </c>
      <c r="BJ518" s="128" t="e">
        <f>B518/B529</f>
        <v>#DIV/0!</v>
      </c>
      <c r="BK518" s="129" t="e">
        <f t="shared" ref="BK518" si="9430">C518/C529</f>
        <v>#DIV/0!</v>
      </c>
      <c r="BL518" s="130" t="e">
        <f t="shared" ref="BL518" si="9431">D518/D529</f>
        <v>#DIV/0!</v>
      </c>
      <c r="BM518" s="131" t="e">
        <f t="shared" ref="BM518" si="9432">E518/E529</f>
        <v>#DIV/0!</v>
      </c>
      <c r="BN518" s="128" t="e">
        <f t="shared" ref="BN518" si="9433">F518/F529</f>
        <v>#DIV/0!</v>
      </c>
      <c r="BO518" s="129" t="e">
        <f t="shared" ref="BO518" si="9434">G518/G529</f>
        <v>#DIV/0!</v>
      </c>
      <c r="BP518" s="130" t="e">
        <f t="shared" ref="BP518" si="9435">H518/H529</f>
        <v>#DIV/0!</v>
      </c>
      <c r="BQ518" s="131" t="e">
        <f t="shared" ref="BQ518" si="9436">I518/I529</f>
        <v>#DIV/0!</v>
      </c>
      <c r="BR518" s="128" t="e">
        <f t="shared" ref="BR518" si="9437">J518/J529</f>
        <v>#DIV/0!</v>
      </c>
      <c r="BS518" s="129" t="e">
        <f t="shared" ref="BS518" si="9438">K518/K529</f>
        <v>#DIV/0!</v>
      </c>
      <c r="BT518" s="130" t="e">
        <f t="shared" ref="BT518" si="9439">L518/L529</f>
        <v>#DIV/0!</v>
      </c>
      <c r="BU518" s="128" t="e">
        <f t="shared" ref="BU518" si="9440">M518/M529</f>
        <v>#DIV/0!</v>
      </c>
      <c r="BV518" s="132" t="e">
        <f t="shared" ref="BV518" si="9441">N518/N529</f>
        <v>#DIV/0!</v>
      </c>
      <c r="BW518" s="133" t="e">
        <f t="shared" ref="BW518" si="9442">O518/O529</f>
        <v>#DIV/0!</v>
      </c>
      <c r="BX518" s="128" t="e">
        <f t="shared" ref="BX518" si="9443">P518/P529</f>
        <v>#DIV/0!</v>
      </c>
      <c r="BY518" s="129" t="e">
        <f t="shared" ref="BY518" si="9444">Q518/Q529</f>
        <v>#DIV/0!</v>
      </c>
      <c r="BZ518" s="130" t="e">
        <f t="shared" ref="BZ518" si="9445">R518/R529</f>
        <v>#DIV/0!</v>
      </c>
      <c r="CA518" s="131" t="e">
        <f t="shared" ref="CA518" si="9446">S518/S529</f>
        <v>#DIV/0!</v>
      </c>
      <c r="CB518" s="128" t="e">
        <f t="shared" ref="CB518" si="9447">T518/T529</f>
        <v>#DIV/0!</v>
      </c>
      <c r="CC518" s="129" t="e">
        <f t="shared" ref="CC518" si="9448">U518/U529</f>
        <v>#DIV/0!</v>
      </c>
      <c r="CD518" s="130" t="e">
        <f t="shared" ref="CD518" si="9449">V518/V529</f>
        <v>#DIV/0!</v>
      </c>
      <c r="CE518" s="131" t="e">
        <f t="shared" ref="CE518" si="9450">W518/W529</f>
        <v>#DIV/0!</v>
      </c>
      <c r="CF518" s="128" t="e">
        <f t="shared" ref="CF518" si="9451">X518/X529</f>
        <v>#DIV/0!</v>
      </c>
      <c r="CG518" s="129" t="e">
        <f t="shared" ref="CG518" si="9452">Y518/Y529</f>
        <v>#DIV/0!</v>
      </c>
      <c r="CH518" s="130" t="e">
        <f t="shared" ref="CH518" si="9453">Z518/Z529</f>
        <v>#DIV/0!</v>
      </c>
      <c r="CI518" s="128" t="e">
        <f t="shared" ref="CI518" si="9454">AA518/AA529</f>
        <v>#DIV/0!</v>
      </c>
      <c r="CJ518" s="134" t="e">
        <f t="shared" ref="CJ518" si="9455">AB518/AB529</f>
        <v>#DIV/0!</v>
      </c>
      <c r="CK518" s="135" t="e">
        <f t="shared" ref="CK518" si="9456">AC518/AC529</f>
        <v>#DIV/0!</v>
      </c>
    </row>
    <row r="519" spans="1:89" x14ac:dyDescent="0.2">
      <c r="A519" s="145" t="s">
        <v>30</v>
      </c>
      <c r="B519" s="189"/>
      <c r="C519" s="183"/>
      <c r="D519" s="184"/>
      <c r="E519" s="185"/>
      <c r="F519" s="182"/>
      <c r="G519" s="186"/>
      <c r="H519" s="184"/>
      <c r="I519" s="185"/>
      <c r="J519" s="182"/>
      <c r="K519" s="183"/>
      <c r="L519" s="184"/>
      <c r="M519" s="182"/>
      <c r="N519" s="187"/>
      <c r="O519" s="190"/>
      <c r="P519" s="182"/>
      <c r="Q519" s="183"/>
      <c r="R519" s="184"/>
      <c r="S519" s="185"/>
      <c r="T519" s="182"/>
      <c r="U519" s="186"/>
      <c r="V519" s="184"/>
      <c r="W519" s="191"/>
      <c r="X519" s="182"/>
      <c r="Y519" s="186"/>
      <c r="Z519" s="184"/>
      <c r="AA519" s="182"/>
      <c r="AB519" s="156">
        <f t="shared" si="9100"/>
        <v>0</v>
      </c>
      <c r="AC519" s="157">
        <f t="shared" si="9101"/>
        <v>0</v>
      </c>
      <c r="BI519" s="145" t="s">
        <v>30</v>
      </c>
      <c r="BJ519" s="128" t="e">
        <f>B519/B529</f>
        <v>#DIV/0!</v>
      </c>
      <c r="BK519" s="129" t="e">
        <f t="shared" ref="BK519" si="9457">C519/C529</f>
        <v>#DIV/0!</v>
      </c>
      <c r="BL519" s="130" t="e">
        <f t="shared" ref="BL519" si="9458">D519/D529</f>
        <v>#DIV/0!</v>
      </c>
      <c r="BM519" s="131" t="e">
        <f t="shared" ref="BM519" si="9459">E519/E529</f>
        <v>#DIV/0!</v>
      </c>
      <c r="BN519" s="128" t="e">
        <f t="shared" ref="BN519" si="9460">F519/F529</f>
        <v>#DIV/0!</v>
      </c>
      <c r="BO519" s="129" t="e">
        <f t="shared" ref="BO519" si="9461">G519/G529</f>
        <v>#DIV/0!</v>
      </c>
      <c r="BP519" s="130" t="e">
        <f t="shared" ref="BP519" si="9462">H519/H529</f>
        <v>#DIV/0!</v>
      </c>
      <c r="BQ519" s="131" t="e">
        <f t="shared" ref="BQ519" si="9463">I519/I529</f>
        <v>#DIV/0!</v>
      </c>
      <c r="BR519" s="128" t="e">
        <f t="shared" ref="BR519" si="9464">J519/J529</f>
        <v>#DIV/0!</v>
      </c>
      <c r="BS519" s="129" t="e">
        <f t="shared" ref="BS519" si="9465">K519/K529</f>
        <v>#DIV/0!</v>
      </c>
      <c r="BT519" s="130" t="e">
        <f t="shared" ref="BT519" si="9466">L519/L529</f>
        <v>#DIV/0!</v>
      </c>
      <c r="BU519" s="128" t="e">
        <f t="shared" ref="BU519" si="9467">M519/M529</f>
        <v>#DIV/0!</v>
      </c>
      <c r="BV519" s="132" t="e">
        <f t="shared" ref="BV519" si="9468">N519/N529</f>
        <v>#DIV/0!</v>
      </c>
      <c r="BW519" s="133" t="e">
        <f t="shared" ref="BW519" si="9469">O519/O529</f>
        <v>#DIV/0!</v>
      </c>
      <c r="BX519" s="128" t="e">
        <f t="shared" ref="BX519" si="9470">P519/P529</f>
        <v>#DIV/0!</v>
      </c>
      <c r="BY519" s="129" t="e">
        <f t="shared" ref="BY519" si="9471">Q519/Q529</f>
        <v>#DIV/0!</v>
      </c>
      <c r="BZ519" s="130" t="e">
        <f t="shared" ref="BZ519" si="9472">R519/R529</f>
        <v>#DIV/0!</v>
      </c>
      <c r="CA519" s="131" t="e">
        <f t="shared" ref="CA519" si="9473">S519/S529</f>
        <v>#DIV/0!</v>
      </c>
      <c r="CB519" s="128" t="e">
        <f t="shared" ref="CB519" si="9474">T519/T529</f>
        <v>#DIV/0!</v>
      </c>
      <c r="CC519" s="129" t="e">
        <f t="shared" ref="CC519" si="9475">U519/U529</f>
        <v>#DIV/0!</v>
      </c>
      <c r="CD519" s="130" t="e">
        <f t="shared" ref="CD519" si="9476">V519/V529</f>
        <v>#DIV/0!</v>
      </c>
      <c r="CE519" s="131" t="e">
        <f t="shared" ref="CE519" si="9477">W519/W529</f>
        <v>#DIV/0!</v>
      </c>
      <c r="CF519" s="128" t="e">
        <f t="shared" ref="CF519" si="9478">X519/X529</f>
        <v>#DIV/0!</v>
      </c>
      <c r="CG519" s="129" t="e">
        <f t="shared" ref="CG519" si="9479">Y519/Y529</f>
        <v>#DIV/0!</v>
      </c>
      <c r="CH519" s="130" t="e">
        <f t="shared" ref="CH519" si="9480">Z519/Z529</f>
        <v>#DIV/0!</v>
      </c>
      <c r="CI519" s="128" t="e">
        <f t="shared" ref="CI519" si="9481">AA519/AA529</f>
        <v>#DIV/0!</v>
      </c>
      <c r="CJ519" s="134" t="e">
        <f t="shared" ref="CJ519" si="9482">AB519/AB529</f>
        <v>#DIV/0!</v>
      </c>
      <c r="CK519" s="135" t="e">
        <f t="shared" ref="CK519" si="9483">AC519/AC529</f>
        <v>#DIV/0!</v>
      </c>
    </row>
    <row r="520" spans="1:89" x14ac:dyDescent="0.2">
      <c r="A520" s="136" t="s">
        <v>31</v>
      </c>
      <c r="B520" s="192"/>
      <c r="C520" s="176"/>
      <c r="D520" s="177"/>
      <c r="E520" s="178"/>
      <c r="F520" s="175"/>
      <c r="G520" s="179"/>
      <c r="H520" s="177"/>
      <c r="I520" s="178"/>
      <c r="J520" s="175"/>
      <c r="K520" s="176"/>
      <c r="L520" s="177"/>
      <c r="M520" s="175"/>
      <c r="N520" s="180"/>
      <c r="O520" s="193"/>
      <c r="P520" s="175"/>
      <c r="Q520" s="176"/>
      <c r="R520" s="177"/>
      <c r="S520" s="178"/>
      <c r="T520" s="175"/>
      <c r="U520" s="179"/>
      <c r="V520" s="177"/>
      <c r="W520" s="194"/>
      <c r="X520" s="175"/>
      <c r="Y520" s="179"/>
      <c r="Z520" s="177"/>
      <c r="AA520" s="175"/>
      <c r="AB520" s="156">
        <f t="shared" si="9100"/>
        <v>0</v>
      </c>
      <c r="AC520" s="157">
        <f t="shared" si="9101"/>
        <v>0</v>
      </c>
      <c r="BI520" s="136" t="s">
        <v>31</v>
      </c>
      <c r="BJ520" s="128" t="e">
        <f>B520/B529</f>
        <v>#DIV/0!</v>
      </c>
      <c r="BK520" s="129" t="e">
        <f t="shared" ref="BK520" si="9484">C520/C529</f>
        <v>#DIV/0!</v>
      </c>
      <c r="BL520" s="130" t="e">
        <f t="shared" ref="BL520" si="9485">D520/D529</f>
        <v>#DIV/0!</v>
      </c>
      <c r="BM520" s="131" t="e">
        <f t="shared" ref="BM520" si="9486">E520/E529</f>
        <v>#DIV/0!</v>
      </c>
      <c r="BN520" s="128" t="e">
        <f t="shared" ref="BN520" si="9487">F520/F529</f>
        <v>#DIV/0!</v>
      </c>
      <c r="BO520" s="129" t="e">
        <f t="shared" ref="BO520" si="9488">G520/G529</f>
        <v>#DIV/0!</v>
      </c>
      <c r="BP520" s="130" t="e">
        <f t="shared" ref="BP520" si="9489">H520/H529</f>
        <v>#DIV/0!</v>
      </c>
      <c r="BQ520" s="131" t="e">
        <f t="shared" ref="BQ520" si="9490">I520/I529</f>
        <v>#DIV/0!</v>
      </c>
      <c r="BR520" s="128" t="e">
        <f t="shared" ref="BR520" si="9491">J520/J529</f>
        <v>#DIV/0!</v>
      </c>
      <c r="BS520" s="129" t="e">
        <f t="shared" ref="BS520" si="9492">K520/K529</f>
        <v>#DIV/0!</v>
      </c>
      <c r="BT520" s="130" t="e">
        <f t="shared" ref="BT520" si="9493">L520/L529</f>
        <v>#DIV/0!</v>
      </c>
      <c r="BU520" s="128" t="e">
        <f t="shared" ref="BU520" si="9494">M520/M529</f>
        <v>#DIV/0!</v>
      </c>
      <c r="BV520" s="132" t="e">
        <f t="shared" ref="BV520" si="9495">N520/N529</f>
        <v>#DIV/0!</v>
      </c>
      <c r="BW520" s="133" t="e">
        <f t="shared" ref="BW520" si="9496">O520/O529</f>
        <v>#DIV/0!</v>
      </c>
      <c r="BX520" s="128" t="e">
        <f t="shared" ref="BX520" si="9497">P520/P529</f>
        <v>#DIV/0!</v>
      </c>
      <c r="BY520" s="129" t="e">
        <f t="shared" ref="BY520" si="9498">Q520/Q529</f>
        <v>#DIV/0!</v>
      </c>
      <c r="BZ520" s="130" t="e">
        <f t="shared" ref="BZ520" si="9499">R520/R529</f>
        <v>#DIV/0!</v>
      </c>
      <c r="CA520" s="131" t="e">
        <f t="shared" ref="CA520" si="9500">S520/S529</f>
        <v>#DIV/0!</v>
      </c>
      <c r="CB520" s="128" t="e">
        <f t="shared" ref="CB520" si="9501">T520/T529</f>
        <v>#DIV/0!</v>
      </c>
      <c r="CC520" s="129" t="e">
        <f t="shared" ref="CC520" si="9502">U520/U529</f>
        <v>#DIV/0!</v>
      </c>
      <c r="CD520" s="130" t="e">
        <f t="shared" ref="CD520" si="9503">V520/V529</f>
        <v>#DIV/0!</v>
      </c>
      <c r="CE520" s="131" t="e">
        <f t="shared" ref="CE520" si="9504">W520/W529</f>
        <v>#DIV/0!</v>
      </c>
      <c r="CF520" s="128" t="e">
        <f t="shared" ref="CF520" si="9505">X520/X529</f>
        <v>#DIV/0!</v>
      </c>
      <c r="CG520" s="129" t="e">
        <f t="shared" ref="CG520" si="9506">Y520/Y529</f>
        <v>#DIV/0!</v>
      </c>
      <c r="CH520" s="130" t="e">
        <f t="shared" ref="CH520" si="9507">Z520/Z529</f>
        <v>#DIV/0!</v>
      </c>
      <c r="CI520" s="128" t="e">
        <f t="shared" ref="CI520" si="9508">AA520/AA529</f>
        <v>#DIV/0!</v>
      </c>
      <c r="CJ520" s="134" t="e">
        <f t="shared" ref="CJ520" si="9509">AB520/AB529</f>
        <v>#DIV/0!</v>
      </c>
      <c r="CK520" s="135" t="e">
        <f t="shared" ref="CK520" si="9510">AC520/AC529</f>
        <v>#DIV/0!</v>
      </c>
    </row>
    <row r="521" spans="1:89" x14ac:dyDescent="0.2">
      <c r="A521" s="145" t="s">
        <v>32</v>
      </c>
      <c r="B521" s="189"/>
      <c r="C521" s="183"/>
      <c r="D521" s="184"/>
      <c r="E521" s="185"/>
      <c r="F521" s="182"/>
      <c r="G521" s="186"/>
      <c r="H521" s="184"/>
      <c r="I521" s="185"/>
      <c r="J521" s="182"/>
      <c r="K521" s="183"/>
      <c r="L521" s="184"/>
      <c r="M521" s="182"/>
      <c r="N521" s="187"/>
      <c r="O521" s="190"/>
      <c r="P521" s="182"/>
      <c r="Q521" s="183"/>
      <c r="R521" s="184"/>
      <c r="S521" s="185"/>
      <c r="T521" s="182"/>
      <c r="U521" s="186"/>
      <c r="V521" s="184"/>
      <c r="W521" s="191"/>
      <c r="X521" s="182"/>
      <c r="Y521" s="186"/>
      <c r="Z521" s="184"/>
      <c r="AA521" s="182"/>
      <c r="AB521" s="156">
        <f t="shared" si="9100"/>
        <v>0</v>
      </c>
      <c r="AC521" s="157">
        <f t="shared" si="9101"/>
        <v>0</v>
      </c>
      <c r="BI521" s="145" t="s">
        <v>32</v>
      </c>
      <c r="BJ521" s="128" t="e">
        <f>B521/B529</f>
        <v>#DIV/0!</v>
      </c>
      <c r="BK521" s="129" t="e">
        <f t="shared" ref="BK521" si="9511">C521/C529</f>
        <v>#DIV/0!</v>
      </c>
      <c r="BL521" s="130" t="e">
        <f t="shared" ref="BL521" si="9512">D521/D529</f>
        <v>#DIV/0!</v>
      </c>
      <c r="BM521" s="131" t="e">
        <f t="shared" ref="BM521" si="9513">E521/E529</f>
        <v>#DIV/0!</v>
      </c>
      <c r="BN521" s="128" t="e">
        <f t="shared" ref="BN521" si="9514">F521/F529</f>
        <v>#DIV/0!</v>
      </c>
      <c r="BO521" s="129" t="e">
        <f t="shared" ref="BO521" si="9515">G521/G529</f>
        <v>#DIV/0!</v>
      </c>
      <c r="BP521" s="130" t="e">
        <f t="shared" ref="BP521" si="9516">H521/H529</f>
        <v>#DIV/0!</v>
      </c>
      <c r="BQ521" s="131" t="e">
        <f t="shared" ref="BQ521" si="9517">I521/I529</f>
        <v>#DIV/0!</v>
      </c>
      <c r="BR521" s="128" t="e">
        <f t="shared" ref="BR521" si="9518">J521/J529</f>
        <v>#DIV/0!</v>
      </c>
      <c r="BS521" s="129" t="e">
        <f t="shared" ref="BS521" si="9519">K521/K529</f>
        <v>#DIV/0!</v>
      </c>
      <c r="BT521" s="130" t="e">
        <f t="shared" ref="BT521" si="9520">L521/L529</f>
        <v>#DIV/0!</v>
      </c>
      <c r="BU521" s="128" t="e">
        <f t="shared" ref="BU521" si="9521">M521/M529</f>
        <v>#DIV/0!</v>
      </c>
      <c r="BV521" s="132" t="e">
        <f t="shared" ref="BV521" si="9522">N521/N529</f>
        <v>#DIV/0!</v>
      </c>
      <c r="BW521" s="133" t="e">
        <f t="shared" ref="BW521" si="9523">O521/O529</f>
        <v>#DIV/0!</v>
      </c>
      <c r="BX521" s="128" t="e">
        <f t="shared" ref="BX521" si="9524">P521/P529</f>
        <v>#DIV/0!</v>
      </c>
      <c r="BY521" s="129" t="e">
        <f t="shared" ref="BY521" si="9525">Q521/Q529</f>
        <v>#DIV/0!</v>
      </c>
      <c r="BZ521" s="130" t="e">
        <f t="shared" ref="BZ521" si="9526">R521/R529</f>
        <v>#DIV/0!</v>
      </c>
      <c r="CA521" s="131" t="e">
        <f t="shared" ref="CA521" si="9527">S521/S529</f>
        <v>#DIV/0!</v>
      </c>
      <c r="CB521" s="128" t="e">
        <f t="shared" ref="CB521" si="9528">T521/T529</f>
        <v>#DIV/0!</v>
      </c>
      <c r="CC521" s="129" t="e">
        <f t="shared" ref="CC521" si="9529">U521/U529</f>
        <v>#DIV/0!</v>
      </c>
      <c r="CD521" s="130" t="e">
        <f t="shared" ref="CD521" si="9530">V521/V529</f>
        <v>#DIV/0!</v>
      </c>
      <c r="CE521" s="131" t="e">
        <f t="shared" ref="CE521" si="9531">W521/W529</f>
        <v>#DIV/0!</v>
      </c>
      <c r="CF521" s="128" t="e">
        <f t="shared" ref="CF521" si="9532">X521/X529</f>
        <v>#DIV/0!</v>
      </c>
      <c r="CG521" s="129" t="e">
        <f t="shared" ref="CG521" si="9533">Y521/Y529</f>
        <v>#DIV/0!</v>
      </c>
      <c r="CH521" s="130" t="e">
        <f t="shared" ref="CH521" si="9534">Z521/Z529</f>
        <v>#DIV/0!</v>
      </c>
      <c r="CI521" s="128" t="e">
        <f t="shared" ref="CI521" si="9535">AA521/AA529</f>
        <v>#DIV/0!</v>
      </c>
      <c r="CJ521" s="134" t="e">
        <f t="shared" ref="CJ521" si="9536">AB521/AB529</f>
        <v>#DIV/0!</v>
      </c>
      <c r="CK521" s="135" t="e">
        <f t="shared" ref="CK521" si="9537">AC521/AC529</f>
        <v>#DIV/0!</v>
      </c>
    </row>
    <row r="522" spans="1:89" x14ac:dyDescent="0.2">
      <c r="A522" s="136" t="s">
        <v>33</v>
      </c>
      <c r="B522" s="192"/>
      <c r="C522" s="176"/>
      <c r="D522" s="177"/>
      <c r="E522" s="178"/>
      <c r="F522" s="175"/>
      <c r="G522" s="179"/>
      <c r="H522" s="177"/>
      <c r="I522" s="178"/>
      <c r="J522" s="175"/>
      <c r="K522" s="176"/>
      <c r="L522" s="177"/>
      <c r="M522" s="175"/>
      <c r="N522" s="180"/>
      <c r="O522" s="193"/>
      <c r="P522" s="175"/>
      <c r="Q522" s="176"/>
      <c r="R522" s="177"/>
      <c r="S522" s="178"/>
      <c r="T522" s="175"/>
      <c r="U522" s="179"/>
      <c r="V522" s="177"/>
      <c r="W522" s="194"/>
      <c r="X522" s="175"/>
      <c r="Y522" s="179"/>
      <c r="Z522" s="177"/>
      <c r="AA522" s="175"/>
      <c r="AB522" s="156">
        <f t="shared" si="9100"/>
        <v>0</v>
      </c>
      <c r="AC522" s="157">
        <f t="shared" si="9101"/>
        <v>0</v>
      </c>
      <c r="BI522" s="136" t="s">
        <v>33</v>
      </c>
      <c r="BJ522" s="128" t="e">
        <f>B522/B529</f>
        <v>#DIV/0!</v>
      </c>
      <c r="BK522" s="129" t="e">
        <f t="shared" ref="BK522" si="9538">C522/C529</f>
        <v>#DIV/0!</v>
      </c>
      <c r="BL522" s="130" t="e">
        <f t="shared" ref="BL522" si="9539">D522/D529</f>
        <v>#DIV/0!</v>
      </c>
      <c r="BM522" s="131" t="e">
        <f t="shared" ref="BM522" si="9540">E522/E529</f>
        <v>#DIV/0!</v>
      </c>
      <c r="BN522" s="128" t="e">
        <f t="shared" ref="BN522" si="9541">F522/F529</f>
        <v>#DIV/0!</v>
      </c>
      <c r="BO522" s="129" t="e">
        <f t="shared" ref="BO522" si="9542">G522/G529</f>
        <v>#DIV/0!</v>
      </c>
      <c r="BP522" s="130" t="e">
        <f t="shared" ref="BP522" si="9543">H522/H529</f>
        <v>#DIV/0!</v>
      </c>
      <c r="BQ522" s="131" t="e">
        <f t="shared" ref="BQ522" si="9544">I522/I529</f>
        <v>#DIV/0!</v>
      </c>
      <c r="BR522" s="128" t="e">
        <f t="shared" ref="BR522" si="9545">J522/J529</f>
        <v>#DIV/0!</v>
      </c>
      <c r="BS522" s="129" t="e">
        <f t="shared" ref="BS522" si="9546">K522/K529</f>
        <v>#DIV/0!</v>
      </c>
      <c r="BT522" s="130" t="e">
        <f t="shared" ref="BT522" si="9547">L522/L529</f>
        <v>#DIV/0!</v>
      </c>
      <c r="BU522" s="128" t="e">
        <f t="shared" ref="BU522" si="9548">M522/M529</f>
        <v>#DIV/0!</v>
      </c>
      <c r="BV522" s="132" t="e">
        <f t="shared" ref="BV522" si="9549">N522/N529</f>
        <v>#DIV/0!</v>
      </c>
      <c r="BW522" s="133" t="e">
        <f t="shared" ref="BW522" si="9550">O522/O529</f>
        <v>#DIV/0!</v>
      </c>
      <c r="BX522" s="128" t="e">
        <f t="shared" ref="BX522" si="9551">P522/P529</f>
        <v>#DIV/0!</v>
      </c>
      <c r="BY522" s="129" t="e">
        <f t="shared" ref="BY522" si="9552">Q522/Q529</f>
        <v>#DIV/0!</v>
      </c>
      <c r="BZ522" s="130" t="e">
        <f t="shared" ref="BZ522" si="9553">R522/R529</f>
        <v>#DIV/0!</v>
      </c>
      <c r="CA522" s="131" t="e">
        <f t="shared" ref="CA522" si="9554">S522/S529</f>
        <v>#DIV/0!</v>
      </c>
      <c r="CB522" s="128" t="e">
        <f t="shared" ref="CB522" si="9555">T522/T529</f>
        <v>#DIV/0!</v>
      </c>
      <c r="CC522" s="129" t="e">
        <f t="shared" ref="CC522" si="9556">U522/U529</f>
        <v>#DIV/0!</v>
      </c>
      <c r="CD522" s="130" t="e">
        <f t="shared" ref="CD522" si="9557">V522/V529</f>
        <v>#DIV/0!</v>
      </c>
      <c r="CE522" s="131" t="e">
        <f t="shared" ref="CE522" si="9558">W522/W529</f>
        <v>#DIV/0!</v>
      </c>
      <c r="CF522" s="128" t="e">
        <f t="shared" ref="CF522" si="9559">X522/X529</f>
        <v>#DIV/0!</v>
      </c>
      <c r="CG522" s="129" t="e">
        <f t="shared" ref="CG522" si="9560">Y522/Y529</f>
        <v>#DIV/0!</v>
      </c>
      <c r="CH522" s="130" t="e">
        <f t="shared" ref="CH522" si="9561">Z522/Z529</f>
        <v>#DIV/0!</v>
      </c>
      <c r="CI522" s="128" t="e">
        <f t="shared" ref="CI522" si="9562">AA522/AA529</f>
        <v>#DIV/0!</v>
      </c>
      <c r="CJ522" s="134" t="e">
        <f t="shared" ref="CJ522" si="9563">AB522/AB529</f>
        <v>#DIV/0!</v>
      </c>
      <c r="CK522" s="135" t="e">
        <f t="shared" ref="CK522" si="9564">AC522/AC529</f>
        <v>#DIV/0!</v>
      </c>
    </row>
    <row r="523" spans="1:89" x14ac:dyDescent="0.2">
      <c r="A523" s="145" t="s">
        <v>34</v>
      </c>
      <c r="B523" s="189"/>
      <c r="C523" s="183"/>
      <c r="D523" s="184"/>
      <c r="E523" s="185"/>
      <c r="F523" s="182"/>
      <c r="G523" s="186"/>
      <c r="H523" s="184"/>
      <c r="I523" s="185"/>
      <c r="J523" s="182"/>
      <c r="K523" s="183"/>
      <c r="L523" s="184"/>
      <c r="M523" s="182"/>
      <c r="N523" s="187"/>
      <c r="O523" s="190"/>
      <c r="P523" s="182"/>
      <c r="Q523" s="183"/>
      <c r="R523" s="184"/>
      <c r="S523" s="185"/>
      <c r="T523" s="182"/>
      <c r="U523" s="186"/>
      <c r="V523" s="184"/>
      <c r="W523" s="191"/>
      <c r="X523" s="182"/>
      <c r="Y523" s="186"/>
      <c r="Z523" s="184"/>
      <c r="AA523" s="182"/>
      <c r="AB523" s="156">
        <f t="shared" si="9100"/>
        <v>0</v>
      </c>
      <c r="AC523" s="157">
        <f t="shared" si="9101"/>
        <v>0</v>
      </c>
      <c r="BI523" s="145" t="s">
        <v>34</v>
      </c>
      <c r="BJ523" s="128" t="e">
        <f>B523/B529</f>
        <v>#DIV/0!</v>
      </c>
      <c r="BK523" s="129" t="e">
        <f t="shared" ref="BK523" si="9565">C523/C529</f>
        <v>#DIV/0!</v>
      </c>
      <c r="BL523" s="130" t="e">
        <f t="shared" ref="BL523" si="9566">D523/D529</f>
        <v>#DIV/0!</v>
      </c>
      <c r="BM523" s="131" t="e">
        <f t="shared" ref="BM523" si="9567">E523/E529</f>
        <v>#DIV/0!</v>
      </c>
      <c r="BN523" s="128" t="e">
        <f t="shared" ref="BN523" si="9568">F523/F529</f>
        <v>#DIV/0!</v>
      </c>
      <c r="BO523" s="129" t="e">
        <f t="shared" ref="BO523" si="9569">G523/G529</f>
        <v>#DIV/0!</v>
      </c>
      <c r="BP523" s="130" t="e">
        <f t="shared" ref="BP523" si="9570">H523/H529</f>
        <v>#DIV/0!</v>
      </c>
      <c r="BQ523" s="131" t="e">
        <f t="shared" ref="BQ523" si="9571">I523/I529</f>
        <v>#DIV/0!</v>
      </c>
      <c r="BR523" s="128" t="e">
        <f t="shared" ref="BR523" si="9572">J523/J529</f>
        <v>#DIV/0!</v>
      </c>
      <c r="BS523" s="129" t="e">
        <f t="shared" ref="BS523" si="9573">K523/K529</f>
        <v>#DIV/0!</v>
      </c>
      <c r="BT523" s="130" t="e">
        <f t="shared" ref="BT523" si="9574">L523/L529</f>
        <v>#DIV/0!</v>
      </c>
      <c r="BU523" s="128" t="e">
        <f t="shared" ref="BU523" si="9575">M523/M529</f>
        <v>#DIV/0!</v>
      </c>
      <c r="BV523" s="132" t="e">
        <f t="shared" ref="BV523" si="9576">N523/N529</f>
        <v>#DIV/0!</v>
      </c>
      <c r="BW523" s="133" t="e">
        <f t="shared" ref="BW523" si="9577">O523/O529</f>
        <v>#DIV/0!</v>
      </c>
      <c r="BX523" s="128" t="e">
        <f t="shared" ref="BX523" si="9578">P523/P529</f>
        <v>#DIV/0!</v>
      </c>
      <c r="BY523" s="129" t="e">
        <f t="shared" ref="BY523" si="9579">Q523/Q529</f>
        <v>#DIV/0!</v>
      </c>
      <c r="BZ523" s="130" t="e">
        <f t="shared" ref="BZ523" si="9580">R523/R529</f>
        <v>#DIV/0!</v>
      </c>
      <c r="CA523" s="131" t="e">
        <f t="shared" ref="CA523" si="9581">S523/S529</f>
        <v>#DIV/0!</v>
      </c>
      <c r="CB523" s="128" t="e">
        <f t="shared" ref="CB523" si="9582">T523/T529</f>
        <v>#DIV/0!</v>
      </c>
      <c r="CC523" s="129" t="e">
        <f t="shared" ref="CC523" si="9583">U523/U529</f>
        <v>#DIV/0!</v>
      </c>
      <c r="CD523" s="130" t="e">
        <f t="shared" ref="CD523" si="9584">V523/V529</f>
        <v>#DIV/0!</v>
      </c>
      <c r="CE523" s="131" t="e">
        <f t="shared" ref="CE523" si="9585">W523/W529</f>
        <v>#DIV/0!</v>
      </c>
      <c r="CF523" s="128" t="e">
        <f t="shared" ref="CF523" si="9586">X523/X529</f>
        <v>#DIV/0!</v>
      </c>
      <c r="CG523" s="129" t="e">
        <f t="shared" ref="CG523" si="9587">Y523/Y529</f>
        <v>#DIV/0!</v>
      </c>
      <c r="CH523" s="130" t="e">
        <f t="shared" ref="CH523" si="9588">Z523/Z529</f>
        <v>#DIV/0!</v>
      </c>
      <c r="CI523" s="128" t="e">
        <f t="shared" ref="CI523" si="9589">AA523/AA529</f>
        <v>#DIV/0!</v>
      </c>
      <c r="CJ523" s="134" t="e">
        <f t="shared" ref="CJ523" si="9590">AB523/AB529</f>
        <v>#DIV/0!</v>
      </c>
      <c r="CK523" s="135" t="e">
        <f t="shared" ref="CK523" si="9591">AC523/AC529</f>
        <v>#DIV/0!</v>
      </c>
    </row>
    <row r="524" spans="1:89" x14ac:dyDescent="0.2">
      <c r="A524" s="136" t="s">
        <v>35</v>
      </c>
      <c r="B524" s="192"/>
      <c r="C524" s="176"/>
      <c r="D524" s="177"/>
      <c r="E524" s="178"/>
      <c r="F524" s="175"/>
      <c r="G524" s="179"/>
      <c r="H524" s="177"/>
      <c r="I524" s="178"/>
      <c r="J524" s="175"/>
      <c r="K524" s="176"/>
      <c r="L524" s="177"/>
      <c r="M524" s="175"/>
      <c r="N524" s="180"/>
      <c r="O524" s="193"/>
      <c r="P524" s="175"/>
      <c r="Q524" s="176"/>
      <c r="R524" s="177"/>
      <c r="S524" s="178"/>
      <c r="T524" s="175"/>
      <c r="U524" s="179"/>
      <c r="V524" s="177"/>
      <c r="W524" s="194"/>
      <c r="X524" s="175"/>
      <c r="Y524" s="179"/>
      <c r="Z524" s="177"/>
      <c r="AA524" s="175"/>
      <c r="AB524" s="156">
        <f t="shared" si="9100"/>
        <v>0</v>
      </c>
      <c r="AC524" s="157">
        <f t="shared" si="9101"/>
        <v>0</v>
      </c>
      <c r="BI524" s="136" t="s">
        <v>35</v>
      </c>
      <c r="BJ524" s="128" t="e">
        <f>B524/B529</f>
        <v>#DIV/0!</v>
      </c>
      <c r="BK524" s="129" t="e">
        <f t="shared" ref="BK524" si="9592">C524/C529</f>
        <v>#DIV/0!</v>
      </c>
      <c r="BL524" s="130" t="e">
        <f t="shared" ref="BL524" si="9593">D524/D529</f>
        <v>#DIV/0!</v>
      </c>
      <c r="BM524" s="131" t="e">
        <f t="shared" ref="BM524" si="9594">E524/E529</f>
        <v>#DIV/0!</v>
      </c>
      <c r="BN524" s="128" t="e">
        <f t="shared" ref="BN524" si="9595">F524/F529</f>
        <v>#DIV/0!</v>
      </c>
      <c r="BO524" s="129" t="e">
        <f t="shared" ref="BO524" si="9596">G524/G529</f>
        <v>#DIV/0!</v>
      </c>
      <c r="BP524" s="130" t="e">
        <f t="shared" ref="BP524" si="9597">H524/H529</f>
        <v>#DIV/0!</v>
      </c>
      <c r="BQ524" s="131" t="e">
        <f t="shared" ref="BQ524" si="9598">I524/I529</f>
        <v>#DIV/0!</v>
      </c>
      <c r="BR524" s="128" t="e">
        <f t="shared" ref="BR524" si="9599">J524/J529</f>
        <v>#DIV/0!</v>
      </c>
      <c r="BS524" s="129" t="e">
        <f t="shared" ref="BS524" si="9600">K524/K529</f>
        <v>#DIV/0!</v>
      </c>
      <c r="BT524" s="130" t="e">
        <f t="shared" ref="BT524" si="9601">L524/L529</f>
        <v>#DIV/0!</v>
      </c>
      <c r="BU524" s="128" t="e">
        <f t="shared" ref="BU524" si="9602">M524/M529</f>
        <v>#DIV/0!</v>
      </c>
      <c r="BV524" s="132" t="e">
        <f t="shared" ref="BV524" si="9603">N524/N529</f>
        <v>#DIV/0!</v>
      </c>
      <c r="BW524" s="133" t="e">
        <f t="shared" ref="BW524" si="9604">O524/O529</f>
        <v>#DIV/0!</v>
      </c>
      <c r="BX524" s="128" t="e">
        <f t="shared" ref="BX524" si="9605">P524/P529</f>
        <v>#DIV/0!</v>
      </c>
      <c r="BY524" s="129" t="e">
        <f t="shared" ref="BY524" si="9606">Q524/Q529</f>
        <v>#DIV/0!</v>
      </c>
      <c r="BZ524" s="130" t="e">
        <f t="shared" ref="BZ524" si="9607">R524/R529</f>
        <v>#DIV/0!</v>
      </c>
      <c r="CA524" s="131" t="e">
        <f t="shared" ref="CA524" si="9608">S524/S529</f>
        <v>#DIV/0!</v>
      </c>
      <c r="CB524" s="128" t="e">
        <f t="shared" ref="CB524" si="9609">T524/T529</f>
        <v>#DIV/0!</v>
      </c>
      <c r="CC524" s="129" t="e">
        <f t="shared" ref="CC524" si="9610">U524/U529</f>
        <v>#DIV/0!</v>
      </c>
      <c r="CD524" s="130" t="e">
        <f t="shared" ref="CD524" si="9611">V524/V529</f>
        <v>#DIV/0!</v>
      </c>
      <c r="CE524" s="131" t="e">
        <f t="shared" ref="CE524" si="9612">W524/W529</f>
        <v>#DIV/0!</v>
      </c>
      <c r="CF524" s="128" t="e">
        <f t="shared" ref="CF524" si="9613">X524/X529</f>
        <v>#DIV/0!</v>
      </c>
      <c r="CG524" s="129" t="e">
        <f t="shared" ref="CG524" si="9614">Y524/Y529</f>
        <v>#DIV/0!</v>
      </c>
      <c r="CH524" s="130" t="e">
        <f t="shared" ref="CH524" si="9615">Z524/Z529</f>
        <v>#DIV/0!</v>
      </c>
      <c r="CI524" s="128" t="e">
        <f t="shared" ref="CI524" si="9616">AA524/AA529</f>
        <v>#DIV/0!</v>
      </c>
      <c r="CJ524" s="134" t="e">
        <f t="shared" ref="CJ524" si="9617">AB524/AB529</f>
        <v>#DIV/0!</v>
      </c>
      <c r="CK524" s="135" t="e">
        <f t="shared" ref="CK524" si="9618">AC524/AC529</f>
        <v>#DIV/0!</v>
      </c>
    </row>
    <row r="525" spans="1:89" x14ac:dyDescent="0.2">
      <c r="A525" s="145" t="s">
        <v>36</v>
      </c>
      <c r="B525" s="189"/>
      <c r="C525" s="183"/>
      <c r="D525" s="184"/>
      <c r="E525" s="185"/>
      <c r="F525" s="182"/>
      <c r="G525" s="186"/>
      <c r="H525" s="184"/>
      <c r="I525" s="185"/>
      <c r="J525" s="182"/>
      <c r="K525" s="186"/>
      <c r="L525" s="184"/>
      <c r="M525" s="182"/>
      <c r="N525" s="187"/>
      <c r="O525" s="190"/>
      <c r="P525" s="182"/>
      <c r="Q525" s="186"/>
      <c r="R525" s="184"/>
      <c r="S525" s="185"/>
      <c r="T525" s="182"/>
      <c r="U525" s="186"/>
      <c r="V525" s="184"/>
      <c r="W525" s="185"/>
      <c r="X525" s="182"/>
      <c r="Y525" s="186"/>
      <c r="Z525" s="184"/>
      <c r="AA525" s="182"/>
      <c r="AB525" s="156">
        <f t="shared" si="9100"/>
        <v>0</v>
      </c>
      <c r="AC525" s="157">
        <f t="shared" si="9101"/>
        <v>0</v>
      </c>
      <c r="BI525" s="145" t="s">
        <v>36</v>
      </c>
      <c r="BJ525" s="128" t="e">
        <f>B525/B529</f>
        <v>#DIV/0!</v>
      </c>
      <c r="BK525" s="129" t="e">
        <f t="shared" ref="BK525" si="9619">C525/C529</f>
        <v>#DIV/0!</v>
      </c>
      <c r="BL525" s="130" t="e">
        <f t="shared" ref="BL525" si="9620">D525/D529</f>
        <v>#DIV/0!</v>
      </c>
      <c r="BM525" s="131" t="e">
        <f t="shared" ref="BM525" si="9621">E525/E529</f>
        <v>#DIV/0!</v>
      </c>
      <c r="BN525" s="128" t="e">
        <f t="shared" ref="BN525" si="9622">F525/F529</f>
        <v>#DIV/0!</v>
      </c>
      <c r="BO525" s="129" t="e">
        <f t="shared" ref="BO525" si="9623">G525/G529</f>
        <v>#DIV/0!</v>
      </c>
      <c r="BP525" s="130" t="e">
        <f t="shared" ref="BP525" si="9624">H525/H529</f>
        <v>#DIV/0!</v>
      </c>
      <c r="BQ525" s="131" t="e">
        <f t="shared" ref="BQ525" si="9625">I525/I529</f>
        <v>#DIV/0!</v>
      </c>
      <c r="BR525" s="128" t="e">
        <f t="shared" ref="BR525" si="9626">J525/J529</f>
        <v>#DIV/0!</v>
      </c>
      <c r="BS525" s="129" t="e">
        <f t="shared" ref="BS525" si="9627">K525/K529</f>
        <v>#DIV/0!</v>
      </c>
      <c r="BT525" s="130" t="e">
        <f t="shared" ref="BT525" si="9628">L525/L529</f>
        <v>#DIV/0!</v>
      </c>
      <c r="BU525" s="128" t="e">
        <f t="shared" ref="BU525" si="9629">M525/M529</f>
        <v>#DIV/0!</v>
      </c>
      <c r="BV525" s="132" t="e">
        <f t="shared" ref="BV525" si="9630">N525/N529</f>
        <v>#DIV/0!</v>
      </c>
      <c r="BW525" s="133" t="e">
        <f t="shared" ref="BW525" si="9631">O525/O529</f>
        <v>#DIV/0!</v>
      </c>
      <c r="BX525" s="128" t="e">
        <f t="shared" ref="BX525" si="9632">P525/P529</f>
        <v>#DIV/0!</v>
      </c>
      <c r="BY525" s="129" t="e">
        <f t="shared" ref="BY525" si="9633">Q525/Q529</f>
        <v>#DIV/0!</v>
      </c>
      <c r="BZ525" s="130" t="e">
        <f t="shared" ref="BZ525" si="9634">R525/R529</f>
        <v>#DIV/0!</v>
      </c>
      <c r="CA525" s="131" t="e">
        <f t="shared" ref="CA525" si="9635">S525/S529</f>
        <v>#DIV/0!</v>
      </c>
      <c r="CB525" s="128" t="e">
        <f t="shared" ref="CB525" si="9636">T525/T529</f>
        <v>#DIV/0!</v>
      </c>
      <c r="CC525" s="129" t="e">
        <f t="shared" ref="CC525" si="9637">U525/U529</f>
        <v>#DIV/0!</v>
      </c>
      <c r="CD525" s="130" t="e">
        <f t="shared" ref="CD525" si="9638">V525/V529</f>
        <v>#DIV/0!</v>
      </c>
      <c r="CE525" s="131" t="e">
        <f t="shared" ref="CE525" si="9639">W525/W529</f>
        <v>#DIV/0!</v>
      </c>
      <c r="CF525" s="128" t="e">
        <f t="shared" ref="CF525" si="9640">X525/X529</f>
        <v>#DIV/0!</v>
      </c>
      <c r="CG525" s="129" t="e">
        <f t="shared" ref="CG525" si="9641">Y525/Y529</f>
        <v>#DIV/0!</v>
      </c>
      <c r="CH525" s="130" t="e">
        <f t="shared" ref="CH525" si="9642">Z525/Z529</f>
        <v>#DIV/0!</v>
      </c>
      <c r="CI525" s="128" t="e">
        <f t="shared" ref="CI525" si="9643">AA525/AA529</f>
        <v>#DIV/0!</v>
      </c>
      <c r="CJ525" s="134" t="e">
        <f t="shared" ref="CJ525" si="9644">AB525/AB529</f>
        <v>#DIV/0!</v>
      </c>
      <c r="CK525" s="135" t="e">
        <f t="shared" ref="CK525" si="9645">AC525/AC529</f>
        <v>#DIV/0!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58">
        <v>0</v>
      </c>
      <c r="AC526" s="159">
        <f t="shared" ref="AC526:AC528" si="9646">SUM(C526,E526,G526,I526,K526,M526,O526,Q526,S526,U526,W526,Y526,AA526)</f>
        <v>0</v>
      </c>
      <c r="BI526" s="136" t="s">
        <v>37</v>
      </c>
      <c r="BJ526" s="128" t="e">
        <f>B526/B529</f>
        <v>#DIV/0!</v>
      </c>
      <c r="BK526" s="129" t="e">
        <f t="shared" ref="BK526" si="9647">C526/C529</f>
        <v>#DIV/0!</v>
      </c>
      <c r="BL526" s="130" t="e">
        <f t="shared" ref="BL526" si="9648">D526/D529</f>
        <v>#DIV/0!</v>
      </c>
      <c r="BM526" s="131" t="e">
        <f t="shared" ref="BM526" si="9649">E526/E529</f>
        <v>#DIV/0!</v>
      </c>
      <c r="BN526" s="128" t="e">
        <f t="shared" ref="BN526" si="9650">F526/F529</f>
        <v>#DIV/0!</v>
      </c>
      <c r="BO526" s="129" t="e">
        <f t="shared" ref="BO526" si="9651">G526/G529</f>
        <v>#DIV/0!</v>
      </c>
      <c r="BP526" s="130" t="e">
        <f t="shared" ref="BP526" si="9652">H526/H529</f>
        <v>#DIV/0!</v>
      </c>
      <c r="BQ526" s="131" t="e">
        <f t="shared" ref="BQ526" si="9653">I526/I529</f>
        <v>#DIV/0!</v>
      </c>
      <c r="BR526" s="128" t="e">
        <f t="shared" ref="BR526" si="9654">J526/J529</f>
        <v>#DIV/0!</v>
      </c>
      <c r="BS526" s="129" t="e">
        <f t="shared" ref="BS526" si="9655">K526/K529</f>
        <v>#DIV/0!</v>
      </c>
      <c r="BT526" s="130" t="e">
        <f t="shared" ref="BT526" si="9656">L526/L529</f>
        <v>#DIV/0!</v>
      </c>
      <c r="BU526" s="128" t="e">
        <f t="shared" ref="BU526" si="9657">M526/M529</f>
        <v>#DIV/0!</v>
      </c>
      <c r="BV526" s="132" t="e">
        <f t="shared" ref="BV526" si="9658">N526/N529</f>
        <v>#DIV/0!</v>
      </c>
      <c r="BW526" s="133" t="e">
        <f t="shared" ref="BW526" si="9659">O526/O529</f>
        <v>#DIV/0!</v>
      </c>
      <c r="BX526" s="128" t="e">
        <f t="shared" ref="BX526" si="9660">P526/P529</f>
        <v>#DIV/0!</v>
      </c>
      <c r="BY526" s="129" t="e">
        <f t="shared" ref="BY526" si="9661">Q526/Q529</f>
        <v>#DIV/0!</v>
      </c>
      <c r="BZ526" s="130" t="e">
        <f t="shared" ref="BZ526" si="9662">R526/R529</f>
        <v>#DIV/0!</v>
      </c>
      <c r="CA526" s="131" t="e">
        <f t="shared" ref="CA526" si="9663">S526/S529</f>
        <v>#DIV/0!</v>
      </c>
      <c r="CB526" s="128" t="e">
        <f t="shared" ref="CB526" si="9664">T526/T529</f>
        <v>#DIV/0!</v>
      </c>
      <c r="CC526" s="129" t="e">
        <f t="shared" ref="CC526" si="9665">U526/U529</f>
        <v>#DIV/0!</v>
      </c>
      <c r="CD526" s="130" t="e">
        <f t="shared" ref="CD526" si="9666">V526/V529</f>
        <v>#DIV/0!</v>
      </c>
      <c r="CE526" s="131" t="e">
        <f t="shared" ref="CE526" si="9667">W526/W529</f>
        <v>#DIV/0!</v>
      </c>
      <c r="CF526" s="128" t="e">
        <f t="shared" ref="CF526" si="9668">X526/X529</f>
        <v>#DIV/0!</v>
      </c>
      <c r="CG526" s="129" t="e">
        <f t="shared" ref="CG526" si="9669">Y526/Y529</f>
        <v>#DIV/0!</v>
      </c>
      <c r="CH526" s="130" t="e">
        <f t="shared" ref="CH526" si="9670">Z526/Z529</f>
        <v>#DIV/0!</v>
      </c>
      <c r="CI526" s="128" t="e">
        <f t="shared" ref="CI526" si="9671">AA526/AA529</f>
        <v>#DIV/0!</v>
      </c>
      <c r="CJ526" s="134" t="e">
        <f t="shared" ref="CJ526" si="9672">AB526/AB529</f>
        <v>#DIV/0!</v>
      </c>
      <c r="CK526" s="135" t="e">
        <f t="shared" ref="CK526" si="9673">AC526/AC529</f>
        <v>#DIV/0!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58">
        <f t="shared" ref="AB527:AB528" si="9674">SUM(B527,D527,F527,H527,J527,L527,N527,P527,R527,T527,V527,X527,Z527)</f>
        <v>0</v>
      </c>
      <c r="AC527" s="159">
        <f t="shared" si="9646"/>
        <v>0</v>
      </c>
      <c r="BI527" s="145" t="s">
        <v>38</v>
      </c>
      <c r="BJ527" s="128" t="e">
        <f>B527/B529</f>
        <v>#DIV/0!</v>
      </c>
      <c r="BK527" s="129" t="e">
        <f t="shared" ref="BK527" si="9675">C527/C529</f>
        <v>#DIV/0!</v>
      </c>
      <c r="BL527" s="130" t="e">
        <f t="shared" ref="BL527" si="9676">D527/D529</f>
        <v>#DIV/0!</v>
      </c>
      <c r="BM527" s="131" t="e">
        <f t="shared" ref="BM527" si="9677">E527/E529</f>
        <v>#DIV/0!</v>
      </c>
      <c r="BN527" s="128" t="e">
        <f t="shared" ref="BN527" si="9678">F527/F529</f>
        <v>#DIV/0!</v>
      </c>
      <c r="BO527" s="129" t="e">
        <f t="shared" ref="BO527" si="9679">G527/G529</f>
        <v>#DIV/0!</v>
      </c>
      <c r="BP527" s="130" t="e">
        <f t="shared" ref="BP527" si="9680">H527/H529</f>
        <v>#DIV/0!</v>
      </c>
      <c r="BQ527" s="131" t="e">
        <f t="shared" ref="BQ527" si="9681">I527/I529</f>
        <v>#DIV/0!</v>
      </c>
      <c r="BR527" s="128" t="e">
        <f t="shared" ref="BR527" si="9682">J527/J529</f>
        <v>#DIV/0!</v>
      </c>
      <c r="BS527" s="129" t="e">
        <f t="shared" ref="BS527" si="9683">K527/K529</f>
        <v>#DIV/0!</v>
      </c>
      <c r="BT527" s="130" t="e">
        <f t="shared" ref="BT527" si="9684">L527/L529</f>
        <v>#DIV/0!</v>
      </c>
      <c r="BU527" s="128" t="e">
        <f t="shared" ref="BU527" si="9685">M527/M529</f>
        <v>#DIV/0!</v>
      </c>
      <c r="BV527" s="132" t="e">
        <f t="shared" ref="BV527" si="9686">N527/N529</f>
        <v>#DIV/0!</v>
      </c>
      <c r="BW527" s="133" t="e">
        <f t="shared" ref="BW527" si="9687">O527/O529</f>
        <v>#DIV/0!</v>
      </c>
      <c r="BX527" s="128" t="e">
        <f t="shared" ref="BX527" si="9688">P527/P529</f>
        <v>#DIV/0!</v>
      </c>
      <c r="BY527" s="129" t="e">
        <f t="shared" ref="BY527" si="9689">Q527/Q529</f>
        <v>#DIV/0!</v>
      </c>
      <c r="BZ527" s="130" t="e">
        <f t="shared" ref="BZ527" si="9690">R527/R529</f>
        <v>#DIV/0!</v>
      </c>
      <c r="CA527" s="131" t="e">
        <f t="shared" ref="CA527" si="9691">S527/S529</f>
        <v>#DIV/0!</v>
      </c>
      <c r="CB527" s="128" t="e">
        <f t="shared" ref="CB527" si="9692">T527/T529</f>
        <v>#DIV/0!</v>
      </c>
      <c r="CC527" s="129" t="e">
        <f t="shared" ref="CC527" si="9693">U527/U529</f>
        <v>#DIV/0!</v>
      </c>
      <c r="CD527" s="130" t="e">
        <f t="shared" ref="CD527" si="9694">V527/V529</f>
        <v>#DIV/0!</v>
      </c>
      <c r="CE527" s="131" t="e">
        <f t="shared" ref="CE527" si="9695">W527/W529</f>
        <v>#DIV/0!</v>
      </c>
      <c r="CF527" s="128" t="e">
        <f t="shared" ref="CF527" si="9696">X527/X529</f>
        <v>#DIV/0!</v>
      </c>
      <c r="CG527" s="129" t="e">
        <f t="shared" ref="CG527" si="9697">Y527/Y529</f>
        <v>#DIV/0!</v>
      </c>
      <c r="CH527" s="130" t="e">
        <f t="shared" ref="CH527" si="9698">Z527/Z529</f>
        <v>#DIV/0!</v>
      </c>
      <c r="CI527" s="128" t="e">
        <f t="shared" ref="CI527" si="9699">AA527/AA529</f>
        <v>#DIV/0!</v>
      </c>
      <c r="CJ527" s="134" t="e">
        <f t="shared" ref="CJ527" si="9700">AB527/AB529</f>
        <v>#DIV/0!</v>
      </c>
      <c r="CK527" s="135" t="e">
        <f t="shared" ref="CK527" si="9701">AC527/AC529</f>
        <v>#DIV/0!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58">
        <f t="shared" si="9674"/>
        <v>0</v>
      </c>
      <c r="AC528" s="159">
        <f t="shared" si="9646"/>
        <v>0</v>
      </c>
      <c r="BI528" s="136" t="s">
        <v>39</v>
      </c>
      <c r="BJ528" s="128" t="e">
        <f>B528/B529</f>
        <v>#DIV/0!</v>
      </c>
      <c r="BK528" s="129" t="e">
        <f t="shared" ref="BK528" si="9702">C528/C529</f>
        <v>#DIV/0!</v>
      </c>
      <c r="BL528" s="130" t="e">
        <f t="shared" ref="BL528" si="9703">D528/D529</f>
        <v>#DIV/0!</v>
      </c>
      <c r="BM528" s="131" t="e">
        <f t="shared" ref="BM528" si="9704">E528/E529</f>
        <v>#DIV/0!</v>
      </c>
      <c r="BN528" s="128" t="e">
        <f t="shared" ref="BN528" si="9705">F528/F529</f>
        <v>#DIV/0!</v>
      </c>
      <c r="BO528" s="129" t="e">
        <f t="shared" ref="BO528" si="9706">G528/G529</f>
        <v>#DIV/0!</v>
      </c>
      <c r="BP528" s="130" t="e">
        <f t="shared" ref="BP528" si="9707">H528/H529</f>
        <v>#DIV/0!</v>
      </c>
      <c r="BQ528" s="131" t="e">
        <f t="shared" ref="BQ528" si="9708">I528/I529</f>
        <v>#DIV/0!</v>
      </c>
      <c r="BR528" s="128" t="e">
        <f t="shared" ref="BR528" si="9709">J528/J529</f>
        <v>#DIV/0!</v>
      </c>
      <c r="BS528" s="129" t="e">
        <f t="shared" ref="BS528" si="9710">K528/K529</f>
        <v>#DIV/0!</v>
      </c>
      <c r="BT528" s="130" t="e">
        <f t="shared" ref="BT528" si="9711">L528/L529</f>
        <v>#DIV/0!</v>
      </c>
      <c r="BU528" s="128" t="e">
        <f t="shared" ref="BU528" si="9712">M528/M529</f>
        <v>#DIV/0!</v>
      </c>
      <c r="BV528" s="132" t="e">
        <f t="shared" ref="BV528" si="9713">N528/N529</f>
        <v>#DIV/0!</v>
      </c>
      <c r="BW528" s="133" t="e">
        <f t="shared" ref="BW528" si="9714">O528/O529</f>
        <v>#DIV/0!</v>
      </c>
      <c r="BX528" s="128" t="e">
        <f t="shared" ref="BX528" si="9715">P528/P529</f>
        <v>#DIV/0!</v>
      </c>
      <c r="BY528" s="129" t="e">
        <f t="shared" ref="BY528" si="9716">Q528/Q529</f>
        <v>#DIV/0!</v>
      </c>
      <c r="BZ528" s="130" t="e">
        <f t="shared" ref="BZ528" si="9717">R528/R529</f>
        <v>#DIV/0!</v>
      </c>
      <c r="CA528" s="131" t="e">
        <f t="shared" ref="CA528" si="9718">S528/S529</f>
        <v>#DIV/0!</v>
      </c>
      <c r="CB528" s="128" t="e">
        <f t="shared" ref="CB528" si="9719">T528/T529</f>
        <v>#DIV/0!</v>
      </c>
      <c r="CC528" s="129" t="e">
        <f t="shared" ref="CC528" si="9720">U528/U529</f>
        <v>#DIV/0!</v>
      </c>
      <c r="CD528" s="130" t="e">
        <f t="shared" ref="CD528" si="9721">V528/V529</f>
        <v>#DIV/0!</v>
      </c>
      <c r="CE528" s="131" t="e">
        <f t="shared" ref="CE528" si="9722">W528/W529</f>
        <v>#DIV/0!</v>
      </c>
      <c r="CF528" s="128" t="e">
        <f t="shared" ref="CF528" si="9723">X528/X529</f>
        <v>#DIV/0!</v>
      </c>
      <c r="CG528" s="129" t="e">
        <f t="shared" ref="CG528" si="9724">Y528/Y529</f>
        <v>#DIV/0!</v>
      </c>
      <c r="CH528" s="130" t="e">
        <f t="shared" ref="CH528" si="9725">Z528/Z529</f>
        <v>#DIV/0!</v>
      </c>
      <c r="CI528" s="128" t="e">
        <f t="shared" ref="CI528" si="9726">AA528/AA529</f>
        <v>#DIV/0!</v>
      </c>
      <c r="CJ528" s="134" t="e">
        <f t="shared" ref="CJ528" si="9727">AB528/AB529</f>
        <v>#DIV/0!</v>
      </c>
      <c r="CK528" s="135" t="e">
        <f t="shared" ref="CK528" si="9728">AC528/AC529</f>
        <v>#DIV/0!</v>
      </c>
    </row>
    <row r="529" spans="1:89" ht="14.25" thickTop="1" thickBot="1" x14ac:dyDescent="0.25">
      <c r="A529" s="229" t="s">
        <v>13</v>
      </c>
      <c r="B529" s="20">
        <f t="shared" ref="B529:AA529" si="9729">SUM(B506:B528)</f>
        <v>0</v>
      </c>
      <c r="C529" s="21">
        <f t="shared" si="9729"/>
        <v>0</v>
      </c>
      <c r="D529" s="20">
        <f t="shared" si="9729"/>
        <v>0</v>
      </c>
      <c r="E529" s="21">
        <f t="shared" si="9729"/>
        <v>0</v>
      </c>
      <c r="F529" s="20">
        <f t="shared" si="9729"/>
        <v>0</v>
      </c>
      <c r="G529" s="21">
        <f t="shared" si="9729"/>
        <v>0</v>
      </c>
      <c r="H529" s="20">
        <f t="shared" si="9729"/>
        <v>0</v>
      </c>
      <c r="I529" s="21">
        <f t="shared" si="9729"/>
        <v>0</v>
      </c>
      <c r="J529" s="20">
        <f t="shared" si="9729"/>
        <v>0</v>
      </c>
      <c r="K529" s="21">
        <f t="shared" si="9729"/>
        <v>0</v>
      </c>
      <c r="L529" s="20">
        <f t="shared" si="9729"/>
        <v>0</v>
      </c>
      <c r="M529" s="21">
        <f t="shared" si="9729"/>
        <v>0</v>
      </c>
      <c r="N529" s="20">
        <f t="shared" si="9729"/>
        <v>0</v>
      </c>
      <c r="O529" s="21">
        <f t="shared" si="9729"/>
        <v>0</v>
      </c>
      <c r="P529" s="20">
        <f t="shared" si="9729"/>
        <v>0</v>
      </c>
      <c r="Q529" s="21">
        <f t="shared" si="9729"/>
        <v>0</v>
      </c>
      <c r="R529" s="20">
        <f t="shared" si="9729"/>
        <v>0</v>
      </c>
      <c r="S529" s="21">
        <f t="shared" si="9729"/>
        <v>0</v>
      </c>
      <c r="T529" s="20">
        <f t="shared" si="9729"/>
        <v>0</v>
      </c>
      <c r="U529" s="21">
        <f t="shared" si="9729"/>
        <v>0</v>
      </c>
      <c r="V529" s="20">
        <f t="shared" si="9729"/>
        <v>0</v>
      </c>
      <c r="W529" s="21">
        <f t="shared" si="9729"/>
        <v>0</v>
      </c>
      <c r="X529" s="20">
        <f t="shared" si="9729"/>
        <v>0</v>
      </c>
      <c r="Y529" s="21">
        <f t="shared" si="9729"/>
        <v>0</v>
      </c>
      <c r="Z529" s="20">
        <f t="shared" si="9729"/>
        <v>0</v>
      </c>
      <c r="AA529" s="21">
        <f t="shared" si="9729"/>
        <v>0</v>
      </c>
      <c r="AB529" s="160">
        <f>SUM(AB505:AB528)</f>
        <v>0</v>
      </c>
      <c r="AC529" s="161">
        <f t="shared" ref="AC529" si="9730">SUM(AC505:AC528)</f>
        <v>0</v>
      </c>
      <c r="BI529" s="229" t="s">
        <v>13</v>
      </c>
      <c r="BJ529" s="154" t="e">
        <f>SUM(BJ505:BJ528)</f>
        <v>#DIV/0!</v>
      </c>
      <c r="BK529" s="155" t="e">
        <f t="shared" ref="BK529:CK529" si="9731">SUM(BK505:BK528)</f>
        <v>#DIV/0!</v>
      </c>
      <c r="BL529" s="154" t="e">
        <f t="shared" si="9731"/>
        <v>#DIV/0!</v>
      </c>
      <c r="BM529" s="155" t="e">
        <f t="shared" si="9731"/>
        <v>#DIV/0!</v>
      </c>
      <c r="BN529" s="154" t="e">
        <f t="shared" si="9731"/>
        <v>#DIV/0!</v>
      </c>
      <c r="BO529" s="155" t="e">
        <f t="shared" si="9731"/>
        <v>#DIV/0!</v>
      </c>
      <c r="BP529" s="154" t="e">
        <f t="shared" si="9731"/>
        <v>#DIV/0!</v>
      </c>
      <c r="BQ529" s="155" t="e">
        <f t="shared" si="9731"/>
        <v>#DIV/0!</v>
      </c>
      <c r="BR529" s="154" t="e">
        <f t="shared" si="9731"/>
        <v>#DIV/0!</v>
      </c>
      <c r="BS529" s="155" t="e">
        <f t="shared" si="9731"/>
        <v>#DIV/0!</v>
      </c>
      <c r="BT529" s="154" t="e">
        <f t="shared" si="9731"/>
        <v>#DIV/0!</v>
      </c>
      <c r="BU529" s="155" t="e">
        <f t="shared" si="9731"/>
        <v>#DIV/0!</v>
      </c>
      <c r="BV529" s="154" t="e">
        <f t="shared" si="9731"/>
        <v>#DIV/0!</v>
      </c>
      <c r="BW529" s="155" t="e">
        <f t="shared" si="9731"/>
        <v>#DIV/0!</v>
      </c>
      <c r="BX529" s="154" t="e">
        <f t="shared" si="9731"/>
        <v>#DIV/0!</v>
      </c>
      <c r="BY529" s="155" t="e">
        <f t="shared" si="9731"/>
        <v>#DIV/0!</v>
      </c>
      <c r="BZ529" s="154" t="e">
        <f t="shared" si="9731"/>
        <v>#DIV/0!</v>
      </c>
      <c r="CA529" s="155" t="e">
        <f t="shared" si="9731"/>
        <v>#DIV/0!</v>
      </c>
      <c r="CB529" s="154" t="e">
        <f t="shared" si="9731"/>
        <v>#DIV/0!</v>
      </c>
      <c r="CC529" s="155" t="e">
        <f t="shared" si="9731"/>
        <v>#DIV/0!</v>
      </c>
      <c r="CD529" s="154" t="e">
        <f t="shared" si="9731"/>
        <v>#DIV/0!</v>
      </c>
      <c r="CE529" s="155" t="e">
        <f t="shared" si="9731"/>
        <v>#DIV/0!</v>
      </c>
      <c r="CF529" s="154" t="e">
        <f t="shared" si="9731"/>
        <v>#DIV/0!</v>
      </c>
      <c r="CG529" s="155" t="e">
        <f t="shared" si="9731"/>
        <v>#DIV/0!</v>
      </c>
      <c r="CH529" s="154" t="e">
        <f t="shared" si="9731"/>
        <v>#DIV/0!</v>
      </c>
      <c r="CI529" s="155" t="e">
        <f t="shared" si="9731"/>
        <v>#DIV/0!</v>
      </c>
      <c r="CJ529" s="154" t="e">
        <f t="shared" si="9731"/>
        <v>#DIV/0!</v>
      </c>
      <c r="CK529" s="155" t="e">
        <f t="shared" si="9731"/>
        <v>#DIV/0!</v>
      </c>
    </row>
    <row r="530" spans="1:89" ht="13.5" thickTop="1" x14ac:dyDescent="0.2">
      <c r="A530" s="173"/>
    </row>
    <row r="532" spans="1:89" x14ac:dyDescent="0.2">
      <c r="A532" s="304">
        <f>+A501+1</f>
        <v>44669</v>
      </c>
      <c r="B532" s="304"/>
      <c r="C532" s="304"/>
      <c r="D532" s="304"/>
      <c r="BI532" s="309">
        <f>+BI470+2</f>
        <v>44669</v>
      </c>
      <c r="BJ532" s="309"/>
      <c r="BK532" s="309"/>
      <c r="BL532" s="309"/>
    </row>
    <row r="533" spans="1:89" ht="13.5" thickBot="1" x14ac:dyDescent="0.25">
      <c r="AE533" s="232" t="s">
        <v>84</v>
      </c>
    </row>
    <row r="534" spans="1:89" ht="14.25" thickTop="1" thickBot="1" x14ac:dyDescent="0.25">
      <c r="A534" s="300" t="s">
        <v>0</v>
      </c>
      <c r="B534" s="302" t="s">
        <v>1</v>
      </c>
      <c r="C534" s="303"/>
      <c r="D534" s="302" t="s">
        <v>2</v>
      </c>
      <c r="E534" s="303"/>
      <c r="F534" s="302" t="s">
        <v>3</v>
      </c>
      <c r="G534" s="303"/>
      <c r="H534" s="302" t="s">
        <v>4</v>
      </c>
      <c r="I534" s="303"/>
      <c r="J534" s="302" t="s">
        <v>5</v>
      </c>
      <c r="K534" s="303"/>
      <c r="L534" s="302" t="s">
        <v>6</v>
      </c>
      <c r="M534" s="303"/>
      <c r="N534" s="302" t="s">
        <v>7</v>
      </c>
      <c r="O534" s="303"/>
      <c r="P534" s="302" t="s">
        <v>8</v>
      </c>
      <c r="Q534" s="303"/>
      <c r="R534" s="302" t="s">
        <v>9</v>
      </c>
      <c r="S534" s="303"/>
      <c r="T534" s="302" t="s">
        <v>10</v>
      </c>
      <c r="U534" s="303"/>
      <c r="V534" s="302" t="s">
        <v>11</v>
      </c>
      <c r="W534" s="303"/>
      <c r="X534" s="302" t="s">
        <v>12</v>
      </c>
      <c r="Y534" s="303"/>
      <c r="Z534" s="305" t="s">
        <v>40</v>
      </c>
      <c r="AA534" s="306"/>
      <c r="AB534" s="307" t="s">
        <v>41</v>
      </c>
      <c r="AC534" s="308"/>
      <c r="AE534" s="300" t="s">
        <v>0</v>
      </c>
      <c r="AF534" s="302" t="s">
        <v>1</v>
      </c>
      <c r="AG534" s="303"/>
      <c r="AH534" s="302" t="s">
        <v>2</v>
      </c>
      <c r="AI534" s="303"/>
      <c r="AJ534" s="302" t="s">
        <v>3</v>
      </c>
      <c r="AK534" s="303"/>
      <c r="AL534" s="302" t="s">
        <v>4</v>
      </c>
      <c r="AM534" s="303"/>
      <c r="AN534" s="302" t="s">
        <v>5</v>
      </c>
      <c r="AO534" s="303"/>
      <c r="AP534" s="302" t="s">
        <v>6</v>
      </c>
      <c r="AQ534" s="303"/>
      <c r="AR534" s="302" t="s">
        <v>7</v>
      </c>
      <c r="AS534" s="303"/>
      <c r="AT534" s="302" t="s">
        <v>8</v>
      </c>
      <c r="AU534" s="303"/>
      <c r="AV534" s="302" t="s">
        <v>9</v>
      </c>
      <c r="AW534" s="303"/>
      <c r="AX534" s="302" t="s">
        <v>10</v>
      </c>
      <c r="AY534" s="303"/>
      <c r="AZ534" s="302" t="s">
        <v>11</v>
      </c>
      <c r="BA534" s="303"/>
      <c r="BB534" s="302" t="s">
        <v>12</v>
      </c>
      <c r="BC534" s="303"/>
      <c r="BD534" s="305" t="s">
        <v>40</v>
      </c>
      <c r="BE534" s="306"/>
      <c r="BF534" s="307" t="s">
        <v>41</v>
      </c>
      <c r="BG534" s="308"/>
      <c r="BI534" s="300" t="s">
        <v>0</v>
      </c>
      <c r="BJ534" s="302" t="s">
        <v>1</v>
      </c>
      <c r="BK534" s="303"/>
      <c r="BL534" s="302" t="s">
        <v>2</v>
      </c>
      <c r="BM534" s="303"/>
      <c r="BN534" s="302" t="s">
        <v>3</v>
      </c>
      <c r="BO534" s="303"/>
      <c r="BP534" s="302" t="s">
        <v>4</v>
      </c>
      <c r="BQ534" s="303"/>
      <c r="BR534" s="302" t="s">
        <v>5</v>
      </c>
      <c r="BS534" s="303"/>
      <c r="BT534" s="302" t="s">
        <v>6</v>
      </c>
      <c r="BU534" s="303"/>
      <c r="BV534" s="302" t="s">
        <v>7</v>
      </c>
      <c r="BW534" s="303"/>
      <c r="BX534" s="302" t="s">
        <v>8</v>
      </c>
      <c r="BY534" s="303"/>
      <c r="BZ534" s="302" t="s">
        <v>9</v>
      </c>
      <c r="CA534" s="303"/>
      <c r="CB534" s="302" t="s">
        <v>10</v>
      </c>
      <c r="CC534" s="303"/>
      <c r="CD534" s="302" t="s">
        <v>11</v>
      </c>
      <c r="CE534" s="303"/>
      <c r="CF534" s="302" t="s">
        <v>12</v>
      </c>
      <c r="CG534" s="303"/>
      <c r="CH534" s="305" t="s">
        <v>40</v>
      </c>
      <c r="CI534" s="306"/>
      <c r="CJ534" s="302" t="s">
        <v>41</v>
      </c>
      <c r="CK534" s="303"/>
    </row>
    <row r="535" spans="1:89" ht="15" thickTop="1" thickBot="1" x14ac:dyDescent="0.3">
      <c r="A535" s="301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62" t="s">
        <v>14</v>
      </c>
      <c r="AC535" s="163" t="s">
        <v>15</v>
      </c>
      <c r="AE535" s="301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62" t="s">
        <v>14</v>
      </c>
      <c r="BG535" s="163" t="s">
        <v>15</v>
      </c>
      <c r="BI535" s="301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72"/>
      <c r="D536" s="126"/>
      <c r="E536" s="166"/>
      <c r="F536" s="125"/>
      <c r="G536" s="127"/>
      <c r="H536" s="126"/>
      <c r="I536" s="166"/>
      <c r="J536" s="125"/>
      <c r="K536" s="127"/>
      <c r="L536" s="126"/>
      <c r="M536" s="125"/>
      <c r="N536" s="165"/>
      <c r="O536" s="167"/>
      <c r="P536" s="125"/>
      <c r="Q536" s="127"/>
      <c r="R536" s="126"/>
      <c r="S536" s="166"/>
      <c r="T536" s="125"/>
      <c r="U536" s="127"/>
      <c r="V536" s="126"/>
      <c r="W536" s="166"/>
      <c r="X536" s="125"/>
      <c r="Y536" s="127"/>
      <c r="Z536" s="170"/>
      <c r="AA536" s="171"/>
      <c r="AB536" s="156">
        <f>B536+D536+F536+H536+J536+L536+N536+P536+R536+T536+V536+X536+Z536</f>
        <v>0</v>
      </c>
      <c r="AC536" s="157">
        <f>C536+E536+G536+I536+K536+M536+O536+Q536+S536+U536+W536+Y536+AA536</f>
        <v>0</v>
      </c>
      <c r="AD536" s="200"/>
      <c r="AE536" s="235" t="str">
        <f>$AE$9</f>
        <v>07:00 - 07:59</v>
      </c>
      <c r="AF536" s="125">
        <f>SUMIF($A$9:$A$32,$AE536,B$536:B$559)</f>
        <v>2607</v>
      </c>
      <c r="AG536" s="172">
        <f t="shared" ref="AG536:AV537" si="9732">SUMIF($A$9:$A$32,$AE536,C$536:C$559)</f>
        <v>951</v>
      </c>
      <c r="AH536" s="126">
        <f t="shared" si="9732"/>
        <v>1025</v>
      </c>
      <c r="AI536" s="166">
        <f t="shared" si="9732"/>
        <v>899</v>
      </c>
      <c r="AJ536" s="125">
        <f t="shared" si="9732"/>
        <v>2606</v>
      </c>
      <c r="AK536" s="127">
        <f t="shared" si="9732"/>
        <v>1017</v>
      </c>
      <c r="AL536" s="126">
        <f t="shared" si="9732"/>
        <v>3580</v>
      </c>
      <c r="AM536" s="166">
        <f t="shared" si="9732"/>
        <v>1691</v>
      </c>
      <c r="AN536" s="125">
        <f t="shared" si="9732"/>
        <v>237</v>
      </c>
      <c r="AO536" s="127">
        <f t="shared" si="9732"/>
        <v>847</v>
      </c>
      <c r="AP536" s="126">
        <f t="shared" si="9732"/>
        <v>722</v>
      </c>
      <c r="AQ536" s="125">
        <f t="shared" si="9732"/>
        <v>2681</v>
      </c>
      <c r="AR536" s="165">
        <f t="shared" si="9732"/>
        <v>2211</v>
      </c>
      <c r="AS536" s="167">
        <f t="shared" si="9732"/>
        <v>3590</v>
      </c>
      <c r="AT536" s="125">
        <f t="shared" si="9732"/>
        <v>1552</v>
      </c>
      <c r="AU536" s="127">
        <f t="shared" si="9732"/>
        <v>1637</v>
      </c>
      <c r="AV536" s="126">
        <f t="shared" si="9732"/>
        <v>2151</v>
      </c>
      <c r="AW536" s="166">
        <f t="shared" ref="AW536:BE537" si="9733">SUMIF($A$9:$A$32,$AE536,S$536:S$559)</f>
        <v>1780</v>
      </c>
      <c r="AX536" s="125">
        <f t="shared" si="9733"/>
        <v>219</v>
      </c>
      <c r="AY536" s="127">
        <f t="shared" si="9733"/>
        <v>1311</v>
      </c>
      <c r="AZ536" s="126">
        <f t="shared" si="9733"/>
        <v>694</v>
      </c>
      <c r="BA536" s="166">
        <f t="shared" si="9733"/>
        <v>2539</v>
      </c>
      <c r="BB536" s="125">
        <f t="shared" si="9733"/>
        <v>1425</v>
      </c>
      <c r="BC536" s="127">
        <f t="shared" si="9733"/>
        <v>1489</v>
      </c>
      <c r="BD536" s="170">
        <f t="shared" si="9733"/>
        <v>2371</v>
      </c>
      <c r="BE536" s="171">
        <f t="shared" si="9733"/>
        <v>2648</v>
      </c>
      <c r="BF536" s="156">
        <f>AF536+AH536+AJ536+AL536+AN536+AP536+AR536+AT536+AV536+AX536+AZ536+BB536+BD536</f>
        <v>21400</v>
      </c>
      <c r="BG536" s="157">
        <f>AG536+AI536+AK536+AM536+AO536+AQ536+AS536+AU536+AW536+AY536+BA536+BC536+BE536</f>
        <v>23080</v>
      </c>
      <c r="BH536" s="200"/>
      <c r="BI536" s="124" t="s">
        <v>16</v>
      </c>
      <c r="BJ536" s="128">
        <f>B536/B560</f>
        <v>0</v>
      </c>
      <c r="BK536" s="129">
        <f t="shared" ref="BK536" si="9734">C536/C560</f>
        <v>0</v>
      </c>
      <c r="BL536" s="130">
        <f t="shared" ref="BL536" si="9735">D536/D560</f>
        <v>0</v>
      </c>
      <c r="BM536" s="131">
        <f t="shared" ref="BM536" si="9736">E536/E560</f>
        <v>0</v>
      </c>
      <c r="BN536" s="128">
        <f t="shared" ref="BN536" si="9737">F536/F560</f>
        <v>0</v>
      </c>
      <c r="BO536" s="129">
        <f t="shared" ref="BO536" si="9738">G536/G560</f>
        <v>0</v>
      </c>
      <c r="BP536" s="130">
        <f t="shared" ref="BP536" si="9739">H536/H560</f>
        <v>0</v>
      </c>
      <c r="BQ536" s="131">
        <f t="shared" ref="BQ536" si="9740">I536/I560</f>
        <v>0</v>
      </c>
      <c r="BR536" s="128">
        <f t="shared" ref="BR536" si="9741">J536/J560</f>
        <v>0</v>
      </c>
      <c r="BS536" s="129">
        <f t="shared" ref="BS536" si="9742">K536/K560</f>
        <v>0</v>
      </c>
      <c r="BT536" s="130">
        <f t="shared" ref="BT536" si="9743">L536/L560</f>
        <v>0</v>
      </c>
      <c r="BU536" s="128">
        <f t="shared" ref="BU536" si="9744">M536/M560</f>
        <v>0</v>
      </c>
      <c r="BV536" s="132">
        <f t="shared" ref="BV536" si="9745">N536/N560</f>
        <v>0</v>
      </c>
      <c r="BW536" s="133">
        <f t="shared" ref="BW536" si="9746">O536/O560</f>
        <v>0</v>
      </c>
      <c r="BX536" s="128">
        <f t="shared" ref="BX536" si="9747">P536/P560</f>
        <v>0</v>
      </c>
      <c r="BY536" s="129">
        <f t="shared" ref="BY536" si="9748">Q536/Q560</f>
        <v>0</v>
      </c>
      <c r="BZ536" s="130">
        <f t="shared" ref="BZ536" si="9749">R536/R560</f>
        <v>0</v>
      </c>
      <c r="CA536" s="131">
        <f t="shared" ref="CA536" si="9750">S536/S560</f>
        <v>0</v>
      </c>
      <c r="CB536" s="128">
        <f t="shared" ref="CB536" si="9751">T536/T560</f>
        <v>0</v>
      </c>
      <c r="CC536" s="129">
        <f t="shared" ref="CC536" si="9752">U536/U560</f>
        <v>0</v>
      </c>
      <c r="CD536" s="130">
        <f t="shared" ref="CD536" si="9753">V536/V560</f>
        <v>0</v>
      </c>
      <c r="CE536" s="131">
        <f t="shared" ref="CE536" si="9754">W536/W560</f>
        <v>0</v>
      </c>
      <c r="CF536" s="128">
        <f t="shared" ref="CF536" si="9755">X536/X560</f>
        <v>0</v>
      </c>
      <c r="CG536" s="129">
        <f t="shared" ref="CG536" si="9756">Y536/Y560</f>
        <v>0</v>
      </c>
      <c r="CH536" s="130">
        <f t="shared" ref="CH536" si="9757">Z536/Z560</f>
        <v>0</v>
      </c>
      <c r="CI536" s="128">
        <f t="shared" ref="CI536" si="9758">AA536/AA560</f>
        <v>0</v>
      </c>
      <c r="CJ536" s="134">
        <f t="shared" ref="CJ536" si="9759">AB536/AB560</f>
        <v>0</v>
      </c>
      <c r="CK536" s="135">
        <f t="shared" ref="CK536" si="9760">AC536/AC560</f>
        <v>0</v>
      </c>
    </row>
    <row r="537" spans="1:89" x14ac:dyDescent="0.2">
      <c r="A537" s="136" t="s">
        <v>17</v>
      </c>
      <c r="B537" s="175">
        <v>566</v>
      </c>
      <c r="C537" s="176">
        <v>0</v>
      </c>
      <c r="D537" s="177">
        <v>603</v>
      </c>
      <c r="E537" s="178">
        <v>1</v>
      </c>
      <c r="F537" s="175">
        <v>850</v>
      </c>
      <c r="G537" s="179">
        <v>1</v>
      </c>
      <c r="H537" s="177">
        <v>527</v>
      </c>
      <c r="I537" s="178">
        <v>39</v>
      </c>
      <c r="J537" s="175">
        <v>10</v>
      </c>
      <c r="K537" s="179">
        <v>27</v>
      </c>
      <c r="L537" s="177">
        <v>96</v>
      </c>
      <c r="M537" s="175">
        <v>84</v>
      </c>
      <c r="N537" s="180">
        <v>359</v>
      </c>
      <c r="O537" s="181">
        <v>139</v>
      </c>
      <c r="P537" s="175">
        <v>70</v>
      </c>
      <c r="Q537" s="179">
        <v>76</v>
      </c>
      <c r="R537" s="177">
        <v>20</v>
      </c>
      <c r="S537" s="178">
        <v>49</v>
      </c>
      <c r="T537" s="175">
        <v>1</v>
      </c>
      <c r="U537" s="179">
        <v>0</v>
      </c>
      <c r="V537" s="177">
        <v>5</v>
      </c>
      <c r="W537" s="178">
        <v>0</v>
      </c>
      <c r="X537" s="175">
        <v>6</v>
      </c>
      <c r="Y537" s="179">
        <v>0</v>
      </c>
      <c r="Z537" s="177">
        <v>0</v>
      </c>
      <c r="AA537" s="175">
        <v>0</v>
      </c>
      <c r="AB537" s="156">
        <f t="shared" ref="AB537:AB556" si="9761">B537+D537+F537+H537+J537+L537+N537+P537+R537+T537+V537+X537+Z537</f>
        <v>3113</v>
      </c>
      <c r="AC537" s="157">
        <f t="shared" ref="AC537:AC556" si="9762">C537+E537+G537+I537+K537+M537+O537+Q537+S537+U537+W537+Y537+AA537</f>
        <v>416</v>
      </c>
      <c r="AD537" s="201"/>
      <c r="AE537" s="237" t="str">
        <f>$AE$10</f>
        <v>08:00 - 08:59</v>
      </c>
      <c r="AF537" s="125">
        <f>SUMIF($A$9:$A$32,$AE537,B$536:B$559)</f>
        <v>2269</v>
      </c>
      <c r="AG537" s="176">
        <f t="shared" si="9732"/>
        <v>1013</v>
      </c>
      <c r="AH537" s="177">
        <f t="shared" si="9732"/>
        <v>754</v>
      </c>
      <c r="AI537" s="178">
        <f t="shared" si="9732"/>
        <v>757</v>
      </c>
      <c r="AJ537" s="238">
        <f t="shared" si="9732"/>
        <v>2594</v>
      </c>
      <c r="AK537" s="179">
        <f t="shared" si="9732"/>
        <v>1007</v>
      </c>
      <c r="AL537" s="177">
        <f t="shared" si="9732"/>
        <v>2997</v>
      </c>
      <c r="AM537" s="178">
        <f t="shared" si="9732"/>
        <v>1789</v>
      </c>
      <c r="AN537" s="238">
        <f t="shared" si="9732"/>
        <v>250</v>
      </c>
      <c r="AO537" s="179">
        <f t="shared" si="9732"/>
        <v>725</v>
      </c>
      <c r="AP537" s="177">
        <f t="shared" si="9732"/>
        <v>810</v>
      </c>
      <c r="AQ537" s="238">
        <f t="shared" si="9732"/>
        <v>2317</v>
      </c>
      <c r="AR537" s="180">
        <f t="shared" si="9732"/>
        <v>1801</v>
      </c>
      <c r="AS537" s="181">
        <f t="shared" si="9732"/>
        <v>3140</v>
      </c>
      <c r="AT537" s="238">
        <f t="shared" si="9732"/>
        <v>1181</v>
      </c>
      <c r="AU537" s="179">
        <f t="shared" si="9732"/>
        <v>1456</v>
      </c>
      <c r="AV537" s="177">
        <f t="shared" si="9732"/>
        <v>1740</v>
      </c>
      <c r="AW537" s="178">
        <f t="shared" si="9733"/>
        <v>1473</v>
      </c>
      <c r="AX537" s="238">
        <f t="shared" si="9733"/>
        <v>179</v>
      </c>
      <c r="AY537" s="179">
        <f t="shared" si="9733"/>
        <v>831</v>
      </c>
      <c r="AZ537" s="177">
        <f t="shared" si="9733"/>
        <v>695</v>
      </c>
      <c r="BA537" s="178">
        <f t="shared" si="9733"/>
        <v>2036</v>
      </c>
      <c r="BB537" s="238">
        <f t="shared" si="9733"/>
        <v>1250</v>
      </c>
      <c r="BC537" s="179">
        <f t="shared" si="9733"/>
        <v>1159</v>
      </c>
      <c r="BD537" s="177">
        <f t="shared" si="9733"/>
        <v>2422</v>
      </c>
      <c r="BE537" s="238">
        <f t="shared" si="9733"/>
        <v>2088</v>
      </c>
      <c r="BF537" s="158">
        <f>SUM(AF537,AH537,AJ537,AL537,AN537,AP537,AR537,AT537,AV537,AX537,AZ537,BB537,BD537)</f>
        <v>18942</v>
      </c>
      <c r="BG537" s="159">
        <f>SUM(AG537,AI537,AK537,AM537,AO537,AQ537,AS537,AU537,AW537,AY537,BA537,BC537,BE537)</f>
        <v>19791</v>
      </c>
      <c r="BH537" s="201"/>
      <c r="BI537" s="136" t="s">
        <v>17</v>
      </c>
      <c r="BJ537" s="128">
        <f>B537/B560</f>
        <v>1.9215100488864746E-2</v>
      </c>
      <c r="BK537" s="129">
        <f t="shared" ref="BK537" si="9763">C537/C560</f>
        <v>0</v>
      </c>
      <c r="BL537" s="130">
        <f t="shared" ref="BL537" si="9764">D537/D560</f>
        <v>4.8457087753134037E-2</v>
      </c>
      <c r="BM537" s="131">
        <f t="shared" ref="BM537" si="9765">E537/E560</f>
        <v>8.181297553792031E-5</v>
      </c>
      <c r="BN537" s="128">
        <f t="shared" ref="BN537" si="9766">F537/F560</f>
        <v>2.8137310073157007E-2</v>
      </c>
      <c r="BO537" s="129">
        <f t="shared" ref="BO537" si="9767">G537/G560</f>
        <v>4.2151407857022424E-5</v>
      </c>
      <c r="BP537" s="130">
        <f t="shared" ref="BP537" si="9768">H537/H560</f>
        <v>1.2990534411358706E-2</v>
      </c>
      <c r="BQ537" s="131">
        <f t="shared" ref="BQ537" si="9769">I537/I560</f>
        <v>1.0159689478208768E-3</v>
      </c>
      <c r="BR537" s="128">
        <f t="shared" ref="BR537" si="9770">J537/J560</f>
        <v>1.6575501408917621E-3</v>
      </c>
      <c r="BS537" s="129">
        <f t="shared" ref="BS537" si="9771">K537/K560</f>
        <v>4.335956319254858E-3</v>
      </c>
      <c r="BT537" s="130">
        <f t="shared" ref="BT537" si="9772">L537/L560</f>
        <v>4.5214770158251696E-3</v>
      </c>
      <c r="BU537" s="128">
        <f t="shared" ref="BU537" si="9773">M537/M560</f>
        <v>3.9973351099267156E-3</v>
      </c>
      <c r="BV537" s="132">
        <f t="shared" ref="BV537" si="9774">N537/N560</f>
        <v>9.9171270718232049E-3</v>
      </c>
      <c r="BW537" s="133">
        <f t="shared" ref="BW537" si="9775">O537/O560</f>
        <v>3.6225274295692061E-3</v>
      </c>
      <c r="BX537" s="128">
        <f t="shared" ref="BX537" si="9776">P537/P560</f>
        <v>3.7569772434521255E-3</v>
      </c>
      <c r="BY537" s="129">
        <f t="shared" ref="BY537" si="9777">Q537/Q560</f>
        <v>3.7225705329153604E-3</v>
      </c>
      <c r="BZ537" s="130">
        <f t="shared" ref="BZ537" si="9778">R537/R560</f>
        <v>8.2372322899505767E-4</v>
      </c>
      <c r="CA537" s="131">
        <f t="shared" ref="CA537" si="9779">S537/S560</f>
        <v>1.7965828261347803E-3</v>
      </c>
      <c r="CB537" s="128">
        <f t="shared" ref="CB537" si="9780">T537/T560</f>
        <v>1.5549681231534753E-4</v>
      </c>
      <c r="CC537" s="129">
        <f t="shared" ref="CC537" si="9781">U537/U560</f>
        <v>0</v>
      </c>
      <c r="CD537" s="130">
        <f t="shared" ref="CD537" si="9782">V537/V560</f>
        <v>2.4081298463613158E-4</v>
      </c>
      <c r="CE537" s="131">
        <f t="shared" ref="CE537" si="9783">W537/W560</f>
        <v>0</v>
      </c>
      <c r="CF537" s="128">
        <f t="shared" ref="CF537" si="9784">X537/X560</f>
        <v>3.4225086988762764E-4</v>
      </c>
      <c r="CG537" s="129">
        <f t="shared" ref="CG537" si="9785">Y537/Y560</f>
        <v>0</v>
      </c>
      <c r="CH537" s="130">
        <f t="shared" ref="CH537" si="9786">Z537/Z560</f>
        <v>0</v>
      </c>
      <c r="CI537" s="128">
        <f t="shared" ref="CI537" si="9787">AA537/AA560</f>
        <v>0</v>
      </c>
      <c r="CJ537" s="134">
        <f t="shared" ref="CJ537" si="9788">AB537/AB560</f>
        <v>1.0538538619867836E-2</v>
      </c>
      <c r="CK537" s="135">
        <f t="shared" ref="CK537" si="9789">AC537/AC560</f>
        <v>1.3693444592570649E-3</v>
      </c>
    </row>
    <row r="538" spans="1:89" ht="13.5" thickBot="1" x14ac:dyDescent="0.25">
      <c r="A538" s="145" t="s">
        <v>18</v>
      </c>
      <c r="B538" s="182">
        <v>2508</v>
      </c>
      <c r="C538" s="183">
        <v>18</v>
      </c>
      <c r="D538" s="184">
        <v>1147</v>
      </c>
      <c r="E538" s="185">
        <v>138</v>
      </c>
      <c r="F538" s="182">
        <v>3130</v>
      </c>
      <c r="G538" s="186">
        <v>326</v>
      </c>
      <c r="H538" s="184">
        <v>2570</v>
      </c>
      <c r="I538" s="185">
        <v>631</v>
      </c>
      <c r="J538" s="182">
        <v>118</v>
      </c>
      <c r="K538" s="186">
        <v>292</v>
      </c>
      <c r="L538" s="184">
        <v>435</v>
      </c>
      <c r="M538" s="182">
        <v>937</v>
      </c>
      <c r="N538" s="187">
        <v>1534</v>
      </c>
      <c r="O538" s="188">
        <v>2102</v>
      </c>
      <c r="P538" s="182">
        <v>615</v>
      </c>
      <c r="Q538" s="186">
        <v>989</v>
      </c>
      <c r="R538" s="184">
        <v>838</v>
      </c>
      <c r="S538" s="185">
        <v>1449</v>
      </c>
      <c r="T538" s="182">
        <v>54</v>
      </c>
      <c r="U538" s="186">
        <v>641</v>
      </c>
      <c r="V538" s="184">
        <v>535</v>
      </c>
      <c r="W538" s="185">
        <v>1702</v>
      </c>
      <c r="X538" s="182">
        <v>942</v>
      </c>
      <c r="Y538" s="186">
        <v>666</v>
      </c>
      <c r="Z538" s="184">
        <v>1799</v>
      </c>
      <c r="AA538" s="182">
        <v>1492</v>
      </c>
      <c r="AB538" s="156">
        <f t="shared" si="9761"/>
        <v>16225</v>
      </c>
      <c r="AC538" s="157">
        <f t="shared" si="9762"/>
        <v>11383</v>
      </c>
      <c r="AE538" s="235"/>
      <c r="AF538" s="125"/>
      <c r="AG538" s="183"/>
      <c r="AH538" s="184"/>
      <c r="AI538" s="185"/>
      <c r="AJ538" s="182"/>
      <c r="AK538" s="186"/>
      <c r="AL538" s="184"/>
      <c r="AM538" s="185"/>
      <c r="AN538" s="182"/>
      <c r="AO538" s="186"/>
      <c r="AP538" s="184"/>
      <c r="AQ538" s="182"/>
      <c r="AR538" s="187"/>
      <c r="AS538" s="188"/>
      <c r="AT538" s="182"/>
      <c r="AU538" s="186"/>
      <c r="AV538" s="184"/>
      <c r="AW538" s="185"/>
      <c r="AX538" s="182"/>
      <c r="AY538" s="186"/>
      <c r="AZ538" s="184"/>
      <c r="BA538" s="185"/>
      <c r="BB538" s="182"/>
      <c r="BC538" s="186"/>
      <c r="BD538" s="184"/>
      <c r="BE538" s="182"/>
      <c r="BF538" s="158"/>
      <c r="BG538" s="159"/>
      <c r="BI538" s="145" t="s">
        <v>18</v>
      </c>
      <c r="BJ538" s="128">
        <f>B538/B560</f>
        <v>8.5143943508962525E-2</v>
      </c>
      <c r="BK538" s="129">
        <f t="shared" ref="BK538" si="9790">C538/C560</f>
        <v>6.9404279930595722E-4</v>
      </c>
      <c r="BL538" s="130">
        <f t="shared" ref="BL538" si="9791">D538/D560</f>
        <v>9.2172934747669563E-2</v>
      </c>
      <c r="BM538" s="131">
        <f t="shared" ref="BM538" si="9792">E538/E560</f>
        <v>1.1290190624233004E-2</v>
      </c>
      <c r="BN538" s="128">
        <f t="shared" ref="BN538" si="9793">F538/F560</f>
        <v>0.10361150650468404</v>
      </c>
      <c r="BO538" s="129">
        <f t="shared" ref="BO538" si="9794">G538/G560</f>
        <v>1.3741358961389311E-2</v>
      </c>
      <c r="BP538" s="130">
        <f t="shared" ref="BP538" si="9795">H538/H560</f>
        <v>6.3350423979491227E-2</v>
      </c>
      <c r="BQ538" s="131">
        <f t="shared" ref="BQ538" si="9796">I538/I560</f>
        <v>1.6437856566024957E-2</v>
      </c>
      <c r="BR538" s="128">
        <f t="shared" ref="BR538" si="9797">J538/J560</f>
        <v>1.9559091662522791E-2</v>
      </c>
      <c r="BS538" s="129">
        <f t="shared" ref="BS538" si="9798">K538/K560</f>
        <v>4.6892564637867354E-2</v>
      </c>
      <c r="BT538" s="130">
        <f t="shared" ref="BT538" si="9799">L538/L560</f>
        <v>2.04879427279578E-2</v>
      </c>
      <c r="BU538" s="128">
        <f t="shared" ref="BU538" si="9800">M538/M560</f>
        <v>4.4589321404777768E-2</v>
      </c>
      <c r="BV538" s="132">
        <f t="shared" ref="BV538" si="9801">N538/N560</f>
        <v>4.2375690607734808E-2</v>
      </c>
      <c r="BW538" s="133">
        <f t="shared" ref="BW538" si="9802">O538/O560</f>
        <v>5.4780954366578927E-2</v>
      </c>
      <c r="BX538" s="128">
        <f t="shared" ref="BX538" si="9803">P538/P560</f>
        <v>3.3007728638900814E-2</v>
      </c>
      <c r="BY538" s="129">
        <f t="shared" ref="BY538" si="9804">Q538/Q560</f>
        <v>4.8442398119122258E-2</v>
      </c>
      <c r="BZ538" s="130">
        <f t="shared" ref="BZ538" si="9805">R538/R560</f>
        <v>3.4514003294892917E-2</v>
      </c>
      <c r="CA538" s="131">
        <f t="shared" ref="CA538" si="9806">S538/S560</f>
        <v>5.3127520715699934E-2</v>
      </c>
      <c r="CB538" s="128">
        <f t="shared" ref="CB538" si="9807">T538/T560</f>
        <v>8.3968278650287664E-3</v>
      </c>
      <c r="CC538" s="129">
        <f t="shared" ref="CC538" si="9808">U538/U560</f>
        <v>8.3376690946930287E-2</v>
      </c>
      <c r="CD538" s="130">
        <f t="shared" ref="CD538" si="9809">V538/V560</f>
        <v>2.576698935606608E-2</v>
      </c>
      <c r="CE538" s="131">
        <f t="shared" ref="CE538" si="9810">W538/W560</f>
        <v>6.3900882297728556E-2</v>
      </c>
      <c r="CF538" s="128">
        <f t="shared" ref="CF538" si="9811">X538/X560</f>
        <v>5.3733386572357537E-2</v>
      </c>
      <c r="CG538" s="129">
        <f t="shared" ref="CG538" si="9812">Y538/Y560</f>
        <v>5.5366198353977887E-2</v>
      </c>
      <c r="CH538" s="130">
        <f t="shared" ref="CH538" si="9813">Z538/Z560</f>
        <v>5.6906968652136777E-2</v>
      </c>
      <c r="CI538" s="128">
        <f t="shared" ref="CI538" si="9814">AA538/AA560</f>
        <v>3.4008023340627282E-2</v>
      </c>
      <c r="CJ538" s="134">
        <f t="shared" ref="CJ538" si="9815">AB538/AB560</f>
        <v>5.492701224136063E-2</v>
      </c>
      <c r="CK538" s="135">
        <f t="shared" ref="CK538" si="9816">AC538/AC560</f>
        <v>3.7469346105103774E-2</v>
      </c>
    </row>
    <row r="539" spans="1:89" ht="14.25" thickTop="1" thickBot="1" x14ac:dyDescent="0.25">
      <c r="A539" s="136" t="s">
        <v>19</v>
      </c>
      <c r="B539" s="175">
        <v>2889</v>
      </c>
      <c r="C539" s="176">
        <v>1306</v>
      </c>
      <c r="D539" s="177">
        <v>1134</v>
      </c>
      <c r="E539" s="178">
        <v>899</v>
      </c>
      <c r="F539" s="175">
        <v>3805</v>
      </c>
      <c r="G539" s="179">
        <v>1122</v>
      </c>
      <c r="H539" s="177">
        <v>3270</v>
      </c>
      <c r="I539" s="178">
        <v>1648</v>
      </c>
      <c r="J539" s="175">
        <v>197</v>
      </c>
      <c r="K539" s="179">
        <v>641</v>
      </c>
      <c r="L539" s="177">
        <v>725</v>
      </c>
      <c r="M539" s="175">
        <v>1964</v>
      </c>
      <c r="N539" s="180">
        <v>2263</v>
      </c>
      <c r="O539" s="181">
        <v>3397</v>
      </c>
      <c r="P539" s="175">
        <v>1289</v>
      </c>
      <c r="Q539" s="179">
        <v>1676</v>
      </c>
      <c r="R539" s="177">
        <v>1842</v>
      </c>
      <c r="S539" s="178">
        <v>1964</v>
      </c>
      <c r="T539" s="175">
        <v>197</v>
      </c>
      <c r="U539" s="179">
        <v>1259</v>
      </c>
      <c r="V539" s="177">
        <v>803</v>
      </c>
      <c r="W539" s="178">
        <v>3027</v>
      </c>
      <c r="X539" s="175">
        <v>1508</v>
      </c>
      <c r="Y539" s="179">
        <v>1248</v>
      </c>
      <c r="Z539" s="177">
        <v>2196</v>
      </c>
      <c r="AA539" s="175">
        <v>2530</v>
      </c>
      <c r="AB539" s="156">
        <f t="shared" si="9761"/>
        <v>22118</v>
      </c>
      <c r="AC539" s="157">
        <f t="shared" si="9762"/>
        <v>22681</v>
      </c>
      <c r="AE539" s="229" t="s">
        <v>13</v>
      </c>
      <c r="AF539" s="20">
        <f t="shared" ref="AF539:BG539" si="9817">SUM(AF536:AF538)</f>
        <v>4876</v>
      </c>
      <c r="AG539" s="21">
        <f t="shared" si="9817"/>
        <v>1964</v>
      </c>
      <c r="AH539" s="20">
        <f t="shared" si="9817"/>
        <v>1779</v>
      </c>
      <c r="AI539" s="21">
        <f t="shared" si="9817"/>
        <v>1656</v>
      </c>
      <c r="AJ539" s="20">
        <f t="shared" si="9817"/>
        <v>5200</v>
      </c>
      <c r="AK539" s="21">
        <f t="shared" si="9817"/>
        <v>2024</v>
      </c>
      <c r="AL539" s="20">
        <f t="shared" si="9817"/>
        <v>6577</v>
      </c>
      <c r="AM539" s="21">
        <f t="shared" si="9817"/>
        <v>3480</v>
      </c>
      <c r="AN539" s="20">
        <f t="shared" si="9817"/>
        <v>487</v>
      </c>
      <c r="AO539" s="21">
        <f t="shared" si="9817"/>
        <v>1572</v>
      </c>
      <c r="AP539" s="20">
        <f t="shared" si="9817"/>
        <v>1532</v>
      </c>
      <c r="AQ539" s="21">
        <f t="shared" si="9817"/>
        <v>4998</v>
      </c>
      <c r="AR539" s="20">
        <f t="shared" si="9817"/>
        <v>4012</v>
      </c>
      <c r="AS539" s="21">
        <f t="shared" si="9817"/>
        <v>6730</v>
      </c>
      <c r="AT539" s="20">
        <f t="shared" si="9817"/>
        <v>2733</v>
      </c>
      <c r="AU539" s="21">
        <f t="shared" si="9817"/>
        <v>3093</v>
      </c>
      <c r="AV539" s="20">
        <f t="shared" si="9817"/>
        <v>3891</v>
      </c>
      <c r="AW539" s="21">
        <f t="shared" si="9817"/>
        <v>3253</v>
      </c>
      <c r="AX539" s="20">
        <f t="shared" si="9817"/>
        <v>398</v>
      </c>
      <c r="AY539" s="21">
        <f t="shared" si="9817"/>
        <v>2142</v>
      </c>
      <c r="AZ539" s="20">
        <f t="shared" si="9817"/>
        <v>1389</v>
      </c>
      <c r="BA539" s="21">
        <f t="shared" si="9817"/>
        <v>4575</v>
      </c>
      <c r="BB539" s="20">
        <f t="shared" si="9817"/>
        <v>2675</v>
      </c>
      <c r="BC539" s="21">
        <f t="shared" si="9817"/>
        <v>2648</v>
      </c>
      <c r="BD539" s="20">
        <f t="shared" si="9817"/>
        <v>4793</v>
      </c>
      <c r="BE539" s="21">
        <f t="shared" si="9817"/>
        <v>4736</v>
      </c>
      <c r="BF539" s="160">
        <f t="shared" si="9817"/>
        <v>40342</v>
      </c>
      <c r="BG539" s="161">
        <f t="shared" si="9817"/>
        <v>42871</v>
      </c>
      <c r="BI539" s="136" t="s">
        <v>19</v>
      </c>
      <c r="BJ539" s="128">
        <f>B539/B560</f>
        <v>9.8078489951113526E-2</v>
      </c>
      <c r="BK539" s="129">
        <f t="shared" ref="BK539" si="9818">C539/C560</f>
        <v>5.0356660882976675E-2</v>
      </c>
      <c r="BL539" s="130">
        <f t="shared" ref="BL539" si="9819">D539/D560</f>
        <v>9.1128254580520734E-2</v>
      </c>
      <c r="BM539" s="131">
        <f t="shared" ref="BM539" si="9820">E539/E560</f>
        <v>7.3549865008590357E-2</v>
      </c>
      <c r="BN539" s="128">
        <f t="shared" ref="BN539" si="9821">F539/F560</f>
        <v>0.12595584097454401</v>
      </c>
      <c r="BO539" s="129">
        <f t="shared" ref="BO539" si="9822">G539/G560</f>
        <v>4.7293879615579161E-2</v>
      </c>
      <c r="BP539" s="130">
        <f t="shared" ref="BP539" si="9823">H539/H560</f>
        <v>8.0605403273516077E-2</v>
      </c>
      <c r="BQ539" s="131">
        <f t="shared" ref="BQ539" si="9824">I539/I560</f>
        <v>4.293120066689244E-2</v>
      </c>
      <c r="BR539" s="128">
        <f t="shared" ref="BR539" si="9825">J539/J560</f>
        <v>3.2653737775567709E-2</v>
      </c>
      <c r="BS539" s="129">
        <f t="shared" ref="BS539" si="9826">K539/K560</f>
        <v>0.10293881483860608</v>
      </c>
      <c r="BT539" s="130">
        <f t="shared" ref="BT539" si="9827">L539/L560</f>
        <v>3.4146571213262998E-2</v>
      </c>
      <c r="BU539" s="128">
        <f t="shared" ref="BU539" si="9828">M539/M560</f>
        <v>9.3461501855905585E-2</v>
      </c>
      <c r="BV539" s="132">
        <f t="shared" ref="BV539" si="9829">N539/N560</f>
        <v>6.2513812154696133E-2</v>
      </c>
      <c r="BW539" s="133">
        <f t="shared" ref="BW539" si="9830">O539/O560</f>
        <v>8.8530400562925132E-2</v>
      </c>
      <c r="BX539" s="128">
        <f t="shared" ref="BX539" si="9831">P539/P560</f>
        <v>6.9182052382996989E-2</v>
      </c>
      <c r="BY539" s="129">
        <f t="shared" ref="BY539" si="9832">Q539/Q560</f>
        <v>8.2092476489028218E-2</v>
      </c>
      <c r="BZ539" s="130">
        <f t="shared" ref="BZ539" si="9833">R539/R560</f>
        <v>7.586490939044481E-2</v>
      </c>
      <c r="CA539" s="131">
        <f t="shared" ref="CA539" si="9834">S539/S560</f>
        <v>7.2009972867932828E-2</v>
      </c>
      <c r="CB539" s="128">
        <f t="shared" ref="CB539" si="9835">T539/T560</f>
        <v>3.0632872026123463E-2</v>
      </c>
      <c r="CC539" s="129">
        <f t="shared" ref="CC539" si="9836">U539/U560</f>
        <v>0.16376170655567118</v>
      </c>
      <c r="CD539" s="130">
        <f t="shared" ref="CD539" si="9837">V539/V560</f>
        <v>3.8674565332562728E-2</v>
      </c>
      <c r="CE539" s="131">
        <f t="shared" ref="CE539" si="9838">W539/W560</f>
        <v>0.11364745635442088</v>
      </c>
      <c r="CF539" s="128">
        <f t="shared" ref="CF539" si="9839">X539/X560</f>
        <v>8.601905196509041E-2</v>
      </c>
      <c r="CG539" s="129">
        <f t="shared" ref="CG539" si="9840">Y539/Y560</f>
        <v>0.10374927259123784</v>
      </c>
      <c r="CH539" s="130">
        <f t="shared" ref="CH539" si="9841">Z539/Z560</f>
        <v>6.9465093474203654E-2</v>
      </c>
      <c r="CI539" s="128">
        <f t="shared" ref="CI539" si="9842">AA539/AA560</f>
        <v>5.7667760758570386E-2</v>
      </c>
      <c r="CJ539" s="134">
        <f t="shared" ref="CJ539" si="9843">AB539/AB560</f>
        <v>7.4876773913985478E-2</v>
      </c>
      <c r="CK539" s="135">
        <f t="shared" ref="CK539" si="9844">AC539/AC560</f>
        <v>7.4658898270215115E-2</v>
      </c>
    </row>
    <row r="540" spans="1:89" ht="13.5" thickTop="1" x14ac:dyDescent="0.2">
      <c r="A540" s="145" t="s">
        <v>20</v>
      </c>
      <c r="B540" s="182">
        <v>2607</v>
      </c>
      <c r="C540" s="183">
        <v>951</v>
      </c>
      <c r="D540" s="184">
        <v>1025</v>
      </c>
      <c r="E540" s="185">
        <v>899</v>
      </c>
      <c r="F540" s="182">
        <v>2606</v>
      </c>
      <c r="G540" s="186">
        <v>1017</v>
      </c>
      <c r="H540" s="184">
        <v>3580</v>
      </c>
      <c r="I540" s="185">
        <v>1691</v>
      </c>
      <c r="J540" s="182">
        <v>237</v>
      </c>
      <c r="K540" s="186">
        <v>847</v>
      </c>
      <c r="L540" s="184">
        <v>722</v>
      </c>
      <c r="M540" s="182">
        <v>2681</v>
      </c>
      <c r="N540" s="187">
        <v>2211</v>
      </c>
      <c r="O540" s="188">
        <v>3590</v>
      </c>
      <c r="P540" s="182">
        <v>1552</v>
      </c>
      <c r="Q540" s="186">
        <v>1637</v>
      </c>
      <c r="R540" s="184">
        <v>2151</v>
      </c>
      <c r="S540" s="185">
        <v>1780</v>
      </c>
      <c r="T540" s="182">
        <v>219</v>
      </c>
      <c r="U540" s="186">
        <v>1311</v>
      </c>
      <c r="V540" s="184">
        <v>694</v>
      </c>
      <c r="W540" s="185">
        <v>2539</v>
      </c>
      <c r="X540" s="182">
        <v>1425</v>
      </c>
      <c r="Y540" s="186">
        <v>1489</v>
      </c>
      <c r="Z540" s="184">
        <v>2371</v>
      </c>
      <c r="AA540" s="182">
        <v>2648</v>
      </c>
      <c r="AB540" s="156">
        <f t="shared" si="9761"/>
        <v>21400</v>
      </c>
      <c r="AC540" s="157">
        <f t="shared" si="9762"/>
        <v>23080</v>
      </c>
      <c r="BI540" s="145" t="s">
        <v>20</v>
      </c>
      <c r="BJ540" s="128">
        <f>B540/B560</f>
        <v>8.8504888647474203E-2</v>
      </c>
      <c r="BK540" s="129">
        <f t="shared" ref="BK540" si="9845">C540/C560</f>
        <v>3.6668594563331408E-2</v>
      </c>
      <c r="BL540" s="130">
        <f t="shared" ref="BL540" si="9846">D540/D560</f>
        <v>8.2369013179042105E-2</v>
      </c>
      <c r="BM540" s="131">
        <f t="shared" ref="BM540" si="9847">E540/E560</f>
        <v>7.3549865008590357E-2</v>
      </c>
      <c r="BN540" s="128">
        <f t="shared" ref="BN540" si="9848">F540/F560</f>
        <v>8.6265682412526065E-2</v>
      </c>
      <c r="BO540" s="129">
        <f t="shared" ref="BO540" si="9849">G540/G560</f>
        <v>4.2867981790591807E-2</v>
      </c>
      <c r="BP540" s="130">
        <f t="shared" ref="BP540" si="9850">H540/H560</f>
        <v>8.8246894103727075E-2</v>
      </c>
      <c r="BQ540" s="131">
        <f t="shared" ref="BQ540" si="9851">I540/I560</f>
        <v>4.4051371558079561E-2</v>
      </c>
      <c r="BR540" s="128">
        <f t="shared" ref="BR540" si="9852">J540/J560</f>
        <v>3.9283938339134759E-2</v>
      </c>
      <c r="BS540" s="129">
        <f t="shared" ref="BS540" si="9853">K540/K560</f>
        <v>0.13602055564477275</v>
      </c>
      <c r="BT540" s="130">
        <f t="shared" ref="BT540" si="9854">L540/L560</f>
        <v>3.4005275056518465E-2</v>
      </c>
      <c r="BU540" s="128">
        <f t="shared" ref="BU540" si="9855">M540/M560</f>
        <v>0.12758161225849435</v>
      </c>
      <c r="BV540" s="132">
        <f t="shared" ref="BV540" si="9856">N540/N560</f>
        <v>6.1077348066298345E-2</v>
      </c>
      <c r="BW540" s="133">
        <f t="shared" ref="BW540" si="9857">O540/O560</f>
        <v>9.3560240806859346E-2</v>
      </c>
      <c r="BX540" s="128">
        <f t="shared" ref="BX540" si="9858">P540/P560</f>
        <v>8.3297552597681415E-2</v>
      </c>
      <c r="BY540" s="129">
        <f t="shared" ref="BY540" si="9859">Q540/Q560</f>
        <v>8.0182210031347956E-2</v>
      </c>
      <c r="BZ540" s="130">
        <f t="shared" ref="BZ540" si="9860">R540/R560</f>
        <v>8.8591433278418452E-2</v>
      </c>
      <c r="CA540" s="131">
        <f t="shared" ref="CA540" si="9861">S540/S560</f>
        <v>6.5263621031018557E-2</v>
      </c>
      <c r="CB540" s="128">
        <f t="shared" ref="CB540" si="9862">T540/T560</f>
        <v>3.4053801897061108E-2</v>
      </c>
      <c r="CC540" s="129">
        <f t="shared" ref="CC540" si="9863">U540/U560</f>
        <v>0.170525494276795</v>
      </c>
      <c r="CD540" s="130">
        <f t="shared" ref="CD540" si="9864">V540/V560</f>
        <v>3.3424842267495064E-2</v>
      </c>
      <c r="CE540" s="131">
        <f t="shared" ref="CE540" si="9865">W540/W560</f>
        <v>9.5325699267880606E-2</v>
      </c>
      <c r="CF540" s="128">
        <f t="shared" ref="CF540" si="9866">X540/X560</f>
        <v>8.1284581598311562E-2</v>
      </c>
      <c r="CG540" s="129">
        <f t="shared" ref="CG540" si="9867">Y540/Y560</f>
        <v>0.12378418821182142</v>
      </c>
      <c r="CH540" s="130">
        <f t="shared" ref="CH540" si="9868">Z540/Z560</f>
        <v>7.5000790813905677E-2</v>
      </c>
      <c r="CI540" s="128">
        <f t="shared" ref="CI540" si="9869">AA540/AA560</f>
        <v>6.0357403355215174E-2</v>
      </c>
      <c r="CJ540" s="134">
        <f t="shared" ref="CJ540" si="9870">AB540/AB560</f>
        <v>7.2446105514028816E-2</v>
      </c>
      <c r="CK540" s="135">
        <f t="shared" ref="CK540" si="9871">AC540/AC560</f>
        <v>7.5972283941473692E-2</v>
      </c>
    </row>
    <row r="541" spans="1:89" ht="13.5" thickBot="1" x14ac:dyDescent="0.25">
      <c r="A541" s="136" t="s">
        <v>21</v>
      </c>
      <c r="B541" s="175">
        <v>2269</v>
      </c>
      <c r="C541" s="176">
        <v>1013</v>
      </c>
      <c r="D541" s="177">
        <v>754</v>
      </c>
      <c r="E541" s="178">
        <v>757</v>
      </c>
      <c r="F541" s="175">
        <v>2594</v>
      </c>
      <c r="G541" s="179">
        <v>1007</v>
      </c>
      <c r="H541" s="177">
        <v>2997</v>
      </c>
      <c r="I541" s="178">
        <v>1789</v>
      </c>
      <c r="J541" s="175">
        <v>250</v>
      </c>
      <c r="K541" s="179">
        <v>725</v>
      </c>
      <c r="L541" s="177">
        <v>810</v>
      </c>
      <c r="M541" s="175">
        <v>2317</v>
      </c>
      <c r="N541" s="180">
        <v>1801</v>
      </c>
      <c r="O541" s="181">
        <v>3140</v>
      </c>
      <c r="P541" s="175">
        <v>1181</v>
      </c>
      <c r="Q541" s="179">
        <v>1456</v>
      </c>
      <c r="R541" s="177">
        <v>1740</v>
      </c>
      <c r="S541" s="178">
        <v>1473</v>
      </c>
      <c r="T541" s="175">
        <v>179</v>
      </c>
      <c r="U541" s="179">
        <v>831</v>
      </c>
      <c r="V541" s="177">
        <v>695</v>
      </c>
      <c r="W541" s="178">
        <v>2036</v>
      </c>
      <c r="X541" s="175">
        <v>1250</v>
      </c>
      <c r="Y541" s="179">
        <v>1159</v>
      </c>
      <c r="Z541" s="177">
        <v>2422</v>
      </c>
      <c r="AA541" s="175">
        <v>2088</v>
      </c>
      <c r="AB541" s="156">
        <f t="shared" si="9761"/>
        <v>18942</v>
      </c>
      <c r="AC541" s="157">
        <f t="shared" si="9762"/>
        <v>19791</v>
      </c>
      <c r="AE541" s="232" t="s">
        <v>85</v>
      </c>
      <c r="BI541" s="136" t="s">
        <v>21</v>
      </c>
      <c r="BJ541" s="128">
        <f>B541/B560</f>
        <v>7.7030146659424231E-2</v>
      </c>
      <c r="BK541" s="129">
        <f t="shared" ref="BK541" si="9872">C541/C560</f>
        <v>3.905918642760748E-2</v>
      </c>
      <c r="BL541" s="130">
        <f t="shared" ref="BL541" si="9873">D541/D560</f>
        <v>6.0591449694631948E-2</v>
      </c>
      <c r="BM541" s="131">
        <f t="shared" ref="BM541" si="9874">E541/E560</f>
        <v>6.1932422482205679E-2</v>
      </c>
      <c r="BN541" s="128">
        <f t="shared" ref="BN541" si="9875">F541/F560</f>
        <v>8.5868449799728561E-2</v>
      </c>
      <c r="BO541" s="129">
        <f t="shared" ref="BO541" si="9876">G541/G560</f>
        <v>4.2446467712021582E-2</v>
      </c>
      <c r="BP541" s="130">
        <f t="shared" ref="BP541" si="9877">H541/H560</f>
        <v>7.3875961348846386E-2</v>
      </c>
      <c r="BQ541" s="131">
        <f t="shared" ref="BQ541" si="9878">I541/I560</f>
        <v>4.6604319170552529E-2</v>
      </c>
      <c r="BR541" s="128">
        <f t="shared" ref="BR541" si="9879">J541/J560</f>
        <v>4.143875352229405E-2</v>
      </c>
      <c r="BS541" s="129">
        <f t="shared" ref="BS541" si="9880">K541/K560</f>
        <v>0.11642845672073229</v>
      </c>
      <c r="BT541" s="130">
        <f t="shared" ref="BT541" si="9881">L541/L560</f>
        <v>3.8149962321024869E-2</v>
      </c>
      <c r="BU541" s="128">
        <f t="shared" ref="BU541" si="9882">M541/M560</f>
        <v>0.11025982678214524</v>
      </c>
      <c r="BV541" s="132">
        <f t="shared" ref="BV541" si="9883">N541/N560</f>
        <v>4.9751381215469612E-2</v>
      </c>
      <c r="BW541" s="133">
        <f t="shared" ref="BW541" si="9884">O541/O560</f>
        <v>8.1832634020484227E-2</v>
      </c>
      <c r="BX541" s="128">
        <f t="shared" ref="BX541" si="9885">P541/P560</f>
        <v>6.3385573207385137E-2</v>
      </c>
      <c r="BY541" s="129">
        <f t="shared" ref="BY541" si="9886">Q541/Q560</f>
        <v>7.1316614420062693E-2</v>
      </c>
      <c r="BZ541" s="130">
        <f t="shared" ref="BZ541" si="9887">R541/R560</f>
        <v>7.1663920922570012E-2</v>
      </c>
      <c r="CA541" s="131">
        <f t="shared" ref="CA541" si="9888">S541/S560</f>
        <v>5.4007479650949625E-2</v>
      </c>
      <c r="CB541" s="128">
        <f t="shared" ref="CB541" si="9889">T541/T560</f>
        <v>2.7833929404447209E-2</v>
      </c>
      <c r="CC541" s="129">
        <f t="shared" ref="CC541" si="9890">U541/U560</f>
        <v>0.10809053069719042</v>
      </c>
      <c r="CD541" s="130">
        <f t="shared" ref="CD541" si="9891">V541/V560</f>
        <v>3.3473004864422291E-2</v>
      </c>
      <c r="CE541" s="131">
        <f t="shared" ref="CE541" si="9892">W541/W560</f>
        <v>7.6440773418434388E-2</v>
      </c>
      <c r="CF541" s="128">
        <f t="shared" ref="CF541" si="9893">X541/X560</f>
        <v>7.1302264559922418E-2</v>
      </c>
      <c r="CG541" s="129">
        <f t="shared" ref="CG541" si="9894">Y541/Y560</f>
        <v>9.6350486324715268E-2</v>
      </c>
      <c r="CH541" s="130">
        <f t="shared" ref="CH541" si="9895">Z541/Z560</f>
        <v>7.6614051181475976E-2</v>
      </c>
      <c r="CI541" s="128">
        <f t="shared" ref="CI541" si="9896">AA541/AA560</f>
        <v>4.7592997811816196E-2</v>
      </c>
      <c r="CJ541" s="134">
        <f t="shared" ref="CJ541" si="9897">AB541/AB560</f>
        <v>6.4124959376015603E-2</v>
      </c>
      <c r="CK541" s="135">
        <f t="shared" ref="CK541" si="9898">AC541/AC560</f>
        <v>6.5145904310472527E-2</v>
      </c>
    </row>
    <row r="542" spans="1:89" ht="14.25" thickTop="1" thickBot="1" x14ac:dyDescent="0.25">
      <c r="A542" s="145" t="s">
        <v>22</v>
      </c>
      <c r="B542" s="182">
        <v>1998</v>
      </c>
      <c r="C542" s="183">
        <v>1134</v>
      </c>
      <c r="D542" s="184">
        <v>617</v>
      </c>
      <c r="E542" s="185">
        <v>632</v>
      </c>
      <c r="F542" s="182">
        <v>2126</v>
      </c>
      <c r="G542" s="186">
        <v>815</v>
      </c>
      <c r="H542" s="184">
        <v>2590</v>
      </c>
      <c r="I542" s="185">
        <v>1819</v>
      </c>
      <c r="J542" s="182">
        <v>238</v>
      </c>
      <c r="K542" s="186">
        <v>724</v>
      </c>
      <c r="L542" s="184">
        <v>764</v>
      </c>
      <c r="M542" s="182">
        <v>1870</v>
      </c>
      <c r="N542" s="187">
        <v>1867</v>
      </c>
      <c r="O542" s="188">
        <v>2730</v>
      </c>
      <c r="P542" s="182">
        <v>1006</v>
      </c>
      <c r="Q542" s="186">
        <v>1120</v>
      </c>
      <c r="R542" s="184">
        <v>1661</v>
      </c>
      <c r="S542" s="185">
        <v>1321</v>
      </c>
      <c r="T542" s="182">
        <v>181</v>
      </c>
      <c r="U542" s="186">
        <v>523</v>
      </c>
      <c r="V542" s="184">
        <v>700</v>
      </c>
      <c r="W542" s="185">
        <v>1713</v>
      </c>
      <c r="X542" s="182">
        <v>987</v>
      </c>
      <c r="Y542" s="186">
        <v>791</v>
      </c>
      <c r="Z542" s="184">
        <v>2034</v>
      </c>
      <c r="AA542" s="182">
        <v>2176</v>
      </c>
      <c r="AB542" s="156">
        <f t="shared" si="9761"/>
        <v>16769</v>
      </c>
      <c r="AC542" s="157">
        <f t="shared" si="9762"/>
        <v>17368</v>
      </c>
      <c r="AE542" s="300" t="s">
        <v>0</v>
      </c>
      <c r="AF542" s="302" t="s">
        <v>1</v>
      </c>
      <c r="AG542" s="303"/>
      <c r="AH542" s="302" t="s">
        <v>2</v>
      </c>
      <c r="AI542" s="303"/>
      <c r="AJ542" s="302" t="s">
        <v>3</v>
      </c>
      <c r="AK542" s="303"/>
      <c r="AL542" s="302" t="s">
        <v>4</v>
      </c>
      <c r="AM542" s="303"/>
      <c r="AN542" s="302" t="s">
        <v>5</v>
      </c>
      <c r="AO542" s="303"/>
      <c r="AP542" s="302" t="s">
        <v>6</v>
      </c>
      <c r="AQ542" s="303"/>
      <c r="AR542" s="302" t="s">
        <v>7</v>
      </c>
      <c r="AS542" s="303"/>
      <c r="AT542" s="302" t="s">
        <v>8</v>
      </c>
      <c r="AU542" s="303"/>
      <c r="AV542" s="302" t="s">
        <v>9</v>
      </c>
      <c r="AW542" s="303"/>
      <c r="AX542" s="302" t="s">
        <v>10</v>
      </c>
      <c r="AY542" s="303"/>
      <c r="AZ542" s="302" t="s">
        <v>11</v>
      </c>
      <c r="BA542" s="303"/>
      <c r="BB542" s="302" t="s">
        <v>12</v>
      </c>
      <c r="BC542" s="303"/>
      <c r="BD542" s="305" t="s">
        <v>40</v>
      </c>
      <c r="BE542" s="306"/>
      <c r="BF542" s="307" t="s">
        <v>41</v>
      </c>
      <c r="BG542" s="308"/>
      <c r="BI542" s="145" t="s">
        <v>22</v>
      </c>
      <c r="BJ542" s="128">
        <f>B542/B560</f>
        <v>6.782998370450842E-2</v>
      </c>
      <c r="BK542" s="129">
        <f t="shared" ref="BK542" si="9899">C542/C560</f>
        <v>4.3724696356275301E-2</v>
      </c>
      <c r="BL542" s="130">
        <f t="shared" ref="BL542" si="9900">D542/D560</f>
        <v>4.9582127933140471E-2</v>
      </c>
      <c r="BM542" s="131">
        <f t="shared" ref="BM542" si="9901">E542/E560</f>
        <v>5.1705800539965638E-2</v>
      </c>
      <c r="BN542" s="128">
        <f t="shared" ref="BN542" si="9902">F542/F560</f>
        <v>7.0376377900625647E-2</v>
      </c>
      <c r="BO542" s="129">
        <f t="shared" ref="BO542" si="9903">G542/G560</f>
        <v>3.4353397403473276E-2</v>
      </c>
      <c r="BP542" s="130">
        <f t="shared" ref="BP542" si="9904">H542/H560</f>
        <v>6.3843423387891937E-2</v>
      </c>
      <c r="BQ542" s="131">
        <f t="shared" ref="BQ542" si="9905">I542/I560</f>
        <v>4.7385833745799362E-2</v>
      </c>
      <c r="BR542" s="128">
        <f t="shared" ref="BR542" si="9906">J542/J560</f>
        <v>3.9449693353223937E-2</v>
      </c>
      <c r="BS542" s="129">
        <f t="shared" ref="BS542" si="9907">K542/K560</f>
        <v>0.11626786574594508</v>
      </c>
      <c r="BT542" s="130">
        <f t="shared" ref="BT542" si="9908">L542/L560</f>
        <v>3.5983421250941977E-2</v>
      </c>
      <c r="BU542" s="128">
        <f t="shared" ref="BU542" si="9909">M542/M560</f>
        <v>8.898829351860664E-2</v>
      </c>
      <c r="BV542" s="132">
        <f t="shared" ref="BV542" si="9910">N542/N560</f>
        <v>5.1574585635359119E-2</v>
      </c>
      <c r="BW542" s="133">
        <f t="shared" ref="BW542" si="9911">O542/O560</f>
        <v>7.1147481170675778E-2</v>
      </c>
      <c r="BX542" s="128">
        <f t="shared" ref="BX542" si="9912">P542/P560</f>
        <v>5.3993130098754831E-2</v>
      </c>
      <c r="BY542" s="129">
        <f t="shared" ref="BY542" si="9913">Q542/Q560</f>
        <v>5.4858934169278999E-2</v>
      </c>
      <c r="BZ542" s="130">
        <f t="shared" ref="BZ542" si="9914">R542/R560</f>
        <v>6.8410214168039538E-2</v>
      </c>
      <c r="CA542" s="131">
        <f t="shared" ref="CA542" si="9915">S542/S560</f>
        <v>4.843440639436826E-2</v>
      </c>
      <c r="CB542" s="128">
        <f t="shared" ref="CB542" si="9916">T542/T560</f>
        <v>2.8144923029077906E-2</v>
      </c>
      <c r="CC542" s="129">
        <f t="shared" ref="CC542" si="9917">U542/U560</f>
        <v>6.8028095733610822E-2</v>
      </c>
      <c r="CD542" s="130">
        <f t="shared" ref="CD542" si="9918">V542/V560</f>
        <v>3.3713817849058421E-2</v>
      </c>
      <c r="CE542" s="131">
        <f t="shared" ref="CE542" si="9919">W542/W560</f>
        <v>6.4313872723859578E-2</v>
      </c>
      <c r="CF542" s="128">
        <f t="shared" ref="CF542" si="9920">X542/X560</f>
        <v>5.6300268096514748E-2</v>
      </c>
      <c r="CG542" s="129">
        <f t="shared" ref="CG542" si="9921">Y542/Y560</f>
        <v>6.5757752099093861E-2</v>
      </c>
      <c r="CH542" s="130">
        <f t="shared" ref="CH542" si="9922">Z542/Z560</f>
        <v>6.4340619365450921E-2</v>
      </c>
      <c r="CI542" s="128">
        <f t="shared" ref="CI542" si="9923">AA542/AA560</f>
        <v>4.9598832968636035E-2</v>
      </c>
      <c r="CJ542" s="134">
        <f t="shared" ref="CJ542" si="9924">AB542/AB560</f>
        <v>5.6768632867511645E-2</v>
      </c>
      <c r="CK542" s="135">
        <f t="shared" ref="CK542" si="9925">AC542/AC560</f>
        <v>5.7170131173982452E-2</v>
      </c>
    </row>
    <row r="543" spans="1:89" ht="15" thickTop="1" thickBot="1" x14ac:dyDescent="0.3">
      <c r="A543" s="136" t="s">
        <v>23</v>
      </c>
      <c r="B543" s="175">
        <v>1645</v>
      </c>
      <c r="C543" s="176">
        <v>1161</v>
      </c>
      <c r="D543" s="177">
        <v>559</v>
      </c>
      <c r="E543" s="178">
        <v>556</v>
      </c>
      <c r="F543" s="175">
        <v>1680</v>
      </c>
      <c r="G543" s="179">
        <v>797</v>
      </c>
      <c r="H543" s="177">
        <v>2405</v>
      </c>
      <c r="I543" s="178">
        <v>1848</v>
      </c>
      <c r="J543" s="175">
        <v>323</v>
      </c>
      <c r="K543" s="179">
        <v>529</v>
      </c>
      <c r="L543" s="177">
        <v>807</v>
      </c>
      <c r="M543" s="175">
        <v>1498</v>
      </c>
      <c r="N543" s="180">
        <v>1726</v>
      </c>
      <c r="O543" s="181">
        <v>2192</v>
      </c>
      <c r="P543" s="175">
        <v>910</v>
      </c>
      <c r="Q543" s="179">
        <v>956</v>
      </c>
      <c r="R543" s="177">
        <v>1373</v>
      </c>
      <c r="S543" s="178">
        <v>1432</v>
      </c>
      <c r="T543" s="175">
        <v>231</v>
      </c>
      <c r="U543" s="179">
        <v>447</v>
      </c>
      <c r="V543" s="177">
        <v>671</v>
      </c>
      <c r="W543" s="178">
        <v>1795</v>
      </c>
      <c r="X543" s="175">
        <v>757</v>
      </c>
      <c r="Y543" s="179">
        <v>774</v>
      </c>
      <c r="Z543" s="177">
        <v>1897</v>
      </c>
      <c r="AA543" s="175">
        <v>2706</v>
      </c>
      <c r="AB543" s="156">
        <f t="shared" si="9761"/>
        <v>14984</v>
      </c>
      <c r="AC543" s="157">
        <f t="shared" si="9762"/>
        <v>16691</v>
      </c>
      <c r="AE543" s="301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62" t="s">
        <v>14</v>
      </c>
      <c r="BG543" s="163" t="s">
        <v>15</v>
      </c>
      <c r="BI543" s="136" t="s">
        <v>23</v>
      </c>
      <c r="BJ543" s="128">
        <f>B543/B560</f>
        <v>5.5846007604562736E-2</v>
      </c>
      <c r="BK543" s="129">
        <f t="shared" ref="BK543" si="9926">C543/C560</f>
        <v>4.4765760555234242E-2</v>
      </c>
      <c r="BL543" s="130">
        <f t="shared" ref="BL543" si="9927">D543/D560</f>
        <v>4.4921247187399552E-2</v>
      </c>
      <c r="BM543" s="131">
        <f t="shared" ref="BM543" si="9928">E543/E560</f>
        <v>4.5488014399083697E-2</v>
      </c>
      <c r="BN543" s="128">
        <f t="shared" ref="BN543" si="9929">F543/F560</f>
        <v>5.5612565791651497E-2</v>
      </c>
      <c r="BO543" s="129">
        <f t="shared" ref="BO543" si="9930">G543/G560</f>
        <v>3.3594672062046874E-2</v>
      </c>
      <c r="BP543" s="130">
        <f t="shared" ref="BP543" si="9931">H543/H560</f>
        <v>5.9283178860185366E-2</v>
      </c>
      <c r="BQ543" s="131">
        <f t="shared" ref="BQ543" si="9932">I543/I560</f>
        <v>4.8141297835204627E-2</v>
      </c>
      <c r="BR543" s="128">
        <f t="shared" ref="BR543" si="9933">J543/J560</f>
        <v>5.3538869550803912E-2</v>
      </c>
      <c r="BS543" s="129">
        <f t="shared" ref="BS543" si="9934">K543/K560</f>
        <v>8.4952625662437775E-2</v>
      </c>
      <c r="BT543" s="130">
        <f t="shared" ref="BT543" si="9935">L543/L560</f>
        <v>3.8008666164280329E-2</v>
      </c>
      <c r="BU543" s="128">
        <f t="shared" ref="BU543" si="9936">M543/M560</f>
        <v>7.1285809460359756E-2</v>
      </c>
      <c r="BV543" s="132">
        <f t="shared" ref="BV543" si="9937">N543/N560</f>
        <v>4.7679558011049721E-2</v>
      </c>
      <c r="BW543" s="133">
        <f t="shared" ref="BW543" si="9938">O543/O560</f>
        <v>5.7126475723853952E-2</v>
      </c>
      <c r="BX543" s="128">
        <f t="shared" ref="BX543" si="9939">P543/P560</f>
        <v>4.8840704164877631E-2</v>
      </c>
      <c r="BY543" s="129">
        <f t="shared" ref="BY543" si="9940">Q543/Q560</f>
        <v>4.6826018808777431E-2</v>
      </c>
      <c r="BZ543" s="130">
        <f t="shared" ref="BZ543" si="9941">R543/R560</f>
        <v>5.6548599670510707E-2</v>
      </c>
      <c r="CA543" s="131">
        <f t="shared" ref="CA543" si="9942">S543/S560</f>
        <v>5.2504216469898071E-2</v>
      </c>
      <c r="CB543" s="128">
        <f t="shared" ref="CB543" si="9943">T543/T560</f>
        <v>3.5919763644845282E-2</v>
      </c>
      <c r="CC543" s="129">
        <f t="shared" ref="CC543" si="9944">U543/U560</f>
        <v>5.8142559833506767E-2</v>
      </c>
      <c r="CD543" s="130">
        <f t="shared" ref="CD543" si="9945">V543/V560</f>
        <v>3.2317102538168857E-2</v>
      </c>
      <c r="CE543" s="131">
        <f t="shared" ref="CE543" si="9946">W543/W560</f>
        <v>6.7392528627745446E-2</v>
      </c>
      <c r="CF543" s="128">
        <f t="shared" ref="CF543" si="9947">X543/X560</f>
        <v>4.3180651417489016E-2</v>
      </c>
      <c r="CG543" s="129">
        <f t="shared" ref="CG543" si="9948">Y543/Y560</f>
        <v>6.4344500789758091E-2</v>
      </c>
      <c r="CH543" s="130">
        <f t="shared" ref="CH543" si="9949">Z543/Z560</f>
        <v>6.0006959162369908E-2</v>
      </c>
      <c r="CI543" s="128">
        <f t="shared" ref="CI543" si="9950">AA543/AA560</f>
        <v>6.1679431072210064E-2</v>
      </c>
      <c r="CJ543" s="134">
        <f t="shared" ref="CJ543" si="9951">AB543/AB560</f>
        <v>5.0725815187953632E-2</v>
      </c>
      <c r="CK543" s="135">
        <f t="shared" ref="CK543" si="9952">AC543/AC560</f>
        <v>5.4941654734278048E-2</v>
      </c>
    </row>
    <row r="544" spans="1:89" ht="13.5" thickTop="1" x14ac:dyDescent="0.2">
      <c r="A544" s="145" t="s">
        <v>24</v>
      </c>
      <c r="B544" s="189">
        <v>1531</v>
      </c>
      <c r="C544" s="183">
        <v>1305</v>
      </c>
      <c r="D544" s="184">
        <v>644</v>
      </c>
      <c r="E544" s="185">
        <v>587</v>
      </c>
      <c r="F544" s="182">
        <v>1689</v>
      </c>
      <c r="G544" s="186">
        <v>918</v>
      </c>
      <c r="H544" s="184">
        <v>2479</v>
      </c>
      <c r="I544" s="185">
        <v>1864</v>
      </c>
      <c r="J544" s="182">
        <v>321</v>
      </c>
      <c r="K544" s="186">
        <v>366</v>
      </c>
      <c r="L544" s="184">
        <v>878</v>
      </c>
      <c r="M544" s="182">
        <v>1407</v>
      </c>
      <c r="N544" s="187">
        <v>1637</v>
      </c>
      <c r="O544" s="190">
        <v>2165</v>
      </c>
      <c r="P544" s="182">
        <v>960</v>
      </c>
      <c r="Q544" s="186">
        <v>931</v>
      </c>
      <c r="R544" s="184">
        <v>1318</v>
      </c>
      <c r="S544" s="185">
        <v>1185</v>
      </c>
      <c r="T544" s="182">
        <v>235</v>
      </c>
      <c r="U544" s="186">
        <v>319</v>
      </c>
      <c r="V544" s="184">
        <v>728</v>
      </c>
      <c r="W544" s="191">
        <v>1515</v>
      </c>
      <c r="X544" s="182">
        <v>742</v>
      </c>
      <c r="Y544" s="186">
        <v>594</v>
      </c>
      <c r="Z544" s="184">
        <v>2020</v>
      </c>
      <c r="AA544" s="182">
        <v>2175</v>
      </c>
      <c r="AB544" s="156">
        <f t="shared" si="9761"/>
        <v>15182</v>
      </c>
      <c r="AC544" s="157">
        <f t="shared" si="9762"/>
        <v>15331</v>
      </c>
      <c r="AE544" s="235" t="str">
        <f>$AE$17</f>
        <v>17:00 - 17:59</v>
      </c>
      <c r="AF544" s="125">
        <f t="shared" ref="AF544:AU545" si="9953">SUMIF($A$9:$A$32,$AE544,B$536:B$559)</f>
        <v>1637</v>
      </c>
      <c r="AG544" s="172">
        <f t="shared" si="9953"/>
        <v>2637</v>
      </c>
      <c r="AH544" s="126">
        <f t="shared" si="9953"/>
        <v>1107</v>
      </c>
      <c r="AI544" s="166">
        <f t="shared" si="9953"/>
        <v>907</v>
      </c>
      <c r="AJ544" s="125">
        <f t="shared" si="9953"/>
        <v>1549</v>
      </c>
      <c r="AK544" s="127">
        <f t="shared" si="9953"/>
        <v>2655</v>
      </c>
      <c r="AL544" s="126">
        <f t="shared" si="9953"/>
        <v>2534</v>
      </c>
      <c r="AM544" s="166">
        <f t="shared" si="9953"/>
        <v>3889</v>
      </c>
      <c r="AN544" s="125">
        <f t="shared" si="9953"/>
        <v>924</v>
      </c>
      <c r="AO544" s="127">
        <f t="shared" si="9953"/>
        <v>249</v>
      </c>
      <c r="AP544" s="126">
        <f t="shared" si="9953"/>
        <v>2556</v>
      </c>
      <c r="AQ544" s="125">
        <f t="shared" si="9953"/>
        <v>864</v>
      </c>
      <c r="AR544" s="165">
        <f t="shared" si="9953"/>
        <v>3507</v>
      </c>
      <c r="AS544" s="167">
        <f t="shared" si="9953"/>
        <v>2352</v>
      </c>
      <c r="AT544" s="125">
        <f t="shared" si="9953"/>
        <v>1826</v>
      </c>
      <c r="AU544" s="127">
        <f t="shared" si="9953"/>
        <v>1501</v>
      </c>
      <c r="AV544" s="126">
        <f t="shared" ref="AP544:BE545" si="9954">SUMIF($A$9:$A$32,$AE544,R$536:R$559)</f>
        <v>1859</v>
      </c>
      <c r="AW544" s="166">
        <f t="shared" si="9954"/>
        <v>2406</v>
      </c>
      <c r="AX544" s="125">
        <f t="shared" si="9954"/>
        <v>1092</v>
      </c>
      <c r="AY544" s="127">
        <f t="shared" si="9954"/>
        <v>224</v>
      </c>
      <c r="AZ544" s="126">
        <f t="shared" si="9954"/>
        <v>2448</v>
      </c>
      <c r="BA544" s="166">
        <f t="shared" si="9954"/>
        <v>1395</v>
      </c>
      <c r="BB544" s="125">
        <f t="shared" si="9954"/>
        <v>1826</v>
      </c>
      <c r="BC544" s="127">
        <f t="shared" si="9954"/>
        <v>693</v>
      </c>
      <c r="BD544" s="170">
        <f t="shared" si="9954"/>
        <v>2000</v>
      </c>
      <c r="BE544" s="171">
        <f t="shared" si="9954"/>
        <v>3761</v>
      </c>
      <c r="BF544" s="156">
        <f>AF544+AH544+AJ544+AL544+AN544+AP544+AR544+AT544+AV544+AX544+AZ544+BB544+BD544</f>
        <v>24865</v>
      </c>
      <c r="BG544" s="157">
        <f>AG544+AI544+AK544+AM544+AO544+AQ544+AS544+AU544+AW544+AY544+BA544+BC544+BE544</f>
        <v>23533</v>
      </c>
      <c r="BI544" s="145" t="s">
        <v>24</v>
      </c>
      <c r="BJ544" s="128">
        <f>B544/B560</f>
        <v>5.1975828354155353E-2</v>
      </c>
      <c r="BK544" s="129">
        <f t="shared" ref="BK544" si="9955">C544/C560</f>
        <v>5.0318102949681899E-2</v>
      </c>
      <c r="BL544" s="130">
        <f t="shared" ref="BL544" si="9956">D544/D560</f>
        <v>5.1751848280295727E-2</v>
      </c>
      <c r="BM544" s="131">
        <f t="shared" ref="BM544" si="9957">E544/E560</f>
        <v>4.8024216640759225E-2</v>
      </c>
      <c r="BN544" s="128">
        <f t="shared" ref="BN544" si="9958">F544/F560</f>
        <v>5.5910490251249625E-2</v>
      </c>
      <c r="BO544" s="129">
        <f t="shared" ref="BO544" si="9959">G544/G560</f>
        <v>3.8694992412746584E-2</v>
      </c>
      <c r="BP544" s="130">
        <f t="shared" ref="BP544" si="9960">H544/H560</f>
        <v>6.1107276671267995E-2</v>
      </c>
      <c r="BQ544" s="131">
        <f t="shared" ref="BQ544" si="9961">I544/I560</f>
        <v>4.8558105608669605E-2</v>
      </c>
      <c r="BR544" s="128">
        <f t="shared" ref="BR544" si="9962">J544/J560</f>
        <v>5.3207359522625557E-2</v>
      </c>
      <c r="BS544" s="129">
        <f t="shared" ref="BS544" si="9963">K544/K560</f>
        <v>5.8776296772121407E-2</v>
      </c>
      <c r="BT544" s="130">
        <f t="shared" ref="BT544" si="9964">L544/L560</f>
        <v>4.135267520723436E-2</v>
      </c>
      <c r="BU544" s="128">
        <f t="shared" ref="BU544" si="9965">M544/M560</f>
        <v>6.695536309127248E-2</v>
      </c>
      <c r="BV544" s="132">
        <f t="shared" ref="BV544" si="9966">N544/N560</f>
        <v>4.5220994475138124E-2</v>
      </c>
      <c r="BW544" s="133">
        <f t="shared" ref="BW544" si="9967">O544/O560</f>
        <v>5.6422819316671445E-2</v>
      </c>
      <c r="BX544" s="128">
        <f t="shared" ref="BX544" si="9968">P544/P560</f>
        <v>5.1524259338772006E-2</v>
      </c>
      <c r="BY544" s="129">
        <f t="shared" ref="BY544" si="9969">Q544/Q560</f>
        <v>4.5601489028213163E-2</v>
      </c>
      <c r="BZ544" s="130">
        <f t="shared" ref="BZ544" si="9970">R544/R560</f>
        <v>5.4283360790774303E-2</v>
      </c>
      <c r="CA544" s="131">
        <f t="shared" ref="CA544" si="9971">S544/S560</f>
        <v>4.3447972427953362E-2</v>
      </c>
      <c r="CB544" s="128">
        <f t="shared" ref="CB544" si="9972">T544/T560</f>
        <v>3.6541750894106668E-2</v>
      </c>
      <c r="CC544" s="129">
        <f t="shared" ref="CC544" si="9973">U544/U560</f>
        <v>4.1493236212278878E-2</v>
      </c>
      <c r="CD544" s="130">
        <f t="shared" ref="CD544" si="9974">V544/V560</f>
        <v>3.5062370563020757E-2</v>
      </c>
      <c r="CE544" s="131">
        <f t="shared" ref="CE544" si="9975">W544/W560</f>
        <v>5.6880045053501034E-2</v>
      </c>
      <c r="CF544" s="128">
        <f t="shared" ref="CF544" si="9976">X544/X560</f>
        <v>4.2325024242769953E-2</v>
      </c>
      <c r="CG544" s="129">
        <f t="shared" ref="CG544" si="9977">Y544/Y560</f>
        <v>4.9380663396791091E-2</v>
      </c>
      <c r="CH544" s="130">
        <f t="shared" ref="CH544" si="9978">Z544/Z560</f>
        <v>6.3897763578274758E-2</v>
      </c>
      <c r="CI544" s="128">
        <f t="shared" ref="CI544" si="9979">AA544/AA560</f>
        <v>4.9576039387308535E-2</v>
      </c>
      <c r="CJ544" s="134">
        <f t="shared" ref="CJ544" si="9980">AB544/AB560</f>
        <v>5.1396110930560068E-2</v>
      </c>
      <c r="CK544" s="135">
        <f t="shared" ref="CK544" si="9981">AC544/AC560</f>
        <v>5.0464951694399185E-2</v>
      </c>
    </row>
    <row r="545" spans="1:89" x14ac:dyDescent="0.2">
      <c r="A545" s="136" t="s">
        <v>25</v>
      </c>
      <c r="B545" s="192">
        <v>1351</v>
      </c>
      <c r="C545" s="176">
        <v>1155</v>
      </c>
      <c r="D545" s="177">
        <v>520</v>
      </c>
      <c r="E545" s="178">
        <v>444</v>
      </c>
      <c r="F545" s="175">
        <v>1499</v>
      </c>
      <c r="G545" s="179">
        <v>804</v>
      </c>
      <c r="H545" s="177">
        <v>2116</v>
      </c>
      <c r="I545" s="178">
        <v>1722</v>
      </c>
      <c r="J545" s="175">
        <v>255</v>
      </c>
      <c r="K545" s="176">
        <v>240</v>
      </c>
      <c r="L545" s="177">
        <v>847</v>
      </c>
      <c r="M545" s="175">
        <v>1034</v>
      </c>
      <c r="N545" s="180">
        <v>1465</v>
      </c>
      <c r="O545" s="193">
        <v>1858</v>
      </c>
      <c r="P545" s="175">
        <v>902</v>
      </c>
      <c r="Q545" s="176">
        <v>867</v>
      </c>
      <c r="R545" s="177">
        <v>1203</v>
      </c>
      <c r="S545" s="178">
        <v>1339</v>
      </c>
      <c r="T545" s="184">
        <v>206</v>
      </c>
      <c r="U545" s="175">
        <v>357</v>
      </c>
      <c r="V545" s="177">
        <v>811</v>
      </c>
      <c r="W545" s="194">
        <v>1411</v>
      </c>
      <c r="X545" s="175">
        <v>715</v>
      </c>
      <c r="Y545" s="179">
        <v>588</v>
      </c>
      <c r="Z545" s="177">
        <v>1692</v>
      </c>
      <c r="AA545" s="175">
        <v>2659</v>
      </c>
      <c r="AB545" s="156">
        <f t="shared" si="9761"/>
        <v>13582</v>
      </c>
      <c r="AC545" s="157">
        <f t="shared" si="9762"/>
        <v>14478</v>
      </c>
      <c r="AE545" s="237" t="str">
        <f>$AE$18</f>
        <v>18:00 - 18:59</v>
      </c>
      <c r="AF545" s="125">
        <f t="shared" si="9953"/>
        <v>1717</v>
      </c>
      <c r="AG545" s="176">
        <f t="shared" si="9953"/>
        <v>3350</v>
      </c>
      <c r="AH545" s="177">
        <f t="shared" si="9953"/>
        <v>770</v>
      </c>
      <c r="AI545" s="178">
        <f t="shared" si="9953"/>
        <v>1188</v>
      </c>
      <c r="AJ545" s="238">
        <f t="shared" si="9953"/>
        <v>1291</v>
      </c>
      <c r="AK545" s="179">
        <f t="shared" si="9953"/>
        <v>2763</v>
      </c>
      <c r="AL545" s="177">
        <f t="shared" si="9953"/>
        <v>2421</v>
      </c>
      <c r="AM545" s="178">
        <f t="shared" si="9953"/>
        <v>4050</v>
      </c>
      <c r="AN545" s="238">
        <f t="shared" si="9953"/>
        <v>599</v>
      </c>
      <c r="AO545" s="179">
        <f t="shared" si="9953"/>
        <v>234</v>
      </c>
      <c r="AP545" s="177">
        <f t="shared" si="9954"/>
        <v>2639</v>
      </c>
      <c r="AQ545" s="238">
        <f t="shared" si="9954"/>
        <v>799</v>
      </c>
      <c r="AR545" s="180">
        <f t="shared" si="9954"/>
        <v>3576</v>
      </c>
      <c r="AS545" s="181">
        <f t="shared" si="9954"/>
        <v>2413</v>
      </c>
      <c r="AT545" s="238">
        <f t="shared" si="9954"/>
        <v>1590</v>
      </c>
      <c r="AU545" s="179">
        <f t="shared" si="9954"/>
        <v>1787</v>
      </c>
      <c r="AV545" s="177">
        <f t="shared" si="9954"/>
        <v>1559</v>
      </c>
      <c r="AW545" s="178">
        <f t="shared" si="9954"/>
        <v>2475</v>
      </c>
      <c r="AX545" s="238">
        <f t="shared" si="9954"/>
        <v>880</v>
      </c>
      <c r="AY545" s="179">
        <f t="shared" si="9954"/>
        <v>259</v>
      </c>
      <c r="AZ545" s="177">
        <f t="shared" si="9954"/>
        <v>2382</v>
      </c>
      <c r="BA545" s="178">
        <f t="shared" si="9954"/>
        <v>1418</v>
      </c>
      <c r="BB545" s="238">
        <f t="shared" si="9954"/>
        <v>1640</v>
      </c>
      <c r="BC545" s="179">
        <f t="shared" si="9954"/>
        <v>625</v>
      </c>
      <c r="BD545" s="177">
        <f t="shared" si="9954"/>
        <v>2000</v>
      </c>
      <c r="BE545" s="238">
        <f t="shared" si="9954"/>
        <v>3704</v>
      </c>
      <c r="BF545" s="158">
        <f>SUM(AF545,AH545,AJ545,AL545,AN545,AP545,AR545,AT545,AV545,AX545,AZ545,BB545,BD545)</f>
        <v>23064</v>
      </c>
      <c r="BG545" s="159">
        <f>SUM(AG545,AI545,AK545,AM545,AO545,AQ545,AS545,AU545,AW545,AY545,BA545,BC545,BE545)</f>
        <v>25065</v>
      </c>
      <c r="BI545" s="136" t="s">
        <v>25</v>
      </c>
      <c r="BJ545" s="128">
        <f>B545/B560</f>
        <v>4.5865019011406841E-2</v>
      </c>
      <c r="BK545" s="129">
        <f t="shared" ref="BK545" si="9982">C545/C560</f>
        <v>4.4534412955465584E-2</v>
      </c>
      <c r="BL545" s="130">
        <f t="shared" ref="BL545" si="9983">D545/D560</f>
        <v>4.1787206685953072E-2</v>
      </c>
      <c r="BM545" s="131">
        <f t="shared" ref="BM545" si="9984">E545/E560</f>
        <v>3.6324961138836619E-2</v>
      </c>
      <c r="BN545" s="128">
        <f t="shared" ref="BN545" si="9985">F545/F560</f>
        <v>4.9620973881955709E-2</v>
      </c>
      <c r="BO545" s="129">
        <f t="shared" ref="BO545" si="9986">G545/G560</f>
        <v>3.3889731917046029E-2</v>
      </c>
      <c r="BP545" s="130">
        <f t="shared" ref="BP545" si="9987">H545/H560</f>
        <v>5.2159337408795109E-2</v>
      </c>
      <c r="BQ545" s="131">
        <f t="shared" ref="BQ545" si="9988">I545/I560</f>
        <v>4.4858936619167948E-2</v>
      </c>
      <c r="BR545" s="128">
        <f t="shared" ref="BR545" si="9989">J545/J560</f>
        <v>4.2267528592739932E-2</v>
      </c>
      <c r="BS545" s="129">
        <f t="shared" ref="BS545" si="9990">K545/K560</f>
        <v>3.8541833948932069E-2</v>
      </c>
      <c r="BT545" s="130">
        <f t="shared" ref="BT545" si="9991">L545/L560</f>
        <v>3.9892614920874155E-2</v>
      </c>
      <c r="BU545" s="128">
        <f t="shared" ref="BU545" si="9992">M545/M560</f>
        <v>4.9205291710288382E-2</v>
      </c>
      <c r="BV545" s="132">
        <f t="shared" ref="BV545" si="9993">N545/N560</f>
        <v>4.046961325966851E-2</v>
      </c>
      <c r="BW545" s="133">
        <f t="shared" ref="BW545" si="9994">O545/O560</f>
        <v>4.8421985353522191E-2</v>
      </c>
      <c r="BX545" s="128">
        <f t="shared" ref="BX545" si="9995">P545/P560</f>
        <v>4.841133533705453E-2</v>
      </c>
      <c r="BY545" s="129">
        <f t="shared" ref="BY545" si="9996">Q545/Q560</f>
        <v>4.2466692789968653E-2</v>
      </c>
      <c r="BZ545" s="130">
        <f t="shared" ref="BZ545" si="9997">R545/R560</f>
        <v>4.9546952224052719E-2</v>
      </c>
      <c r="CA545" s="131">
        <f t="shared" ref="CA545" si="9998">S545/S560</f>
        <v>4.9094375595805533E-2</v>
      </c>
      <c r="CB545" s="128">
        <f t="shared" ref="CB545" si="9999">T545/T560</f>
        <v>3.2032343336961595E-2</v>
      </c>
      <c r="CC545" s="129">
        <f t="shared" ref="CC545" si="10000">U545/U560</f>
        <v>4.6436004162330909E-2</v>
      </c>
      <c r="CD545" s="130">
        <f t="shared" ref="CD545" si="10001">V545/V560</f>
        <v>3.905986610798054E-2</v>
      </c>
      <c r="CE545" s="131">
        <f t="shared" ref="CE545" si="10002">W545/W560</f>
        <v>5.2975408297353109E-2</v>
      </c>
      <c r="CF545" s="128">
        <f t="shared" ref="CF545" si="10003">X545/X560</f>
        <v>4.0784895328275624E-2</v>
      </c>
      <c r="CG545" s="129">
        <f t="shared" ref="CG545" si="10004">Y545/Y560</f>
        <v>4.8881868817025519E-2</v>
      </c>
      <c r="CH545" s="130">
        <f t="shared" ref="CH545" si="10005">Z545/Z560</f>
        <v>5.3522285135861832E-2</v>
      </c>
      <c r="CI545" s="128">
        <f t="shared" ref="CI545" si="10006">AA545/AA560</f>
        <v>6.0608132749817654E-2</v>
      </c>
      <c r="CJ545" s="134">
        <f t="shared" ref="CJ545" si="10007">AB545/AB560</f>
        <v>4.5979579677174739E-2</v>
      </c>
      <c r="CK545" s="135">
        <f t="shared" ref="CK545" si="10008">AC545/AC560</f>
        <v>4.7657137214239864E-2</v>
      </c>
    </row>
    <row r="546" spans="1:89" ht="13.5" thickBot="1" x14ac:dyDescent="0.25">
      <c r="A546" s="145" t="s">
        <v>26</v>
      </c>
      <c r="B546" s="189">
        <v>1231</v>
      </c>
      <c r="C546" s="183">
        <v>1217</v>
      </c>
      <c r="D546" s="184">
        <v>441</v>
      </c>
      <c r="E546" s="185">
        <v>661</v>
      </c>
      <c r="F546" s="182">
        <v>1265</v>
      </c>
      <c r="G546" s="186">
        <v>916</v>
      </c>
      <c r="H546" s="184">
        <v>1972</v>
      </c>
      <c r="I546" s="185">
        <v>1827</v>
      </c>
      <c r="J546" s="182">
        <v>262</v>
      </c>
      <c r="K546" s="183">
        <v>308</v>
      </c>
      <c r="L546" s="184">
        <v>842</v>
      </c>
      <c r="M546" s="182">
        <v>991</v>
      </c>
      <c r="N546" s="187">
        <v>1504</v>
      </c>
      <c r="O546" s="190">
        <v>1624</v>
      </c>
      <c r="P546" s="182">
        <v>871</v>
      </c>
      <c r="Q546" s="183">
        <v>791</v>
      </c>
      <c r="R546" s="184">
        <v>1162</v>
      </c>
      <c r="S546" s="185">
        <v>1140</v>
      </c>
      <c r="T546" s="182">
        <v>206</v>
      </c>
      <c r="U546" s="186">
        <v>249</v>
      </c>
      <c r="V546" s="184">
        <v>787</v>
      </c>
      <c r="W546" s="191">
        <v>1286</v>
      </c>
      <c r="X546" s="182">
        <v>649</v>
      </c>
      <c r="Y546" s="186">
        <v>434</v>
      </c>
      <c r="Z546" s="184">
        <v>1736</v>
      </c>
      <c r="AA546" s="182">
        <v>2565</v>
      </c>
      <c r="AB546" s="156">
        <f t="shared" si="9761"/>
        <v>12928</v>
      </c>
      <c r="AC546" s="157">
        <f t="shared" si="9762"/>
        <v>14009</v>
      </c>
      <c r="AE546" s="235"/>
      <c r="AF546" s="125"/>
      <c r="AG546" s="183"/>
      <c r="AH546" s="184"/>
      <c r="AI546" s="185"/>
      <c r="AJ546" s="182"/>
      <c r="AK546" s="186"/>
      <c r="AL546" s="184"/>
      <c r="AM546" s="185"/>
      <c r="AN546" s="182"/>
      <c r="AO546" s="186"/>
      <c r="AP546" s="184"/>
      <c r="AQ546" s="182"/>
      <c r="AR546" s="187"/>
      <c r="AS546" s="188"/>
      <c r="AT546" s="182"/>
      <c r="AU546" s="186"/>
      <c r="AV546" s="184"/>
      <c r="AW546" s="185"/>
      <c r="AX546" s="182"/>
      <c r="AY546" s="186"/>
      <c r="AZ546" s="184"/>
      <c r="BA546" s="185"/>
      <c r="BB546" s="182"/>
      <c r="BC546" s="186"/>
      <c r="BD546" s="184"/>
      <c r="BE546" s="182"/>
      <c r="BF546" s="158"/>
      <c r="BG546" s="159"/>
      <c r="BI546" s="145" t="s">
        <v>26</v>
      </c>
      <c r="BJ546" s="128">
        <f>B546/B560</f>
        <v>4.1791146116241171E-2</v>
      </c>
      <c r="BK546" s="129">
        <f t="shared" ref="BK546" si="10009">C546/C560</f>
        <v>4.6925004819741663E-2</v>
      </c>
      <c r="BL546" s="130">
        <f t="shared" ref="BL546" si="10010">D546/D560</f>
        <v>3.5438765670202509E-2</v>
      </c>
      <c r="BM546" s="131">
        <f t="shared" ref="BM546" si="10011">E546/E560</f>
        <v>5.4078376830565329E-2</v>
      </c>
      <c r="BN546" s="128">
        <f t="shared" ref="BN546" si="10012">F546/F560</f>
        <v>4.1874937932404252E-2</v>
      </c>
      <c r="BO546" s="129">
        <f t="shared" ref="BO546" si="10013">G546/G560</f>
        <v>3.8610689597032538E-2</v>
      </c>
      <c r="BP546" s="130">
        <f t="shared" ref="BP546" si="10014">H546/H560</f>
        <v>4.8609741668309996E-2</v>
      </c>
      <c r="BQ546" s="131">
        <f t="shared" ref="BQ546" si="10015">I546/I560</f>
        <v>4.7594237632531844E-2</v>
      </c>
      <c r="BR546" s="128">
        <f t="shared" ref="BR546" si="10016">J546/J560</f>
        <v>4.3427813691364163E-2</v>
      </c>
      <c r="BS546" s="129">
        <f t="shared" ref="BS546" si="10017">K546/K560</f>
        <v>4.9462020234462827E-2</v>
      </c>
      <c r="BT546" s="130">
        <f t="shared" ref="BT546" si="10018">L546/L560</f>
        <v>3.9657121326299928E-2</v>
      </c>
      <c r="BU546" s="128">
        <f t="shared" ref="BU546" si="10019">M546/M560</f>
        <v>4.7159036832587799E-2</v>
      </c>
      <c r="BV546" s="132">
        <f t="shared" ref="BV546" si="10020">N546/N560</f>
        <v>4.1546961325966851E-2</v>
      </c>
      <c r="BW546" s="133">
        <f t="shared" ref="BW546" si="10021">O546/O560</f>
        <v>4.2323629824607127E-2</v>
      </c>
      <c r="BX546" s="128">
        <f t="shared" ref="BX546" si="10022">P546/P560</f>
        <v>4.6747531129240016E-2</v>
      </c>
      <c r="BY546" s="129">
        <f t="shared" ref="BY546" si="10023">Q546/Q560</f>
        <v>3.8744122257053294E-2</v>
      </c>
      <c r="BZ546" s="130">
        <f t="shared" ref="BZ546" si="10024">R546/R560</f>
        <v>4.7858319604612849E-2</v>
      </c>
      <c r="CA546" s="131">
        <f t="shared" ref="CA546" si="10025">S546/S560</f>
        <v>4.1798049424360197E-2</v>
      </c>
      <c r="CB546" s="128">
        <f t="shared" ref="CB546" si="10026">T546/T560</f>
        <v>3.2032343336961595E-2</v>
      </c>
      <c r="CC546" s="129">
        <f t="shared" ref="CC546" si="10027">U546/U560</f>
        <v>3.2388137356919873E-2</v>
      </c>
      <c r="CD546" s="130">
        <f t="shared" ref="CD546" si="10028">V546/V560</f>
        <v>3.7903963781727112E-2</v>
      </c>
      <c r="CE546" s="131">
        <f t="shared" ref="CE546" si="10029">W546/W560</f>
        <v>4.8282335273136849E-2</v>
      </c>
      <c r="CF546" s="128">
        <f t="shared" ref="CF546" si="10030">X546/X560</f>
        <v>3.702013575951172E-2</v>
      </c>
      <c r="CG546" s="129">
        <f t="shared" ref="CG546" si="10031">Y546/Y560</f>
        <v>3.6079474603042644E-2</v>
      </c>
      <c r="CH546" s="130">
        <f t="shared" ref="CH546" si="10032">Z546/Z560</f>
        <v>5.4914117609844049E-2</v>
      </c>
      <c r="CI546" s="128">
        <f t="shared" ref="CI546" si="10033">AA546/AA560</f>
        <v>5.8465536105032821E-2</v>
      </c>
      <c r="CJ546" s="134">
        <f t="shared" ref="CJ546" si="10034">AB546/AB560</f>
        <v>4.3765572527353483E-2</v>
      </c>
      <c r="CK546" s="135">
        <f t="shared" ref="CK546" si="10035">AC546/AC560</f>
        <v>4.6113333004163995E-2</v>
      </c>
    </row>
    <row r="547" spans="1:89" ht="14.25" thickTop="1" thickBot="1" x14ac:dyDescent="0.25">
      <c r="A547" s="136" t="s">
        <v>27</v>
      </c>
      <c r="B547" s="192">
        <v>1227</v>
      </c>
      <c r="C547" s="176">
        <v>1259</v>
      </c>
      <c r="D547" s="177">
        <v>523</v>
      </c>
      <c r="E547" s="178">
        <v>514</v>
      </c>
      <c r="F547" s="175">
        <v>1091</v>
      </c>
      <c r="G547" s="179">
        <v>1038</v>
      </c>
      <c r="H547" s="177">
        <v>2174</v>
      </c>
      <c r="I547" s="178">
        <v>1938</v>
      </c>
      <c r="J547" s="175">
        <v>344</v>
      </c>
      <c r="K547" s="176">
        <v>210</v>
      </c>
      <c r="L547" s="177">
        <v>917</v>
      </c>
      <c r="M547" s="175">
        <v>792</v>
      </c>
      <c r="N547" s="180">
        <v>1728</v>
      </c>
      <c r="O547" s="193">
        <v>1528</v>
      </c>
      <c r="P547" s="175">
        <v>911</v>
      </c>
      <c r="Q547" s="176">
        <v>789</v>
      </c>
      <c r="R547" s="177">
        <v>1214</v>
      </c>
      <c r="S547" s="178">
        <v>1173</v>
      </c>
      <c r="T547" s="175">
        <v>304</v>
      </c>
      <c r="U547" s="179">
        <v>213</v>
      </c>
      <c r="V547" s="177">
        <v>1021</v>
      </c>
      <c r="W547" s="194">
        <v>1088</v>
      </c>
      <c r="X547" s="175">
        <v>653</v>
      </c>
      <c r="Y547" s="179">
        <v>366</v>
      </c>
      <c r="Z547" s="177">
        <v>1749</v>
      </c>
      <c r="AA547" s="175">
        <v>2381</v>
      </c>
      <c r="AB547" s="156">
        <f t="shared" si="9761"/>
        <v>13856</v>
      </c>
      <c r="AC547" s="157">
        <f t="shared" si="9762"/>
        <v>13289</v>
      </c>
      <c r="AE547" s="229" t="s">
        <v>13</v>
      </c>
      <c r="AF547" s="20">
        <f t="shared" ref="AF547:BG547" si="10036">SUM(AF544:AF546)</f>
        <v>3354</v>
      </c>
      <c r="AG547" s="21">
        <f t="shared" si="10036"/>
        <v>5987</v>
      </c>
      <c r="AH547" s="20">
        <f t="shared" si="10036"/>
        <v>1877</v>
      </c>
      <c r="AI547" s="21">
        <f t="shared" si="10036"/>
        <v>2095</v>
      </c>
      <c r="AJ547" s="20">
        <f t="shared" si="10036"/>
        <v>2840</v>
      </c>
      <c r="AK547" s="21">
        <f t="shared" si="10036"/>
        <v>5418</v>
      </c>
      <c r="AL547" s="20">
        <f t="shared" si="10036"/>
        <v>4955</v>
      </c>
      <c r="AM547" s="21">
        <f t="shared" si="10036"/>
        <v>7939</v>
      </c>
      <c r="AN547" s="20">
        <f t="shared" si="10036"/>
        <v>1523</v>
      </c>
      <c r="AO547" s="21">
        <f t="shared" si="10036"/>
        <v>483</v>
      </c>
      <c r="AP547" s="20">
        <f t="shared" si="10036"/>
        <v>5195</v>
      </c>
      <c r="AQ547" s="21">
        <f t="shared" si="10036"/>
        <v>1663</v>
      </c>
      <c r="AR547" s="20">
        <f t="shared" si="10036"/>
        <v>7083</v>
      </c>
      <c r="AS547" s="21">
        <f t="shared" si="10036"/>
        <v>4765</v>
      </c>
      <c r="AT547" s="20">
        <f t="shared" si="10036"/>
        <v>3416</v>
      </c>
      <c r="AU547" s="21">
        <f t="shared" si="10036"/>
        <v>3288</v>
      </c>
      <c r="AV547" s="20">
        <f t="shared" si="10036"/>
        <v>3418</v>
      </c>
      <c r="AW547" s="21">
        <f t="shared" si="10036"/>
        <v>4881</v>
      </c>
      <c r="AX547" s="20">
        <f t="shared" si="10036"/>
        <v>1972</v>
      </c>
      <c r="AY547" s="21">
        <f t="shared" si="10036"/>
        <v>483</v>
      </c>
      <c r="AZ547" s="20">
        <f t="shared" si="10036"/>
        <v>4830</v>
      </c>
      <c r="BA547" s="21">
        <f t="shared" si="10036"/>
        <v>2813</v>
      </c>
      <c r="BB547" s="20">
        <f t="shared" si="10036"/>
        <v>3466</v>
      </c>
      <c r="BC547" s="21">
        <f t="shared" si="10036"/>
        <v>1318</v>
      </c>
      <c r="BD547" s="20">
        <f t="shared" si="10036"/>
        <v>4000</v>
      </c>
      <c r="BE547" s="21">
        <f t="shared" si="10036"/>
        <v>7465</v>
      </c>
      <c r="BF547" s="160">
        <f t="shared" si="10036"/>
        <v>47929</v>
      </c>
      <c r="BG547" s="161">
        <f t="shared" si="10036"/>
        <v>48598</v>
      </c>
      <c r="BI547" s="136" t="s">
        <v>27</v>
      </c>
      <c r="BJ547" s="128">
        <f>B547/B560</f>
        <v>4.1655350353068984E-2</v>
      </c>
      <c r="BK547" s="129">
        <f t="shared" ref="BK547" si="10037">C547/C560</f>
        <v>4.8544438018122228E-2</v>
      </c>
      <c r="BL547" s="130">
        <f t="shared" ref="BL547" si="10038">D547/D560</f>
        <v>4.2028286724525875E-2</v>
      </c>
      <c r="BM547" s="131">
        <f t="shared" ref="BM547" si="10039">E547/E560</f>
        <v>4.2051869426491043E-2</v>
      </c>
      <c r="BN547" s="128">
        <f t="shared" ref="BN547" si="10040">F547/F560</f>
        <v>3.6115065046840346E-2</v>
      </c>
      <c r="BO547" s="129">
        <f t="shared" ref="BO547" si="10041">G547/G560</f>
        <v>4.3753161355589279E-2</v>
      </c>
      <c r="BP547" s="130">
        <f t="shared" ref="BP547" si="10042">H547/H560</f>
        <v>5.3589035693157171E-2</v>
      </c>
      <c r="BQ547" s="131">
        <f t="shared" ref="BQ547" si="10043">I547/I560</f>
        <v>5.0485841560945113E-2</v>
      </c>
      <c r="BR547" s="128">
        <f t="shared" ref="BR547" si="10044">J547/J560</f>
        <v>5.7019724846676612E-2</v>
      </c>
      <c r="BS547" s="129">
        <f t="shared" ref="BS547" si="10045">K547/K560</f>
        <v>3.3724104705315561E-2</v>
      </c>
      <c r="BT547" s="130">
        <f t="shared" ref="BT547" si="10046">L547/L560</f>
        <v>4.3189525244913339E-2</v>
      </c>
      <c r="BU547" s="128">
        <f t="shared" ref="BU547" si="10047">M547/M560</f>
        <v>3.7689159607880461E-2</v>
      </c>
      <c r="BV547" s="132">
        <f t="shared" ref="BV547" si="10048">N547/N560</f>
        <v>4.7734806629834252E-2</v>
      </c>
      <c r="BW547" s="133">
        <f t="shared" ref="BW547" si="10049">O547/O560</f>
        <v>3.9821740376847096E-2</v>
      </c>
      <c r="BX547" s="128">
        <f t="shared" ref="BX547" si="10050">P547/P560</f>
        <v>4.8894375268355515E-2</v>
      </c>
      <c r="BY547" s="129">
        <f t="shared" ref="BY547" si="10051">Q547/Q560</f>
        <v>3.8646159874608149E-2</v>
      </c>
      <c r="BZ547" s="130">
        <f t="shared" ref="BZ547" si="10052">R547/R560</f>
        <v>0.05</v>
      </c>
      <c r="CA547" s="131">
        <f t="shared" ref="CA547" si="10053">S547/S560</f>
        <v>4.300799296032852E-2</v>
      </c>
      <c r="CB547" s="128">
        <f t="shared" ref="CB547" si="10054">T547/T560</f>
        <v>4.7271030943865651E-2</v>
      </c>
      <c r="CC547" s="129">
        <f t="shared" ref="CC547" si="10055">U547/U560</f>
        <v>2.7705515088449532E-2</v>
      </c>
      <c r="CD547" s="130">
        <f t="shared" ref="CD547" si="10056">V547/V560</f>
        <v>4.9174011462698071E-2</v>
      </c>
      <c r="CE547" s="131">
        <f t="shared" ref="CE547" si="10057">W547/W560</f>
        <v>4.0848507602778299E-2</v>
      </c>
      <c r="CF547" s="128">
        <f t="shared" ref="CF547" si="10058">X547/X560</f>
        <v>3.7248303006103475E-2</v>
      </c>
      <c r="CG547" s="129">
        <f t="shared" ref="CG547" si="10059">Y547/Y560</f>
        <v>3.0426469365699559E-2</v>
      </c>
      <c r="CH547" s="130">
        <f t="shared" ref="CH547" si="10060">Z547/Z560</f>
        <v>5.5325340840793345E-2</v>
      </c>
      <c r="CI547" s="128">
        <f t="shared" ref="CI547" si="10061">AA547/AA560</f>
        <v>5.4271517140773155E-2</v>
      </c>
      <c r="CJ547" s="134">
        <f t="shared" ref="CJ547" si="10062">AB547/AB560</f>
        <v>4.6907160654316972E-2</v>
      </c>
      <c r="CK547" s="135">
        <f t="shared" ref="CK547" si="10063">AC547/AC560</f>
        <v>4.3743313747757535E-2</v>
      </c>
    </row>
    <row r="548" spans="1:89" ht="13.5" thickTop="1" x14ac:dyDescent="0.2">
      <c r="A548" s="145" t="s">
        <v>28</v>
      </c>
      <c r="B548" s="189">
        <v>1138</v>
      </c>
      <c r="C548" s="183">
        <v>1884</v>
      </c>
      <c r="D548" s="184">
        <v>556</v>
      </c>
      <c r="E548" s="185">
        <v>758</v>
      </c>
      <c r="F548" s="182">
        <v>1093</v>
      </c>
      <c r="G548" s="186">
        <v>1502</v>
      </c>
      <c r="H548" s="184">
        <v>2029</v>
      </c>
      <c r="I548" s="185">
        <v>2381</v>
      </c>
      <c r="J548" s="182">
        <v>370</v>
      </c>
      <c r="K548" s="183">
        <v>191</v>
      </c>
      <c r="L548" s="184">
        <v>1478</v>
      </c>
      <c r="M548" s="182">
        <v>819</v>
      </c>
      <c r="N548" s="187">
        <v>2002</v>
      </c>
      <c r="O548" s="190">
        <v>1511</v>
      </c>
      <c r="P548" s="182">
        <v>1048</v>
      </c>
      <c r="Q548" s="183">
        <v>866</v>
      </c>
      <c r="R548" s="184">
        <v>1236</v>
      </c>
      <c r="S548" s="185">
        <v>1384</v>
      </c>
      <c r="T548" s="182">
        <v>390</v>
      </c>
      <c r="U548" s="186">
        <v>169</v>
      </c>
      <c r="V548" s="184">
        <v>1385</v>
      </c>
      <c r="W548" s="191">
        <v>1132</v>
      </c>
      <c r="X548" s="182">
        <v>861</v>
      </c>
      <c r="Y548" s="186">
        <v>392</v>
      </c>
      <c r="Z548" s="184">
        <v>1814</v>
      </c>
      <c r="AA548" s="182">
        <v>2460</v>
      </c>
      <c r="AB548" s="156">
        <f t="shared" si="9761"/>
        <v>15400</v>
      </c>
      <c r="AC548" s="157">
        <f t="shared" si="9762"/>
        <v>15449</v>
      </c>
      <c r="BI548" s="145" t="s">
        <v>28</v>
      </c>
      <c r="BJ548" s="128">
        <f>B548/B560</f>
        <v>3.8633894622487779E-2</v>
      </c>
      <c r="BK548" s="129">
        <f t="shared" ref="BK548" si="10064">C548/C560</f>
        <v>7.2643146327356856E-2</v>
      </c>
      <c r="BL548" s="130">
        <f t="shared" ref="BL548" si="10065">D548/D560</f>
        <v>4.4680167148826742E-2</v>
      </c>
      <c r="BM548" s="131">
        <f t="shared" ref="BM548" si="10066">E548/E560</f>
        <v>6.2014235457743601E-2</v>
      </c>
      <c r="BN548" s="128">
        <f t="shared" ref="BN548" si="10067">F548/F560</f>
        <v>3.6181270482306599E-2</v>
      </c>
      <c r="BO548" s="129">
        <f t="shared" ref="BO548" si="10068">G548/G560</f>
        <v>6.3311414601247687E-2</v>
      </c>
      <c r="BP548" s="130">
        <f t="shared" ref="BP548" si="10069">H548/H560</f>
        <v>5.001478998225202E-2</v>
      </c>
      <c r="BQ548" s="131">
        <f t="shared" ref="BQ548" si="10070">I548/I560</f>
        <v>6.2026206788756609E-2</v>
      </c>
      <c r="BR548" s="128">
        <f t="shared" ref="BR548" si="10071">J548/J560</f>
        <v>6.1329355212995193E-2</v>
      </c>
      <c r="BS548" s="129">
        <f t="shared" ref="BS548" si="10072">K548/K560</f>
        <v>3.067287618435844E-2</v>
      </c>
      <c r="BT548" s="130">
        <f t="shared" ref="BT548" si="10073">L548/L560</f>
        <v>6.9611906556141676E-2</v>
      </c>
      <c r="BU548" s="128">
        <f t="shared" ref="BU548" si="10074">M548/M560</f>
        <v>3.8974017321785473E-2</v>
      </c>
      <c r="BV548" s="132">
        <f t="shared" ref="BV548" si="10075">N548/N560</f>
        <v>5.5303867403314916E-2</v>
      </c>
      <c r="BW548" s="133">
        <f t="shared" ref="BW548" si="10076">O548/O560</f>
        <v>3.9378697453806261E-2</v>
      </c>
      <c r="BX548" s="128">
        <f t="shared" ref="BX548" si="10077">P548/P560</f>
        <v>5.6247316444826105E-2</v>
      </c>
      <c r="BY548" s="129">
        <f t="shared" ref="BY548" si="10078">Q548/Q560</f>
        <v>4.2417711598746084E-2</v>
      </c>
      <c r="BZ548" s="130">
        <f t="shared" ref="BZ548" si="10079">R548/R560</f>
        <v>5.0906095551894563E-2</v>
      </c>
      <c r="CA548" s="131">
        <f t="shared" ref="CA548" si="10080">S548/S560</f>
        <v>5.0744298599398698E-2</v>
      </c>
      <c r="CB548" s="128">
        <f t="shared" ref="CB548" si="10081">T548/T560</f>
        <v>6.0643756802985539E-2</v>
      </c>
      <c r="CC548" s="129">
        <f t="shared" ref="CC548" si="10082">U548/U560</f>
        <v>2.1982310093652445E-2</v>
      </c>
      <c r="CD548" s="130">
        <f t="shared" ref="CD548" si="10083">V548/V560</f>
        <v>6.6705196744208453E-2</v>
      </c>
      <c r="CE548" s="131">
        <f t="shared" ref="CE548" si="10084">W548/W560</f>
        <v>4.2500469307302419E-2</v>
      </c>
      <c r="CF548" s="128">
        <f t="shared" ref="CF548" si="10085">X548/X560</f>
        <v>4.9112999828874564E-2</v>
      </c>
      <c r="CG548" s="129">
        <f t="shared" ref="CG548" si="10086">Y548/Y560</f>
        <v>3.2587912544683684E-2</v>
      </c>
      <c r="CH548" s="130">
        <f t="shared" ref="CH548" si="10087">Z548/Z560</f>
        <v>5.7381456995539808E-2</v>
      </c>
      <c r="CI548" s="128">
        <f t="shared" ref="CI548" si="10088">AA548/AA560</f>
        <v>5.6072210065645514E-2</v>
      </c>
      <c r="CJ548" s="134">
        <f t="shared" ref="CJ548" si="10089">AB548/AB560</f>
        <v>5.2134113313833823E-2</v>
      </c>
      <c r="CK548" s="135">
        <f t="shared" ref="CK548" si="10090">AC548/AC560</f>
        <v>5.0853371516976907E-2</v>
      </c>
    </row>
    <row r="549" spans="1:89" x14ac:dyDescent="0.2">
      <c r="A549" s="136" t="s">
        <v>29</v>
      </c>
      <c r="B549" s="192">
        <v>1424</v>
      </c>
      <c r="C549" s="176">
        <v>2316</v>
      </c>
      <c r="D549" s="177">
        <v>944</v>
      </c>
      <c r="E549" s="178">
        <v>779</v>
      </c>
      <c r="F549" s="175">
        <v>1427</v>
      </c>
      <c r="G549" s="179">
        <v>2256</v>
      </c>
      <c r="H549" s="177">
        <v>2106</v>
      </c>
      <c r="I549" s="178">
        <v>3347</v>
      </c>
      <c r="J549" s="175">
        <v>569</v>
      </c>
      <c r="K549" s="176">
        <v>242</v>
      </c>
      <c r="L549" s="177">
        <v>2100</v>
      </c>
      <c r="M549" s="175">
        <v>769</v>
      </c>
      <c r="N549" s="180">
        <v>2610</v>
      </c>
      <c r="O549" s="193">
        <v>1999</v>
      </c>
      <c r="P549" s="175">
        <v>1512</v>
      </c>
      <c r="Q549" s="176">
        <v>1149</v>
      </c>
      <c r="R549" s="177">
        <v>1670</v>
      </c>
      <c r="S549" s="178">
        <v>1981</v>
      </c>
      <c r="T549" s="175">
        <v>987</v>
      </c>
      <c r="U549" s="179">
        <v>188</v>
      </c>
      <c r="V549" s="177">
        <v>2100</v>
      </c>
      <c r="W549" s="194">
        <v>1334</v>
      </c>
      <c r="X549" s="175">
        <v>1343</v>
      </c>
      <c r="Y549" s="179">
        <v>531</v>
      </c>
      <c r="Z549" s="177">
        <v>1862</v>
      </c>
      <c r="AA549" s="175">
        <v>3375</v>
      </c>
      <c r="AB549" s="156">
        <f t="shared" si="9761"/>
        <v>20654</v>
      </c>
      <c r="AC549" s="157">
        <f t="shared" si="9762"/>
        <v>20266</v>
      </c>
      <c r="BI549" s="136" t="s">
        <v>29</v>
      </c>
      <c r="BJ549" s="128">
        <f>B549/B560</f>
        <v>4.8343291689299295E-2</v>
      </c>
      <c r="BK549" s="129">
        <f t="shared" ref="BK549" si="10091">C549/C560</f>
        <v>8.9300173510699826E-2</v>
      </c>
      <c r="BL549" s="130">
        <f t="shared" ref="BL549" si="10092">D549/D560</f>
        <v>7.5859852137576345E-2</v>
      </c>
      <c r="BM549" s="131">
        <f t="shared" ref="BM549" si="10093">E549/E560</f>
        <v>6.3732307944039931E-2</v>
      </c>
      <c r="BN549" s="128">
        <f t="shared" ref="BN549" si="10094">F549/F560</f>
        <v>4.7237578205170647E-2</v>
      </c>
      <c r="BO549" s="129">
        <f t="shared" ref="BO549" si="10095">G549/G560</f>
        <v>9.5093576125442586E-2</v>
      </c>
      <c r="BP549" s="130">
        <f t="shared" ref="BP549" si="10096">H549/H560</f>
        <v>5.1912837704594754E-2</v>
      </c>
      <c r="BQ549" s="131">
        <f t="shared" ref="BQ549" si="10097">I549/I560</f>
        <v>8.7190976111704482E-2</v>
      </c>
      <c r="BR549" s="128">
        <f t="shared" ref="BR549" si="10098">J549/J560</f>
        <v>9.4314603016741258E-2</v>
      </c>
      <c r="BS549" s="129">
        <f t="shared" ref="BS549" si="10099">K549/K560</f>
        <v>3.8863015898506506E-2</v>
      </c>
      <c r="BT549" s="130">
        <f t="shared" ref="BT549" si="10100">L549/L560</f>
        <v>9.890730972117559E-2</v>
      </c>
      <c r="BU549" s="128">
        <f t="shared" ref="BU549" si="10101">M549/M560</f>
        <v>3.6594651184924339E-2</v>
      </c>
      <c r="BV549" s="132">
        <f t="shared" ref="BV549" si="10102">N549/N560</f>
        <v>7.2099447513812157E-2</v>
      </c>
      <c r="BW549" s="133">
        <f t="shared" ref="BW549" si="10103">O549/O560</f>
        <v>5.2096635479919731E-2</v>
      </c>
      <c r="BX549" s="128">
        <f t="shared" ref="BX549" si="10104">P549/P560</f>
        <v>8.1150708458565909E-2</v>
      </c>
      <c r="BY549" s="129">
        <f t="shared" ref="BY549" si="10105">Q549/Q560</f>
        <v>5.6279388714733543E-2</v>
      </c>
      <c r="BZ549" s="130">
        <f t="shared" ref="BZ549" si="10106">R549/R560</f>
        <v>6.8780889621087318E-2</v>
      </c>
      <c r="CA549" s="131">
        <f t="shared" ref="CA549" si="10107">S549/S560</f>
        <v>7.2633277113734698E-2</v>
      </c>
      <c r="CB549" s="128">
        <f t="shared" ref="CB549" si="10108">T549/T560</f>
        <v>0.15347535375524801</v>
      </c>
      <c r="CC549" s="129">
        <f t="shared" ref="CC549" si="10109">U549/U560</f>
        <v>2.445369406867846E-2</v>
      </c>
      <c r="CD549" s="130">
        <f t="shared" ref="CD549" si="10110">V549/V560</f>
        <v>0.10114145354717527</v>
      </c>
      <c r="CE549" s="131">
        <f t="shared" ref="CE549" si="10111">W549/W560</f>
        <v>5.008447531443589E-2</v>
      </c>
      <c r="CF549" s="128">
        <f t="shared" ref="CF549" si="10112">X549/X560</f>
        <v>7.6607153043180651E-2</v>
      </c>
      <c r="CG549" s="129">
        <f t="shared" ref="CG549" si="10113">Y549/Y560</f>
        <v>4.4143320309252637E-2</v>
      </c>
      <c r="CH549" s="130">
        <f t="shared" ref="CH549" si="10114">Z549/Z560</f>
        <v>5.8899819694429506E-2</v>
      </c>
      <c r="CI549" s="128">
        <f t="shared" ref="CI549" si="10115">AA549/AA560</f>
        <v>7.692833698030635E-2</v>
      </c>
      <c r="CJ549" s="134">
        <f t="shared" ref="CJ549" si="10116">AB549/AB560</f>
        <v>6.9920647817137901E-2</v>
      </c>
      <c r="CK549" s="135">
        <f t="shared" ref="CK549" si="10117">AC549/AC560</f>
        <v>6.6709458681018449E-2</v>
      </c>
    </row>
    <row r="550" spans="1:89" x14ac:dyDescent="0.2">
      <c r="A550" s="145" t="s">
        <v>30</v>
      </c>
      <c r="B550" s="189">
        <v>1637</v>
      </c>
      <c r="C550" s="183">
        <v>2637</v>
      </c>
      <c r="D550" s="184">
        <v>1107</v>
      </c>
      <c r="E550" s="185">
        <v>907</v>
      </c>
      <c r="F550" s="182">
        <v>1549</v>
      </c>
      <c r="G550" s="186">
        <v>2655</v>
      </c>
      <c r="H550" s="184">
        <v>2534</v>
      </c>
      <c r="I550" s="185">
        <v>3889</v>
      </c>
      <c r="J550" s="182">
        <v>924</v>
      </c>
      <c r="K550" s="183">
        <v>249</v>
      </c>
      <c r="L550" s="184">
        <v>2556</v>
      </c>
      <c r="M550" s="182">
        <v>864</v>
      </c>
      <c r="N550" s="187">
        <v>3507</v>
      </c>
      <c r="O550" s="190">
        <v>2352</v>
      </c>
      <c r="P550" s="182">
        <v>1826</v>
      </c>
      <c r="Q550" s="183">
        <v>1501</v>
      </c>
      <c r="R550" s="184">
        <v>1859</v>
      </c>
      <c r="S550" s="185">
        <v>2406</v>
      </c>
      <c r="T550" s="182">
        <v>1092</v>
      </c>
      <c r="U550" s="186">
        <v>224</v>
      </c>
      <c r="V550" s="184">
        <v>2448</v>
      </c>
      <c r="W550" s="191">
        <v>1395</v>
      </c>
      <c r="X550" s="182">
        <v>1826</v>
      </c>
      <c r="Y550" s="186">
        <v>693</v>
      </c>
      <c r="Z550" s="184">
        <v>2000</v>
      </c>
      <c r="AA550" s="182">
        <v>3761</v>
      </c>
      <c r="AB550" s="156">
        <f t="shared" si="9761"/>
        <v>24865</v>
      </c>
      <c r="AC550" s="157">
        <f t="shared" si="9762"/>
        <v>23533</v>
      </c>
      <c r="BI550" s="145" t="s">
        <v>30</v>
      </c>
      <c r="BJ550" s="128">
        <f>B550/B560</f>
        <v>5.5574416078218357E-2</v>
      </c>
      <c r="BK550" s="129">
        <f t="shared" ref="BK550" si="10118">C550/C560</f>
        <v>0.10167727009832273</v>
      </c>
      <c r="BL550" s="130">
        <f t="shared" ref="BL550" si="10119">D550/D560</f>
        <v>8.8958534233365472E-2</v>
      </c>
      <c r="BM550" s="131">
        <f t="shared" ref="BM550" si="10120">E550/E560</f>
        <v>7.4204368812893731E-2</v>
      </c>
      <c r="BN550" s="128">
        <f t="shared" ref="BN550" si="10121">F550/F560</f>
        <v>5.1276109768612001E-2</v>
      </c>
      <c r="BO550" s="129">
        <f t="shared" ref="BO550" si="10122">G550/G560</f>
        <v>0.11191198786039454</v>
      </c>
      <c r="BP550" s="130">
        <f t="shared" ref="BP550" si="10123">H550/H560</f>
        <v>6.2463025044369944E-2</v>
      </c>
      <c r="BQ550" s="131">
        <f t="shared" ref="BQ550" si="10124">I550/I560</f>
        <v>0.10131033943783052</v>
      </c>
      <c r="BR550" s="128">
        <f t="shared" ref="BR550" si="10125">J550/J560</f>
        <v>0.1531576330183988</v>
      </c>
      <c r="BS550" s="129">
        <f t="shared" ref="BS550" si="10126">K550/K560</f>
        <v>3.9987152722017021E-2</v>
      </c>
      <c r="BT550" s="130">
        <f t="shared" ref="BT550" si="10127">L550/L560</f>
        <v>0.12038432554634514</v>
      </c>
      <c r="BU550" s="128">
        <f t="shared" ref="BU550" si="10128">M550/M560</f>
        <v>4.1115446844960504E-2</v>
      </c>
      <c r="BV550" s="132">
        <f t="shared" ref="BV550" si="10129">N550/N560</f>
        <v>9.6878453038674039E-2</v>
      </c>
      <c r="BW550" s="133">
        <f t="shared" ref="BW550" si="10130">O550/O560</f>
        <v>6.1296291470120667E-2</v>
      </c>
      <c r="BX550" s="128">
        <f t="shared" ref="BX550" si="10131">P550/P560</f>
        <v>9.8003434950622581E-2</v>
      </c>
      <c r="BY550" s="129">
        <f t="shared" ref="BY550" si="10132">Q550/Q560</f>
        <v>7.352076802507837E-2</v>
      </c>
      <c r="BZ550" s="130">
        <f t="shared" ref="BZ550" si="10133">R550/R560</f>
        <v>7.6565074135090616E-2</v>
      </c>
      <c r="CA550" s="131">
        <f t="shared" ref="CA550" si="10134">S550/S560</f>
        <v>8.8215883258781255E-2</v>
      </c>
      <c r="CB550" s="128">
        <f t="shared" ref="CB550" si="10135">T550/T560</f>
        <v>0.1698025190483595</v>
      </c>
      <c r="CC550" s="129">
        <f t="shared" ref="CC550" si="10136">U550/U560</f>
        <v>2.9136316337148804E-2</v>
      </c>
      <c r="CD550" s="130">
        <f t="shared" ref="CD550" si="10137">V550/V560</f>
        <v>0.11790203727785002</v>
      </c>
      <c r="CE550" s="131">
        <f t="shared" ref="CE550" si="10138">W550/W560</f>
        <v>5.2374694950253424E-2</v>
      </c>
      <c r="CF550" s="128">
        <f t="shared" ref="CF550" si="10139">X550/X560</f>
        <v>0.10415834806913468</v>
      </c>
      <c r="CG550" s="129">
        <f t="shared" ref="CG550" si="10140">Y550/Y560</f>
        <v>5.7610773962922933E-2</v>
      </c>
      <c r="CH550" s="130">
        <f t="shared" ref="CH550" si="10141">Z550/Z560</f>
        <v>6.3265112453737393E-2</v>
      </c>
      <c r="CI550" s="128">
        <f t="shared" ref="CI550" si="10142">AA550/AA560</f>
        <v>8.5726659372720643E-2</v>
      </c>
      <c r="CJ550" s="134">
        <f t="shared" ref="CJ550" si="10143">AB550/AB560</f>
        <v>8.4176281009641432E-2</v>
      </c>
      <c r="CK550" s="135">
        <f t="shared" ref="CK550" si="10144">AC550/AC560</f>
        <v>7.7463421056962758E-2</v>
      </c>
    </row>
    <row r="551" spans="1:89" x14ac:dyDescent="0.2">
      <c r="A551" s="136" t="s">
        <v>31</v>
      </c>
      <c r="B551" s="192">
        <v>1717</v>
      </c>
      <c r="C551" s="176">
        <v>3350</v>
      </c>
      <c r="D551" s="177">
        <v>770</v>
      </c>
      <c r="E551" s="178">
        <v>1188</v>
      </c>
      <c r="F551" s="175">
        <v>1291</v>
      </c>
      <c r="G551" s="179">
        <v>2763</v>
      </c>
      <c r="H551" s="177">
        <v>2421</v>
      </c>
      <c r="I551" s="178">
        <v>4050</v>
      </c>
      <c r="J551" s="175">
        <v>599</v>
      </c>
      <c r="K551" s="176">
        <v>234</v>
      </c>
      <c r="L551" s="177">
        <v>2639</v>
      </c>
      <c r="M551" s="175">
        <v>799</v>
      </c>
      <c r="N551" s="180">
        <v>3576</v>
      </c>
      <c r="O551" s="193">
        <v>2413</v>
      </c>
      <c r="P551" s="175">
        <v>1590</v>
      </c>
      <c r="Q551" s="176">
        <v>1787</v>
      </c>
      <c r="R551" s="177">
        <v>1559</v>
      </c>
      <c r="S551" s="178">
        <v>2475</v>
      </c>
      <c r="T551" s="175">
        <v>880</v>
      </c>
      <c r="U551" s="179">
        <v>259</v>
      </c>
      <c r="V551" s="177">
        <v>2382</v>
      </c>
      <c r="W551" s="194">
        <v>1418</v>
      </c>
      <c r="X551" s="175">
        <v>1640</v>
      </c>
      <c r="Y551" s="179">
        <v>625</v>
      </c>
      <c r="Z551" s="177">
        <v>2000</v>
      </c>
      <c r="AA551" s="175">
        <v>3704</v>
      </c>
      <c r="AB551" s="156">
        <f t="shared" si="9761"/>
        <v>23064</v>
      </c>
      <c r="AC551" s="157">
        <f t="shared" si="9762"/>
        <v>25065</v>
      </c>
      <c r="BI551" s="136" t="s">
        <v>31</v>
      </c>
      <c r="BJ551" s="128">
        <f>B551/B560</f>
        <v>5.8290331341662137E-2</v>
      </c>
      <c r="BK551" s="129">
        <f t="shared" ref="BK551" si="10145">C551/C560</f>
        <v>0.1291690765374976</v>
      </c>
      <c r="BL551" s="130">
        <f t="shared" ref="BL551" si="10146">D551/D560</f>
        <v>6.1877209900353586E-2</v>
      </c>
      <c r="BM551" s="131">
        <f t="shared" ref="BM551" si="10147">E551/E560</f>
        <v>9.7193814939049328E-2</v>
      </c>
      <c r="BN551" s="128">
        <f t="shared" ref="BN551" si="10148">F551/F560</f>
        <v>4.2735608593465521E-2</v>
      </c>
      <c r="BO551" s="129">
        <f t="shared" ref="BO551" si="10149">G551/G560</f>
        <v>0.11646433990895295</v>
      </c>
      <c r="BP551" s="130">
        <f t="shared" ref="BP551" si="10150">H551/H560</f>
        <v>5.9677578386905933E-2</v>
      </c>
      <c r="BQ551" s="131">
        <f t="shared" ref="BQ551" si="10151">I551/I560</f>
        <v>0.10550446765832183</v>
      </c>
      <c r="BR551" s="128">
        <f t="shared" ref="BR551" si="10152">J551/J560</f>
        <v>9.9287253439416537E-2</v>
      </c>
      <c r="BS551" s="129">
        <f t="shared" ref="BS551" si="10153">K551/K560</f>
        <v>3.7578288100208766E-2</v>
      </c>
      <c r="BT551" s="130">
        <f t="shared" ref="BT551" si="10154">L551/L560</f>
        <v>0.12429351921627732</v>
      </c>
      <c r="BU551" s="128">
        <f t="shared" ref="BU551" si="10155">M551/M560</f>
        <v>3.8022270867041019E-2</v>
      </c>
      <c r="BV551" s="132">
        <f t="shared" ref="BV551" si="10156">N551/N560</f>
        <v>9.878453038674033E-2</v>
      </c>
      <c r="BW551" s="133">
        <f t="shared" ref="BW551" si="10157">O551/O560</f>
        <v>6.2886033723384846E-2</v>
      </c>
      <c r="BX551" s="128">
        <f t="shared" ref="BX551" si="10158">P551/P560</f>
        <v>8.5337054529841139E-2</v>
      </c>
      <c r="BY551" s="129">
        <f t="shared" ref="BY551" si="10159">Q551/Q560</f>
        <v>8.7529388714733536E-2</v>
      </c>
      <c r="BZ551" s="130">
        <f t="shared" ref="BZ551" si="10160">R551/R560</f>
        <v>6.420922570016474E-2</v>
      </c>
      <c r="CA551" s="131">
        <f t="shared" ref="CA551" si="10161">S551/S560</f>
        <v>9.0745765197624118E-2</v>
      </c>
      <c r="CB551" s="128">
        <f t="shared" ref="CB551" si="10162">T551/T560</f>
        <v>0.13683719483750584</v>
      </c>
      <c r="CC551" s="129">
        <f t="shared" ref="CC551" si="10163">U551/U560</f>
        <v>3.3688865764828303E-2</v>
      </c>
      <c r="CD551" s="130">
        <f t="shared" ref="CD551" si="10164">V551/V560</f>
        <v>0.11472330588065309</v>
      </c>
      <c r="CE551" s="131">
        <f t="shared" ref="CE551" si="10165">W551/W560</f>
        <v>5.3238220386709216E-2</v>
      </c>
      <c r="CF551" s="128">
        <f t="shared" ref="CF551" si="10166">X551/X560</f>
        <v>9.3548571102618217E-2</v>
      </c>
      <c r="CG551" s="129">
        <f t="shared" ref="CG551" si="10167">Y551/Y560</f>
        <v>5.1957768725579848E-2</v>
      </c>
      <c r="CH551" s="130">
        <f t="shared" ref="CH551" si="10168">Z551/Z560</f>
        <v>6.3265112453737393E-2</v>
      </c>
      <c r="CI551" s="128">
        <f t="shared" ref="CI551" si="10169">AA551/AA560</f>
        <v>8.4427425237053252E-2</v>
      </c>
      <c r="CJ551" s="134">
        <f t="shared" ref="CJ551" si="10170">AB551/AB560</f>
        <v>7.8079298017549564E-2</v>
      </c>
      <c r="CK551" s="135">
        <f t="shared" ref="CK551" si="10171">AC551/AC560</f>
        <v>8.2506295363649826E-2</v>
      </c>
    </row>
    <row r="552" spans="1:89" x14ac:dyDescent="0.2">
      <c r="A552" s="145" t="s">
        <v>32</v>
      </c>
      <c r="B552" s="189">
        <v>1664</v>
      </c>
      <c r="C552" s="183">
        <v>2060</v>
      </c>
      <c r="D552" s="184">
        <v>559</v>
      </c>
      <c r="E552" s="185">
        <v>843</v>
      </c>
      <c r="F552" s="182">
        <v>1154</v>
      </c>
      <c r="G552" s="186">
        <v>1994</v>
      </c>
      <c r="H552" s="184">
        <v>2165</v>
      </c>
      <c r="I552" s="185">
        <v>3210</v>
      </c>
      <c r="J552" s="182">
        <v>429</v>
      </c>
      <c r="K552" s="183">
        <v>165</v>
      </c>
      <c r="L552" s="184">
        <v>1880</v>
      </c>
      <c r="M552" s="182">
        <v>818</v>
      </c>
      <c r="N552" s="187">
        <v>2612</v>
      </c>
      <c r="O552" s="190">
        <v>2114</v>
      </c>
      <c r="P552" s="182">
        <v>1039</v>
      </c>
      <c r="Q552" s="183">
        <v>1532</v>
      </c>
      <c r="R552" s="184">
        <v>1348</v>
      </c>
      <c r="S552" s="185">
        <v>1928</v>
      </c>
      <c r="T552" s="182">
        <v>543</v>
      </c>
      <c r="U552" s="186">
        <v>276</v>
      </c>
      <c r="V552" s="184">
        <v>1914</v>
      </c>
      <c r="W552" s="191">
        <v>1401</v>
      </c>
      <c r="X552" s="182">
        <v>1123</v>
      </c>
      <c r="Y552" s="186">
        <v>658</v>
      </c>
      <c r="Z552" s="184">
        <v>1772</v>
      </c>
      <c r="AA552" s="182">
        <v>3262</v>
      </c>
      <c r="AB552" s="156">
        <f t="shared" si="9761"/>
        <v>18202</v>
      </c>
      <c r="AC552" s="157">
        <f t="shared" si="9762"/>
        <v>20261</v>
      </c>
      <c r="BI552" s="145" t="s">
        <v>32</v>
      </c>
      <c r="BJ552" s="128">
        <f>B552/B560</f>
        <v>5.6491037479630635E-2</v>
      </c>
      <c r="BK552" s="129">
        <f t="shared" ref="BK552" si="10172">C552/C560</f>
        <v>7.9429342587237328E-2</v>
      </c>
      <c r="BL552" s="130">
        <f t="shared" ref="BL552" si="10173">D552/D560</f>
        <v>4.4921247187399552E-2</v>
      </c>
      <c r="BM552" s="131">
        <f t="shared" ref="BM552" si="10174">E552/E560</f>
        <v>6.8968338378466831E-2</v>
      </c>
      <c r="BN552" s="128">
        <f t="shared" ref="BN552" si="10175">F552/F560</f>
        <v>3.8200536264027279E-2</v>
      </c>
      <c r="BO552" s="129">
        <f t="shared" ref="BO552" si="10176">G552/G560</f>
        <v>8.4049907266902715E-2</v>
      </c>
      <c r="BP552" s="130">
        <f t="shared" ref="BP552" si="10177">H552/H560</f>
        <v>5.3367185959376846E-2</v>
      </c>
      <c r="BQ552" s="131">
        <f t="shared" ref="BQ552" si="10178">I552/I560</f>
        <v>8.3622059551410638E-2</v>
      </c>
      <c r="BR552" s="128">
        <f t="shared" ref="BR552" si="10179">J552/J560</f>
        <v>7.1108901044256587E-2</v>
      </c>
      <c r="BS552" s="129">
        <f t="shared" ref="BS552" si="10180">K552/K560</f>
        <v>2.6497510839890798E-2</v>
      </c>
      <c r="BT552" s="130">
        <f t="shared" ref="BT552" si="10181">L552/L560</f>
        <v>8.854559155990957E-2</v>
      </c>
      <c r="BU552" s="128">
        <f t="shared" ref="BU552" si="10182">M552/M560</f>
        <v>3.8926429999048252E-2</v>
      </c>
      <c r="BV552" s="132">
        <f t="shared" ref="BV552" si="10183">N552/N560</f>
        <v>7.2154696132596688E-2</v>
      </c>
      <c r="BW552" s="133">
        <f t="shared" ref="BW552" si="10184">O552/O560</f>
        <v>5.5093690547548931E-2</v>
      </c>
      <c r="BX552" s="128">
        <f t="shared" ref="BX552" si="10185">P552/P560</f>
        <v>5.576427651352512E-2</v>
      </c>
      <c r="BY552" s="129">
        <f t="shared" ref="BY552" si="10186">Q552/Q560</f>
        <v>7.5039184952978052E-2</v>
      </c>
      <c r="BZ552" s="130">
        <f t="shared" ref="BZ552" si="10187">R552/R560</f>
        <v>5.5518945634266889E-2</v>
      </c>
      <c r="CA552" s="131">
        <f t="shared" ref="CA552" si="10188">S552/S560</f>
        <v>7.0690034465058296E-2</v>
      </c>
      <c r="CB552" s="128">
        <f t="shared" ref="CB552" si="10189">T552/T560</f>
        <v>8.4434769087233713E-2</v>
      </c>
      <c r="CC552" s="129">
        <f t="shared" ref="CC552" si="10190">U552/U560</f>
        <v>3.5900104058272632E-2</v>
      </c>
      <c r="CD552" s="130">
        <f t="shared" ref="CD552" si="10191">V552/V560</f>
        <v>9.2183210518711173E-2</v>
      </c>
      <c r="CE552" s="131">
        <f t="shared" ref="CE552" si="10192">W552/W560</f>
        <v>5.2599962455415809E-2</v>
      </c>
      <c r="CF552" s="128">
        <f t="shared" ref="CF552" si="10193">X552/X560</f>
        <v>6.405795448063431E-2</v>
      </c>
      <c r="CG552" s="129">
        <f t="shared" ref="CG552" si="10194">Y552/Y560</f>
        <v>5.4701138914290466E-2</v>
      </c>
      <c r="CH552" s="130">
        <f t="shared" ref="CH552" si="10195">Z552/Z560</f>
        <v>5.6052889634011324E-2</v>
      </c>
      <c r="CI552" s="128">
        <f t="shared" ref="CI552" si="10196">AA552/AA560</f>
        <v>7.4352662290299049E-2</v>
      </c>
      <c r="CJ552" s="134">
        <f t="shared" ref="CJ552" si="10197">AB552/AB560</f>
        <v>6.161981367132488E-2</v>
      </c>
      <c r="CK552" s="135">
        <f t="shared" ref="CK552" si="10198">AC552/AC560</f>
        <v>6.6693000213960074E-2</v>
      </c>
    </row>
    <row r="553" spans="1:89" x14ac:dyDescent="0.2">
      <c r="A553" s="136" t="s">
        <v>33</v>
      </c>
      <c r="B553" s="192">
        <v>1448</v>
      </c>
      <c r="C553" s="176">
        <v>1683</v>
      </c>
      <c r="D553" s="177">
        <v>371</v>
      </c>
      <c r="E553" s="178">
        <v>768</v>
      </c>
      <c r="F553" s="175">
        <v>979</v>
      </c>
      <c r="G553" s="179">
        <v>1722</v>
      </c>
      <c r="H553" s="177">
        <v>1723</v>
      </c>
      <c r="I553" s="178">
        <v>2402</v>
      </c>
      <c r="J553" s="175">
        <v>401</v>
      </c>
      <c r="K553" s="176">
        <v>120</v>
      </c>
      <c r="L553" s="177">
        <v>1261</v>
      </c>
      <c r="M553" s="175">
        <v>779</v>
      </c>
      <c r="N553" s="180">
        <v>1761</v>
      </c>
      <c r="O553" s="193">
        <v>1750</v>
      </c>
      <c r="P553" s="175">
        <v>771</v>
      </c>
      <c r="Q553" s="176">
        <v>1201</v>
      </c>
      <c r="R553" s="177">
        <v>1086</v>
      </c>
      <c r="S553" s="178">
        <v>1499</v>
      </c>
      <c r="T553" s="175">
        <v>289</v>
      </c>
      <c r="U553" s="179">
        <v>210</v>
      </c>
      <c r="V553" s="177">
        <v>1622</v>
      </c>
      <c r="W553" s="194">
        <v>1123</v>
      </c>
      <c r="X553" s="175">
        <v>670</v>
      </c>
      <c r="Y553" s="179">
        <v>572</v>
      </c>
      <c r="Z553" s="177">
        <v>1291</v>
      </c>
      <c r="AA553" s="175">
        <v>2280</v>
      </c>
      <c r="AB553" s="156">
        <f t="shared" si="9761"/>
        <v>13673</v>
      </c>
      <c r="AC553" s="157">
        <f t="shared" si="9762"/>
        <v>16109</v>
      </c>
      <c r="BI553" s="136" t="s">
        <v>33</v>
      </c>
      <c r="BJ553" s="128">
        <f>B553/B560</f>
        <v>4.9158066268332426E-2</v>
      </c>
      <c r="BK553" s="129">
        <f t="shared" ref="BK553" si="10199">C553/C560</f>
        <v>6.4893001735106995E-2</v>
      </c>
      <c r="BL553" s="130">
        <f t="shared" ref="BL553" si="10200">D553/D560</f>
        <v>2.9813564770170362E-2</v>
      </c>
      <c r="BM553" s="131">
        <f t="shared" ref="BM553" si="10201">E553/E560</f>
        <v>6.2832365213122798E-2</v>
      </c>
      <c r="BN553" s="128">
        <f t="shared" ref="BN553" si="10202">F553/F560</f>
        <v>3.2407560660730243E-2</v>
      </c>
      <c r="BO553" s="129">
        <f t="shared" ref="BO553" si="10203">G553/G560</f>
        <v>7.2584724329792613E-2</v>
      </c>
      <c r="BP553" s="130">
        <f t="shared" ref="BP553" si="10204">H553/H560</f>
        <v>4.2471899033721158E-2</v>
      </c>
      <c r="BQ553" s="131">
        <f t="shared" ref="BQ553" si="10205">I553/I560</f>
        <v>6.2573266991429385E-2</v>
      </c>
      <c r="BR553" s="128">
        <f t="shared" ref="BR553" si="10206">J553/J560</f>
        <v>6.646776064975965E-2</v>
      </c>
      <c r="BS553" s="129">
        <f t="shared" ref="BS553" si="10207">K553/K560</f>
        <v>1.9270916974466035E-2</v>
      </c>
      <c r="BT553" s="130">
        <f t="shared" ref="BT553" si="10208">L553/L560</f>
        <v>5.9391484551620195E-2</v>
      </c>
      <c r="BU553" s="128">
        <f t="shared" ref="BU553" si="10209">M553/M560</f>
        <v>3.7070524412296565E-2</v>
      </c>
      <c r="BV553" s="132">
        <f t="shared" ref="BV553" si="10210">N553/N560</f>
        <v>4.8646408839779005E-2</v>
      </c>
      <c r="BW553" s="133">
        <f t="shared" ref="BW553" si="10211">O553/O560</f>
        <v>4.5607359724792164E-2</v>
      </c>
      <c r="BX553" s="128">
        <f t="shared" ref="BX553" si="10212">P553/P560</f>
        <v>4.1380420781451266E-2</v>
      </c>
      <c r="BY553" s="129">
        <f t="shared" ref="BY553" si="10213">Q553/Q560</f>
        <v>5.882641065830721E-2</v>
      </c>
      <c r="BZ553" s="130">
        <f t="shared" ref="BZ553" si="10214">R553/R560</f>
        <v>4.4728171334431632E-2</v>
      </c>
      <c r="CA553" s="131">
        <f t="shared" ref="CA553" si="10215">S553/S560</f>
        <v>5.4960768497470121E-2</v>
      </c>
      <c r="CB553" s="128">
        <f t="shared" ref="CB553" si="10216">T553/T560</f>
        <v>4.4938578759135435E-2</v>
      </c>
      <c r="CC553" s="129">
        <f t="shared" ref="CC553" si="10217">U553/U560</f>
        <v>2.7315296566077004E-2</v>
      </c>
      <c r="CD553" s="130">
        <f t="shared" ref="CD553" si="10218">V553/V560</f>
        <v>7.811973221596108E-2</v>
      </c>
      <c r="CE553" s="131">
        <f t="shared" ref="CE553" si="10219">W553/W560</f>
        <v>4.2162568049558855E-2</v>
      </c>
      <c r="CF553" s="128">
        <f t="shared" ref="CF553" si="10220">X553/X560</f>
        <v>3.821801380411842E-2</v>
      </c>
      <c r="CG553" s="129">
        <f t="shared" ref="CG553" si="10221">Y553/Y560</f>
        <v>4.7551749937650677E-2</v>
      </c>
      <c r="CH553" s="130">
        <f t="shared" ref="CH553" si="10222">Z553/Z560</f>
        <v>4.083763008888748E-2</v>
      </c>
      <c r="CI553" s="128">
        <f t="shared" ref="CI553" si="10223">AA553/AA560</f>
        <v>5.1969365426695842E-2</v>
      </c>
      <c r="CJ553" s="134">
        <f t="shared" ref="CJ553" si="10224">AB553/AB560</f>
        <v>4.628764489221103E-2</v>
      </c>
      <c r="CK553" s="135">
        <f t="shared" ref="CK553" si="10225">AC553/AC560</f>
        <v>5.3025889168682831E-2</v>
      </c>
    </row>
    <row r="554" spans="1:89" x14ac:dyDescent="0.2">
      <c r="A554" s="145" t="s">
        <v>34</v>
      </c>
      <c r="B554" s="189">
        <v>606</v>
      </c>
      <c r="C554" s="183">
        <v>1090</v>
      </c>
      <c r="D554" s="184">
        <v>162</v>
      </c>
      <c r="E554" s="185">
        <v>624</v>
      </c>
      <c r="F554" s="182">
        <v>359</v>
      </c>
      <c r="G554" s="186">
        <v>1565</v>
      </c>
      <c r="H554" s="184">
        <v>840</v>
      </c>
      <c r="I554" s="185">
        <v>1755</v>
      </c>
      <c r="J554" s="182">
        <v>155</v>
      </c>
      <c r="K554" s="183">
        <v>100</v>
      </c>
      <c r="L554" s="184">
        <v>1288</v>
      </c>
      <c r="M554" s="182">
        <v>512</v>
      </c>
      <c r="N554" s="187">
        <v>1752</v>
      </c>
      <c r="O554" s="190">
        <v>1560</v>
      </c>
      <c r="P554" s="182">
        <v>493</v>
      </c>
      <c r="Q554" s="183">
        <v>971</v>
      </c>
      <c r="R554" s="184">
        <v>834</v>
      </c>
      <c r="S554" s="185">
        <v>1200</v>
      </c>
      <c r="T554" s="182">
        <v>198</v>
      </c>
      <c r="U554" s="186">
        <v>199</v>
      </c>
      <c r="V554" s="184">
        <v>1333</v>
      </c>
      <c r="W554" s="191">
        <v>700</v>
      </c>
      <c r="X554" s="182">
        <v>370</v>
      </c>
      <c r="Y554" s="186">
        <v>422</v>
      </c>
      <c r="Z554" s="184">
        <v>858</v>
      </c>
      <c r="AA554" s="182">
        <v>1443</v>
      </c>
      <c r="AB554" s="156">
        <f t="shared" si="9761"/>
        <v>9248</v>
      </c>
      <c r="AC554" s="157">
        <f t="shared" si="9762"/>
        <v>12141</v>
      </c>
      <c r="BI554" s="145" t="s">
        <v>34</v>
      </c>
      <c r="BJ554" s="128">
        <f>B554/B560</f>
        <v>2.0573058120586636E-2</v>
      </c>
      <c r="BK554" s="129">
        <f t="shared" ref="BK554" si="10226">C554/C560</f>
        <v>4.2028147291305183E-2</v>
      </c>
      <c r="BL554" s="130">
        <f t="shared" ref="BL554" si="10227">D554/D560</f>
        <v>1.3018322082931534E-2</v>
      </c>
      <c r="BM554" s="131">
        <f t="shared" ref="BM554" si="10228">E554/E560</f>
        <v>5.1051296735662277E-2</v>
      </c>
      <c r="BN554" s="128">
        <f t="shared" ref="BN554" si="10229">F554/F560</f>
        <v>1.1883875666192194E-2</v>
      </c>
      <c r="BO554" s="129">
        <f t="shared" ref="BO554" si="10230">G554/G560</f>
        <v>6.5966953296240097E-2</v>
      </c>
      <c r="BP554" s="130">
        <f t="shared" ref="BP554" si="10231">H554/H560</f>
        <v>2.0705975152829816E-2</v>
      </c>
      <c r="BQ554" s="131">
        <f t="shared" ref="BQ554" si="10232">I554/I560</f>
        <v>4.5718602651939458E-2</v>
      </c>
      <c r="BR554" s="128">
        <f t="shared" ref="BR554" si="10233">J554/J560</f>
        <v>2.5692027183822311E-2</v>
      </c>
      <c r="BS554" s="129">
        <f t="shared" ref="BS554" si="10234">K554/K560</f>
        <v>1.6059097478721696E-2</v>
      </c>
      <c r="BT554" s="130">
        <f t="shared" ref="BT554" si="10235">L554/L560</f>
        <v>6.0663149962321028E-2</v>
      </c>
      <c r="BU554" s="128">
        <f t="shared" ref="BU554" si="10236">M554/M560</f>
        <v>2.4364709241458074E-2</v>
      </c>
      <c r="BV554" s="132">
        <f t="shared" ref="BV554" si="10237">N554/N560</f>
        <v>4.8397790055248621E-2</v>
      </c>
      <c r="BW554" s="133">
        <f t="shared" ref="BW554" si="10238">O554/O560</f>
        <v>4.0655703526100442E-2</v>
      </c>
      <c r="BX554" s="128">
        <f t="shared" ref="BX554" si="10239">P554/P560</f>
        <v>2.6459854014598539E-2</v>
      </c>
      <c r="BY554" s="129">
        <f t="shared" ref="BY554" si="10240">Q554/Q560</f>
        <v>4.7560736677115988E-2</v>
      </c>
      <c r="BZ554" s="130">
        <f t="shared" ref="BZ554" si="10241">R554/R560</f>
        <v>3.4349258649093904E-2</v>
      </c>
      <c r="CA554" s="131">
        <f t="shared" ref="CA554" si="10242">S554/S560</f>
        <v>4.3997946762484419E-2</v>
      </c>
      <c r="CB554" s="128">
        <f t="shared" ref="CB554" si="10243">T554/T560</f>
        <v>3.0788368838438811E-2</v>
      </c>
      <c r="CC554" s="129">
        <f t="shared" ref="CC554" si="10244">U554/U560</f>
        <v>2.5884495317377732E-2</v>
      </c>
      <c r="CD554" s="130">
        <f t="shared" ref="CD554" si="10245">V554/V560</f>
        <v>6.4200741703992675E-2</v>
      </c>
      <c r="CE554" s="131">
        <f t="shared" ref="CE554" si="10246">W554/W560</f>
        <v>2.6281208935611037E-2</v>
      </c>
      <c r="CF554" s="128">
        <f t="shared" ref="CF554" si="10247">X554/X560</f>
        <v>2.1105470309737036E-2</v>
      </c>
      <c r="CG554" s="129">
        <f t="shared" ref="CG554" si="10248">Y554/Y560</f>
        <v>3.5081885443511512E-2</v>
      </c>
      <c r="CH554" s="130">
        <f t="shared" ref="CH554" si="10249">Z554/Z560</f>
        <v>2.7140733242653339E-2</v>
      </c>
      <c r="CI554" s="128">
        <f t="shared" ref="CI554" si="10250">AA554/AA560</f>
        <v>3.2891137855579872E-2</v>
      </c>
      <c r="CJ554" s="134">
        <f t="shared" ref="CJ554" si="10251">AB554/AB560</f>
        <v>3.1307550644567222E-2</v>
      </c>
      <c r="CK554" s="135">
        <f t="shared" ref="CK554" si="10252">AC554/AC560</f>
        <v>3.9964449711153906E-2</v>
      </c>
    </row>
    <row r="555" spans="1:89" x14ac:dyDescent="0.2">
      <c r="A555" s="136" t="s">
        <v>35</v>
      </c>
      <c r="B555" s="192">
        <v>0</v>
      </c>
      <c r="C555" s="176">
        <v>396</v>
      </c>
      <c r="D555" s="177">
        <v>8</v>
      </c>
      <c r="E555" s="178">
        <v>268</v>
      </c>
      <c r="F555" s="175">
        <v>22</v>
      </c>
      <c r="G555" s="179">
        <v>506</v>
      </c>
      <c r="H555" s="177">
        <v>70</v>
      </c>
      <c r="I555" s="178">
        <v>537</v>
      </c>
      <c r="J555" s="175">
        <v>31</v>
      </c>
      <c r="K555" s="176">
        <v>17</v>
      </c>
      <c r="L555" s="177">
        <v>187</v>
      </c>
      <c r="M555" s="175">
        <v>79</v>
      </c>
      <c r="N555" s="180">
        <v>285</v>
      </c>
      <c r="O555" s="193">
        <v>207</v>
      </c>
      <c r="P555" s="175">
        <v>86</v>
      </c>
      <c r="Q555" s="176">
        <v>112</v>
      </c>
      <c r="R555" s="177">
        <v>166</v>
      </c>
      <c r="S555" s="178">
        <v>96</v>
      </c>
      <c r="T555" s="175">
        <v>39</v>
      </c>
      <c r="U555" s="179">
        <v>13</v>
      </c>
      <c r="V555" s="177">
        <v>129</v>
      </c>
      <c r="W555" s="194">
        <v>20</v>
      </c>
      <c r="X555" s="175">
        <v>64</v>
      </c>
      <c r="Y555" s="179">
        <v>27</v>
      </c>
      <c r="Z555" s="177">
        <v>100</v>
      </c>
      <c r="AA555" s="175">
        <v>167</v>
      </c>
      <c r="AB555" s="156">
        <f t="shared" si="9761"/>
        <v>1187</v>
      </c>
      <c r="AC555" s="157">
        <f t="shared" si="9762"/>
        <v>2445</v>
      </c>
      <c r="BI555" s="136" t="s">
        <v>35</v>
      </c>
      <c r="BJ555" s="128">
        <f>B555/B560</f>
        <v>0</v>
      </c>
      <c r="BK555" s="129">
        <f t="shared" ref="BK555" si="10253">C555/C560</f>
        <v>1.5268941584731058E-2</v>
      </c>
      <c r="BL555" s="130">
        <f t="shared" ref="BL555" si="10254">D555/D560</f>
        <v>6.4288010286081641E-4</v>
      </c>
      <c r="BM555" s="131">
        <f t="shared" ref="BM555" si="10255">E555/E560</f>
        <v>2.1925877444162644E-2</v>
      </c>
      <c r="BN555" s="128">
        <f t="shared" ref="BN555" si="10256">F555/F560</f>
        <v>7.2825979012876958E-4</v>
      </c>
      <c r="BO555" s="129">
        <f t="shared" ref="BO555" si="10257">G555/G560</f>
        <v>2.1328612375653346E-2</v>
      </c>
      <c r="BP555" s="130">
        <f t="shared" ref="BP555" si="10258">H555/H560</f>
        <v>1.7254979294024848E-3</v>
      </c>
      <c r="BQ555" s="131">
        <f t="shared" ref="BQ555" si="10259">I555/I560</f>
        <v>1.3989110896918228E-2</v>
      </c>
      <c r="BR555" s="128">
        <f t="shared" ref="BR555" si="10260">J555/J560</f>
        <v>5.1384054367644618E-3</v>
      </c>
      <c r="BS555" s="129">
        <f t="shared" ref="BS555" si="10261">K555/K560</f>
        <v>2.7300465713826884E-3</v>
      </c>
      <c r="BT555" s="130">
        <f t="shared" ref="BT555" si="10262">L555/L560</f>
        <v>8.807460437076111E-3</v>
      </c>
      <c r="BU555" s="128">
        <f t="shared" ref="BU555" si="10263">M555/M560</f>
        <v>3.7593984962406013E-3</v>
      </c>
      <c r="BV555" s="132">
        <f t="shared" ref="BV555" si="10264">N555/N560</f>
        <v>7.8729281767955794E-3</v>
      </c>
      <c r="BW555" s="133">
        <f t="shared" ref="BW555" si="10265">O555/O560</f>
        <v>5.3946991217325583E-3</v>
      </c>
      <c r="BX555" s="128">
        <f t="shared" ref="BX555" si="10266">P555/P560</f>
        <v>4.6157148990983252E-3</v>
      </c>
      <c r="BY555" s="129">
        <f t="shared" ref="BY555" si="10267">Q555/Q560</f>
        <v>5.4858934169278997E-3</v>
      </c>
      <c r="BZ555" s="130">
        <f t="shared" ref="BZ555" si="10268">R555/R560</f>
        <v>6.836902800658979E-3</v>
      </c>
      <c r="CA555" s="131">
        <f t="shared" ref="CA555" si="10269">S555/S560</f>
        <v>3.5198357409987535E-3</v>
      </c>
      <c r="CB555" s="128">
        <f t="shared" ref="CB555" si="10270">T555/T560</f>
        <v>6.0643756802985539E-3</v>
      </c>
      <c r="CC555" s="129">
        <f t="shared" ref="CC555" si="10271">U555/U560</f>
        <v>1.6909469302809573E-3</v>
      </c>
      <c r="CD555" s="130">
        <f t="shared" ref="CD555" si="10272">V555/V560</f>
        <v>6.2129750036121947E-3</v>
      </c>
      <c r="CE555" s="131">
        <f t="shared" ref="CE555" si="10273">W555/W560</f>
        <v>7.508916838746011E-4</v>
      </c>
      <c r="CF555" s="128">
        <f t="shared" ref="CF555" si="10274">X555/X560</f>
        <v>3.650675945468028E-3</v>
      </c>
      <c r="CG555" s="129">
        <f t="shared" ref="CG555" si="10275">Y555/Y560</f>
        <v>2.2445756089450493E-3</v>
      </c>
      <c r="CH555" s="130">
        <f t="shared" ref="CH555" si="10276">Z555/Z560</f>
        <v>3.1632556226868693E-3</v>
      </c>
      <c r="CI555" s="128">
        <f t="shared" ref="CI555" si="10277">AA555/AA560</f>
        <v>3.8065280816921955E-3</v>
      </c>
      <c r="CJ555" s="134">
        <f t="shared" ref="CJ555" si="10278">AB555/AB560</f>
        <v>4.018389123605243E-3</v>
      </c>
      <c r="CK555" s="135">
        <f t="shared" ref="CK555" si="10279">AC555/AC560</f>
        <v>8.0481903915469305E-3</v>
      </c>
    </row>
    <row r="556" spans="1:89" x14ac:dyDescent="0.2">
      <c r="A556" s="145" t="s">
        <v>36</v>
      </c>
      <c r="B556" s="189">
        <v>0</v>
      </c>
      <c r="C556" s="183">
        <v>0</v>
      </c>
      <c r="D556" s="184">
        <v>0</v>
      </c>
      <c r="E556" s="185">
        <v>0</v>
      </c>
      <c r="F556" s="182">
        <v>0</v>
      </c>
      <c r="G556" s="186">
        <v>0</v>
      </c>
      <c r="H556" s="184">
        <v>0</v>
      </c>
      <c r="I556" s="185">
        <v>0</v>
      </c>
      <c r="J556" s="182">
        <v>0</v>
      </c>
      <c r="K556" s="186">
        <v>0</v>
      </c>
      <c r="L556" s="184">
        <v>0</v>
      </c>
      <c r="M556" s="182">
        <v>0</v>
      </c>
      <c r="N556" s="187">
        <v>0</v>
      </c>
      <c r="O556" s="190">
        <v>0</v>
      </c>
      <c r="P556" s="182">
        <v>0</v>
      </c>
      <c r="Q556" s="186">
        <v>9</v>
      </c>
      <c r="R556" s="184">
        <v>0</v>
      </c>
      <c r="S556" s="185">
        <v>0</v>
      </c>
      <c r="T556" s="182">
        <v>0</v>
      </c>
      <c r="U556" s="186">
        <v>0</v>
      </c>
      <c r="V556" s="184">
        <v>0</v>
      </c>
      <c r="W556" s="185">
        <v>0</v>
      </c>
      <c r="X556" s="182">
        <v>0</v>
      </c>
      <c r="Y556" s="186">
        <v>0</v>
      </c>
      <c r="Z556" s="184">
        <v>0</v>
      </c>
      <c r="AA556" s="182">
        <v>0</v>
      </c>
      <c r="AB556" s="156">
        <f t="shared" si="9761"/>
        <v>0</v>
      </c>
      <c r="AC556" s="157">
        <f t="shared" si="9762"/>
        <v>9</v>
      </c>
      <c r="BI556" s="145" t="s">
        <v>36</v>
      </c>
      <c r="BJ556" s="128">
        <f>B556/B560</f>
        <v>0</v>
      </c>
      <c r="BK556" s="129">
        <f t="shared" ref="BK556" si="10280">C556/C560</f>
        <v>0</v>
      </c>
      <c r="BL556" s="130">
        <f t="shared" ref="BL556" si="10281">D556/D560</f>
        <v>0</v>
      </c>
      <c r="BM556" s="131">
        <f t="shared" ref="BM556" si="10282">E556/E560</f>
        <v>0</v>
      </c>
      <c r="BN556" s="128">
        <f t="shared" ref="BN556" si="10283">F556/F560</f>
        <v>0</v>
      </c>
      <c r="BO556" s="129">
        <f t="shared" ref="BO556" si="10284">G556/G560</f>
        <v>0</v>
      </c>
      <c r="BP556" s="130">
        <f t="shared" ref="BP556" si="10285">H556/H560</f>
        <v>0</v>
      </c>
      <c r="BQ556" s="131">
        <f t="shared" ref="BQ556" si="10286">I556/I560</f>
        <v>0</v>
      </c>
      <c r="BR556" s="128">
        <f t="shared" ref="BR556" si="10287">J556/J560</f>
        <v>0</v>
      </c>
      <c r="BS556" s="129">
        <f t="shared" ref="BS556" si="10288">K556/K560</f>
        <v>0</v>
      </c>
      <c r="BT556" s="130">
        <f t="shared" ref="BT556" si="10289">L556/L560</f>
        <v>0</v>
      </c>
      <c r="BU556" s="128">
        <f t="shared" ref="BU556" si="10290">M556/M560</f>
        <v>0</v>
      </c>
      <c r="BV556" s="132">
        <f t="shared" ref="BV556" si="10291">N556/N560</f>
        <v>0</v>
      </c>
      <c r="BW556" s="133">
        <f t="shared" ref="BW556" si="10292">O556/O560</f>
        <v>0</v>
      </c>
      <c r="BX556" s="128">
        <f t="shared" ref="BX556" si="10293">P556/P560</f>
        <v>0</v>
      </c>
      <c r="BY556" s="129">
        <f t="shared" ref="BY556" si="10294">Q556/Q560</f>
        <v>4.4083072100313482E-4</v>
      </c>
      <c r="BZ556" s="130">
        <f t="shared" ref="BZ556" si="10295">R556/R560</f>
        <v>0</v>
      </c>
      <c r="CA556" s="131">
        <f t="shared" ref="CA556" si="10296">S556/S560</f>
        <v>0</v>
      </c>
      <c r="CB556" s="128">
        <f t="shared" ref="CB556" si="10297">T556/T560</f>
        <v>0</v>
      </c>
      <c r="CC556" s="129">
        <f t="shared" ref="CC556" si="10298">U556/U560</f>
        <v>0</v>
      </c>
      <c r="CD556" s="130">
        <f t="shared" ref="CD556" si="10299">V556/V560</f>
        <v>0</v>
      </c>
      <c r="CE556" s="131">
        <f t="shared" ref="CE556" si="10300">W556/W560</f>
        <v>0</v>
      </c>
      <c r="CF556" s="128">
        <f t="shared" ref="CF556" si="10301">X556/X560</f>
        <v>0</v>
      </c>
      <c r="CG556" s="129">
        <f t="shared" ref="CG556" si="10302">Y556/Y560</f>
        <v>0</v>
      </c>
      <c r="CH556" s="130">
        <f t="shared" ref="CH556" si="10303">Z556/Z560</f>
        <v>0</v>
      </c>
      <c r="CI556" s="128">
        <f t="shared" ref="CI556" si="10304">AA556/AA560</f>
        <v>0</v>
      </c>
      <c r="CJ556" s="134">
        <f t="shared" ref="CJ556" si="10305">AB556/AB560</f>
        <v>0</v>
      </c>
      <c r="CK556" s="135">
        <f t="shared" ref="CK556" si="10306">AC556/AC560</f>
        <v>2.962524070508073E-5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58">
        <f t="shared" ref="AB557:AB559" si="10307">SUM(B557,D557,F557,H557,J557,L557,N557,P557,R557,T557,V557,X557,Z557)</f>
        <v>0</v>
      </c>
      <c r="AC557" s="159">
        <f t="shared" ref="AC557:AC559" si="10308">SUM(C557,E557,G557,I557,K557,M557,O557,Q557,S557,U557,W557,Y557,AA557)</f>
        <v>0</v>
      </c>
      <c r="BI557" s="136" t="s">
        <v>37</v>
      </c>
      <c r="BJ557" s="128">
        <f>B557/B560</f>
        <v>0</v>
      </c>
      <c r="BK557" s="129">
        <f t="shared" ref="BK557" si="10309">C557/C560</f>
        <v>0</v>
      </c>
      <c r="BL557" s="130">
        <f t="shared" ref="BL557" si="10310">D557/D560</f>
        <v>0</v>
      </c>
      <c r="BM557" s="131">
        <f t="shared" ref="BM557" si="10311">E557/E560</f>
        <v>0</v>
      </c>
      <c r="BN557" s="128">
        <f t="shared" ref="BN557" si="10312">F557/F560</f>
        <v>0</v>
      </c>
      <c r="BO557" s="129">
        <f t="shared" ref="BO557" si="10313">G557/G560</f>
        <v>0</v>
      </c>
      <c r="BP557" s="130">
        <f t="shared" ref="BP557" si="10314">H557/H560</f>
        <v>0</v>
      </c>
      <c r="BQ557" s="131">
        <f t="shared" ref="BQ557" si="10315">I557/I560</f>
        <v>0</v>
      </c>
      <c r="BR557" s="128">
        <f t="shared" ref="BR557" si="10316">J557/J560</f>
        <v>0</v>
      </c>
      <c r="BS557" s="129">
        <f t="shared" ref="BS557" si="10317">K557/K560</f>
        <v>0</v>
      </c>
      <c r="BT557" s="130">
        <f t="shared" ref="BT557" si="10318">L557/L560</f>
        <v>0</v>
      </c>
      <c r="BU557" s="128">
        <f t="shared" ref="BU557" si="10319">M557/M560</f>
        <v>0</v>
      </c>
      <c r="BV557" s="132">
        <f t="shared" ref="BV557" si="10320">N557/N560</f>
        <v>0</v>
      </c>
      <c r="BW557" s="133">
        <f t="shared" ref="BW557" si="10321">O557/O560</f>
        <v>0</v>
      </c>
      <c r="BX557" s="128">
        <f t="shared" ref="BX557" si="10322">P557/P560</f>
        <v>0</v>
      </c>
      <c r="BY557" s="129">
        <f t="shared" ref="BY557" si="10323">Q557/Q560</f>
        <v>0</v>
      </c>
      <c r="BZ557" s="130">
        <f t="shared" ref="BZ557" si="10324">R557/R560</f>
        <v>0</v>
      </c>
      <c r="CA557" s="131">
        <f t="shared" ref="CA557" si="10325">S557/S560</f>
        <v>0</v>
      </c>
      <c r="CB557" s="128">
        <f t="shared" ref="CB557" si="10326">T557/T560</f>
        <v>0</v>
      </c>
      <c r="CC557" s="129">
        <f t="shared" ref="CC557" si="10327">U557/U560</f>
        <v>0</v>
      </c>
      <c r="CD557" s="130">
        <f t="shared" ref="CD557" si="10328">V557/V560</f>
        <v>0</v>
      </c>
      <c r="CE557" s="131">
        <f t="shared" ref="CE557" si="10329">W557/W560</f>
        <v>0</v>
      </c>
      <c r="CF557" s="128">
        <f t="shared" ref="CF557" si="10330">X557/X560</f>
        <v>0</v>
      </c>
      <c r="CG557" s="129">
        <f t="shared" ref="CG557" si="10331">Y557/Y560</f>
        <v>0</v>
      </c>
      <c r="CH557" s="130">
        <f t="shared" ref="CH557" si="10332">Z557/Z560</f>
        <v>0</v>
      </c>
      <c r="CI557" s="128">
        <f t="shared" ref="CI557" si="10333">AA557/AA560</f>
        <v>0</v>
      </c>
      <c r="CJ557" s="134">
        <f t="shared" ref="CJ557" si="10334">AB557/AB560</f>
        <v>0</v>
      </c>
      <c r="CK557" s="135">
        <f t="shared" ref="CK557" si="10335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58">
        <f t="shared" si="10307"/>
        <v>0</v>
      </c>
      <c r="AC558" s="159">
        <f t="shared" si="10308"/>
        <v>0</v>
      </c>
      <c r="BI558" s="145" t="s">
        <v>38</v>
      </c>
      <c r="BJ558" s="128">
        <f>B558/B560</f>
        <v>0</v>
      </c>
      <c r="BK558" s="129">
        <f t="shared" ref="BK558" si="10336">C558/C560</f>
        <v>0</v>
      </c>
      <c r="BL558" s="130">
        <f t="shared" ref="BL558" si="10337">D558/D560</f>
        <v>0</v>
      </c>
      <c r="BM558" s="131">
        <f t="shared" ref="BM558" si="10338">E558/E560</f>
        <v>0</v>
      </c>
      <c r="BN558" s="128">
        <f t="shared" ref="BN558" si="10339">F558/F560</f>
        <v>0</v>
      </c>
      <c r="BO558" s="129">
        <f t="shared" ref="BO558" si="10340">G558/G560</f>
        <v>0</v>
      </c>
      <c r="BP558" s="130">
        <f t="shared" ref="BP558" si="10341">H558/H560</f>
        <v>0</v>
      </c>
      <c r="BQ558" s="131">
        <f t="shared" ref="BQ558" si="10342">I558/I560</f>
        <v>0</v>
      </c>
      <c r="BR558" s="128">
        <f t="shared" ref="BR558" si="10343">J558/J560</f>
        <v>0</v>
      </c>
      <c r="BS558" s="129">
        <f t="shared" ref="BS558" si="10344">K558/K560</f>
        <v>0</v>
      </c>
      <c r="BT558" s="130">
        <f t="shared" ref="BT558" si="10345">L558/L560</f>
        <v>0</v>
      </c>
      <c r="BU558" s="128">
        <f t="shared" ref="BU558" si="10346">M558/M560</f>
        <v>0</v>
      </c>
      <c r="BV558" s="132">
        <f t="shared" ref="BV558" si="10347">N558/N560</f>
        <v>0</v>
      </c>
      <c r="BW558" s="133">
        <f t="shared" ref="BW558" si="10348">O558/O560</f>
        <v>0</v>
      </c>
      <c r="BX558" s="128">
        <f t="shared" ref="BX558" si="10349">P558/P560</f>
        <v>0</v>
      </c>
      <c r="BY558" s="129">
        <f t="shared" ref="BY558" si="10350">Q558/Q560</f>
        <v>0</v>
      </c>
      <c r="BZ558" s="130">
        <f t="shared" ref="BZ558" si="10351">R558/R560</f>
        <v>0</v>
      </c>
      <c r="CA558" s="131">
        <f t="shared" ref="CA558" si="10352">S558/S560</f>
        <v>0</v>
      </c>
      <c r="CB558" s="128">
        <f t="shared" ref="CB558" si="10353">T558/T560</f>
        <v>0</v>
      </c>
      <c r="CC558" s="129">
        <f t="shared" ref="CC558" si="10354">U558/U560</f>
        <v>0</v>
      </c>
      <c r="CD558" s="130">
        <f t="shared" ref="CD558" si="10355">V558/V560</f>
        <v>0</v>
      </c>
      <c r="CE558" s="131">
        <f t="shared" ref="CE558" si="10356">W558/W560</f>
        <v>0</v>
      </c>
      <c r="CF558" s="128">
        <f t="shared" ref="CF558" si="10357">X558/X560</f>
        <v>0</v>
      </c>
      <c r="CG558" s="129">
        <f t="shared" ref="CG558" si="10358">Y558/Y560</f>
        <v>0</v>
      </c>
      <c r="CH558" s="130">
        <f t="shared" ref="CH558" si="10359">Z558/Z560</f>
        <v>0</v>
      </c>
      <c r="CI558" s="128">
        <f t="shared" ref="CI558" si="10360">AA558/AA560</f>
        <v>0</v>
      </c>
      <c r="CJ558" s="134">
        <f t="shared" ref="CJ558" si="10361">AB558/AB560</f>
        <v>0</v>
      </c>
      <c r="CK558" s="135">
        <f t="shared" ref="CK558" si="10362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58">
        <f t="shared" si="10307"/>
        <v>0</v>
      </c>
      <c r="AC559" s="159">
        <f t="shared" si="10308"/>
        <v>0</v>
      </c>
      <c r="BI559" s="136" t="s">
        <v>39</v>
      </c>
      <c r="BJ559" s="128">
        <f>B559/B560</f>
        <v>0</v>
      </c>
      <c r="BK559" s="129">
        <f t="shared" ref="BK559" si="10363">C559/C560</f>
        <v>0</v>
      </c>
      <c r="BL559" s="130">
        <f t="shared" ref="BL559" si="10364">D559/D560</f>
        <v>0</v>
      </c>
      <c r="BM559" s="131">
        <f t="shared" ref="BM559" si="10365">E559/E560</f>
        <v>0</v>
      </c>
      <c r="BN559" s="128">
        <f t="shared" ref="BN559" si="10366">F559/F560</f>
        <v>0</v>
      </c>
      <c r="BO559" s="129">
        <f t="shared" ref="BO559" si="10367">G559/G560</f>
        <v>0</v>
      </c>
      <c r="BP559" s="130">
        <f t="shared" ref="BP559" si="10368">H559/H560</f>
        <v>0</v>
      </c>
      <c r="BQ559" s="131">
        <f t="shared" ref="BQ559" si="10369">I559/I560</f>
        <v>0</v>
      </c>
      <c r="BR559" s="128">
        <f t="shared" ref="BR559" si="10370">J559/J560</f>
        <v>0</v>
      </c>
      <c r="BS559" s="129">
        <f t="shared" ref="BS559" si="10371">K559/K560</f>
        <v>0</v>
      </c>
      <c r="BT559" s="130">
        <f t="shared" ref="BT559" si="10372">L559/L560</f>
        <v>0</v>
      </c>
      <c r="BU559" s="128">
        <f t="shared" ref="BU559" si="10373">M559/M560</f>
        <v>0</v>
      </c>
      <c r="BV559" s="132">
        <f t="shared" ref="BV559" si="10374">N559/N560</f>
        <v>0</v>
      </c>
      <c r="BW559" s="133">
        <f t="shared" ref="BW559" si="10375">O559/O560</f>
        <v>0</v>
      </c>
      <c r="BX559" s="128">
        <f t="shared" ref="BX559" si="10376">P559/P560</f>
        <v>0</v>
      </c>
      <c r="BY559" s="129">
        <f t="shared" ref="BY559" si="10377">Q559/Q560</f>
        <v>0</v>
      </c>
      <c r="BZ559" s="130">
        <f t="shared" ref="BZ559" si="10378">R559/R560</f>
        <v>0</v>
      </c>
      <c r="CA559" s="131">
        <f t="shared" ref="CA559" si="10379">S559/S560</f>
        <v>0</v>
      </c>
      <c r="CB559" s="128">
        <f t="shared" ref="CB559" si="10380">T559/T560</f>
        <v>0</v>
      </c>
      <c r="CC559" s="129">
        <f t="shared" ref="CC559" si="10381">U559/U560</f>
        <v>0</v>
      </c>
      <c r="CD559" s="130">
        <f t="shared" ref="CD559" si="10382">V559/V560</f>
        <v>0</v>
      </c>
      <c r="CE559" s="131">
        <f t="shared" ref="CE559" si="10383">W559/W560</f>
        <v>0</v>
      </c>
      <c r="CF559" s="128">
        <f t="shared" ref="CF559" si="10384">X559/X560</f>
        <v>0</v>
      </c>
      <c r="CG559" s="129">
        <f t="shared" ref="CG559" si="10385">Y559/Y560</f>
        <v>0</v>
      </c>
      <c r="CH559" s="130">
        <f t="shared" ref="CH559" si="10386">Z559/Z560</f>
        <v>0</v>
      </c>
      <c r="CI559" s="128">
        <f t="shared" ref="CI559" si="10387">AA559/AA560</f>
        <v>0</v>
      </c>
      <c r="CJ559" s="134">
        <f t="shared" ref="CJ559" si="10388">AB559/AB560</f>
        <v>0</v>
      </c>
      <c r="CK559" s="135">
        <f t="shared" ref="CK559" si="10389">AC559/AC560</f>
        <v>0</v>
      </c>
    </row>
    <row r="560" spans="1:89" ht="14.25" thickTop="1" thickBot="1" x14ac:dyDescent="0.25">
      <c r="A560" s="229" t="s">
        <v>13</v>
      </c>
      <c r="B560" s="20">
        <f t="shared" ref="B560:AA560" si="10390">SUM(B537:B559)</f>
        <v>29456</v>
      </c>
      <c r="C560" s="21">
        <f t="shared" si="10390"/>
        <v>25935</v>
      </c>
      <c r="D560" s="20">
        <f t="shared" si="10390"/>
        <v>12444</v>
      </c>
      <c r="E560" s="21">
        <f t="shared" si="10390"/>
        <v>12223</v>
      </c>
      <c r="F560" s="20">
        <f t="shared" si="10390"/>
        <v>30209</v>
      </c>
      <c r="G560" s="21">
        <f t="shared" si="10390"/>
        <v>23724</v>
      </c>
      <c r="H560" s="20">
        <f t="shared" si="10390"/>
        <v>40568</v>
      </c>
      <c r="I560" s="21">
        <f t="shared" si="10390"/>
        <v>38387</v>
      </c>
      <c r="J560" s="20">
        <f t="shared" si="10390"/>
        <v>6033</v>
      </c>
      <c r="K560" s="21">
        <f t="shared" si="10390"/>
        <v>6227</v>
      </c>
      <c r="L560" s="20">
        <f t="shared" si="10390"/>
        <v>21232</v>
      </c>
      <c r="M560" s="21">
        <f t="shared" si="10390"/>
        <v>21014</v>
      </c>
      <c r="N560" s="20">
        <f t="shared" si="10390"/>
        <v>36200</v>
      </c>
      <c r="O560" s="21">
        <f t="shared" si="10390"/>
        <v>38371</v>
      </c>
      <c r="P560" s="20">
        <f t="shared" si="10390"/>
        <v>18632</v>
      </c>
      <c r="Q560" s="21">
        <f t="shared" si="10390"/>
        <v>20416</v>
      </c>
      <c r="R560" s="20">
        <f t="shared" si="10390"/>
        <v>24280</v>
      </c>
      <c r="S560" s="21">
        <f t="shared" si="10390"/>
        <v>27274</v>
      </c>
      <c r="T560" s="20">
        <f t="shared" si="10390"/>
        <v>6431</v>
      </c>
      <c r="U560" s="21">
        <f t="shared" si="10390"/>
        <v>7688</v>
      </c>
      <c r="V560" s="20">
        <f t="shared" si="10390"/>
        <v>20763</v>
      </c>
      <c r="W560" s="21">
        <f t="shared" si="10390"/>
        <v>26635</v>
      </c>
      <c r="X560" s="20">
        <f t="shared" si="10390"/>
        <v>17531</v>
      </c>
      <c r="Y560" s="21">
        <f t="shared" si="10390"/>
        <v>12029</v>
      </c>
      <c r="Z560" s="20">
        <f t="shared" si="10390"/>
        <v>31613</v>
      </c>
      <c r="AA560" s="21">
        <f t="shared" si="10390"/>
        <v>43872</v>
      </c>
      <c r="AB560" s="160">
        <f t="shared" ref="AB560:AC560" si="10391">SUM(AB536:AB559)</f>
        <v>295392</v>
      </c>
      <c r="AC560" s="161">
        <f t="shared" si="10391"/>
        <v>303795</v>
      </c>
      <c r="BI560" s="229" t="s">
        <v>13</v>
      </c>
      <c r="BJ560" s="154">
        <f>SUM(BJ536:BJ559)</f>
        <v>0.99999999999999989</v>
      </c>
      <c r="BK560" s="155">
        <f t="shared" ref="BK560:CK560" si="10392">SUM(BK536:BK559)</f>
        <v>1.0000000000000002</v>
      </c>
      <c r="BL560" s="154">
        <f t="shared" si="10392"/>
        <v>1</v>
      </c>
      <c r="BM560" s="155">
        <f t="shared" si="10392"/>
        <v>1</v>
      </c>
      <c r="BN560" s="154">
        <f t="shared" si="10392"/>
        <v>1</v>
      </c>
      <c r="BO560" s="155">
        <f t="shared" si="10392"/>
        <v>1</v>
      </c>
      <c r="BP560" s="154">
        <f t="shared" si="10392"/>
        <v>1</v>
      </c>
      <c r="BQ560" s="155">
        <f t="shared" si="10392"/>
        <v>1</v>
      </c>
      <c r="BR560" s="154">
        <f t="shared" si="10392"/>
        <v>1</v>
      </c>
      <c r="BS560" s="155">
        <f t="shared" si="10392"/>
        <v>0.99999999999999989</v>
      </c>
      <c r="BT560" s="154">
        <f t="shared" si="10392"/>
        <v>1</v>
      </c>
      <c r="BU560" s="155">
        <f t="shared" si="10392"/>
        <v>1</v>
      </c>
      <c r="BV560" s="154">
        <f t="shared" si="10392"/>
        <v>1</v>
      </c>
      <c r="BW560" s="155">
        <f t="shared" si="10392"/>
        <v>0.99999999999999989</v>
      </c>
      <c r="BX560" s="154">
        <f t="shared" si="10392"/>
        <v>0.99999999999999978</v>
      </c>
      <c r="BY560" s="155">
        <f t="shared" si="10392"/>
        <v>1</v>
      </c>
      <c r="BZ560" s="154">
        <f t="shared" si="10392"/>
        <v>0.99999999999999989</v>
      </c>
      <c r="CA560" s="155">
        <f t="shared" si="10392"/>
        <v>1</v>
      </c>
      <c r="CB560" s="154">
        <f t="shared" si="10392"/>
        <v>1</v>
      </c>
      <c r="CC560" s="155">
        <f t="shared" si="10392"/>
        <v>1</v>
      </c>
      <c r="CD560" s="154">
        <f t="shared" si="10392"/>
        <v>0.99999999999999978</v>
      </c>
      <c r="CE560" s="155">
        <f t="shared" si="10392"/>
        <v>1</v>
      </c>
      <c r="CF560" s="154">
        <f t="shared" si="10392"/>
        <v>1</v>
      </c>
      <c r="CG560" s="155">
        <f t="shared" si="10392"/>
        <v>1</v>
      </c>
      <c r="CH560" s="154">
        <f t="shared" si="10392"/>
        <v>0.99999999999999989</v>
      </c>
      <c r="CI560" s="155">
        <f t="shared" si="10392"/>
        <v>0.99999999999999989</v>
      </c>
      <c r="CJ560" s="154">
        <f t="shared" si="10392"/>
        <v>1</v>
      </c>
      <c r="CK560" s="155">
        <f t="shared" si="10392"/>
        <v>0.99999999999999989</v>
      </c>
    </row>
    <row r="561" spans="1:89" ht="13.5" thickTop="1" x14ac:dyDescent="0.2">
      <c r="A561" s="173"/>
    </row>
    <row r="563" spans="1:89" x14ac:dyDescent="0.2">
      <c r="A563" s="304">
        <f>+A532+1</f>
        <v>44670</v>
      </c>
      <c r="B563" s="304"/>
      <c r="C563" s="304"/>
      <c r="D563" s="304"/>
      <c r="BI563" s="309">
        <f>+BI501+2</f>
        <v>44670</v>
      </c>
      <c r="BJ563" s="309"/>
      <c r="BK563" s="309"/>
      <c r="BL563" s="309"/>
    </row>
    <row r="564" spans="1:89" ht="13.5" thickBot="1" x14ac:dyDescent="0.25">
      <c r="AE564" s="232" t="s">
        <v>84</v>
      </c>
    </row>
    <row r="565" spans="1:89" ht="14.25" thickTop="1" thickBot="1" x14ac:dyDescent="0.25">
      <c r="A565" s="300" t="s">
        <v>0</v>
      </c>
      <c r="B565" s="302" t="s">
        <v>1</v>
      </c>
      <c r="C565" s="303"/>
      <c r="D565" s="302" t="s">
        <v>2</v>
      </c>
      <c r="E565" s="303"/>
      <c r="F565" s="302" t="s">
        <v>3</v>
      </c>
      <c r="G565" s="303"/>
      <c r="H565" s="302" t="s">
        <v>4</v>
      </c>
      <c r="I565" s="303"/>
      <c r="J565" s="302" t="s">
        <v>5</v>
      </c>
      <c r="K565" s="303"/>
      <c r="L565" s="302" t="s">
        <v>6</v>
      </c>
      <c r="M565" s="303"/>
      <c r="N565" s="302" t="s">
        <v>7</v>
      </c>
      <c r="O565" s="303"/>
      <c r="P565" s="302" t="s">
        <v>8</v>
      </c>
      <c r="Q565" s="303"/>
      <c r="R565" s="302" t="s">
        <v>9</v>
      </c>
      <c r="S565" s="303"/>
      <c r="T565" s="302" t="s">
        <v>10</v>
      </c>
      <c r="U565" s="303"/>
      <c r="V565" s="302" t="s">
        <v>11</v>
      </c>
      <c r="W565" s="303"/>
      <c r="X565" s="302" t="s">
        <v>12</v>
      </c>
      <c r="Y565" s="303"/>
      <c r="Z565" s="305" t="s">
        <v>40</v>
      </c>
      <c r="AA565" s="306"/>
      <c r="AB565" s="307" t="s">
        <v>41</v>
      </c>
      <c r="AC565" s="308"/>
      <c r="AE565" s="300" t="s">
        <v>0</v>
      </c>
      <c r="AF565" s="302" t="s">
        <v>1</v>
      </c>
      <c r="AG565" s="303"/>
      <c r="AH565" s="302" t="s">
        <v>2</v>
      </c>
      <c r="AI565" s="303"/>
      <c r="AJ565" s="302" t="s">
        <v>3</v>
      </c>
      <c r="AK565" s="303"/>
      <c r="AL565" s="302" t="s">
        <v>4</v>
      </c>
      <c r="AM565" s="303"/>
      <c r="AN565" s="302" t="s">
        <v>5</v>
      </c>
      <c r="AO565" s="303"/>
      <c r="AP565" s="302" t="s">
        <v>6</v>
      </c>
      <c r="AQ565" s="303"/>
      <c r="AR565" s="302" t="s">
        <v>7</v>
      </c>
      <c r="AS565" s="303"/>
      <c r="AT565" s="302" t="s">
        <v>8</v>
      </c>
      <c r="AU565" s="303"/>
      <c r="AV565" s="302" t="s">
        <v>9</v>
      </c>
      <c r="AW565" s="303"/>
      <c r="AX565" s="302" t="s">
        <v>10</v>
      </c>
      <c r="AY565" s="303"/>
      <c r="AZ565" s="302" t="s">
        <v>11</v>
      </c>
      <c r="BA565" s="303"/>
      <c r="BB565" s="302" t="s">
        <v>12</v>
      </c>
      <c r="BC565" s="303"/>
      <c r="BD565" s="305" t="s">
        <v>40</v>
      </c>
      <c r="BE565" s="306"/>
      <c r="BF565" s="307" t="s">
        <v>41</v>
      </c>
      <c r="BG565" s="308"/>
      <c r="BI565" s="300" t="s">
        <v>0</v>
      </c>
      <c r="BJ565" s="302" t="s">
        <v>1</v>
      </c>
      <c r="BK565" s="303"/>
      <c r="BL565" s="302" t="s">
        <v>2</v>
      </c>
      <c r="BM565" s="303"/>
      <c r="BN565" s="302" t="s">
        <v>3</v>
      </c>
      <c r="BO565" s="303"/>
      <c r="BP565" s="302" t="s">
        <v>4</v>
      </c>
      <c r="BQ565" s="303"/>
      <c r="BR565" s="302" t="s">
        <v>5</v>
      </c>
      <c r="BS565" s="303"/>
      <c r="BT565" s="302" t="s">
        <v>6</v>
      </c>
      <c r="BU565" s="303"/>
      <c r="BV565" s="302" t="s">
        <v>7</v>
      </c>
      <c r="BW565" s="303"/>
      <c r="BX565" s="302" t="s">
        <v>8</v>
      </c>
      <c r="BY565" s="303"/>
      <c r="BZ565" s="302" t="s">
        <v>9</v>
      </c>
      <c r="CA565" s="303"/>
      <c r="CB565" s="302" t="s">
        <v>10</v>
      </c>
      <c r="CC565" s="303"/>
      <c r="CD565" s="302" t="s">
        <v>11</v>
      </c>
      <c r="CE565" s="303"/>
      <c r="CF565" s="302" t="s">
        <v>12</v>
      </c>
      <c r="CG565" s="303"/>
      <c r="CH565" s="305" t="s">
        <v>40</v>
      </c>
      <c r="CI565" s="306"/>
      <c r="CJ565" s="302" t="s">
        <v>41</v>
      </c>
      <c r="CK565" s="303"/>
    </row>
    <row r="566" spans="1:89" ht="15" thickTop="1" thickBot="1" x14ac:dyDescent="0.3">
      <c r="A566" s="301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62" t="s">
        <v>14</v>
      </c>
      <c r="AC566" s="163" t="s">
        <v>15</v>
      </c>
      <c r="AE566" s="301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62" t="s">
        <v>14</v>
      </c>
      <c r="BG566" s="163" t="s">
        <v>15</v>
      </c>
      <c r="BI566" s="301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72"/>
      <c r="D567" s="126"/>
      <c r="E567" s="166"/>
      <c r="F567" s="125"/>
      <c r="G567" s="127"/>
      <c r="H567" s="126"/>
      <c r="I567" s="166"/>
      <c r="J567" s="125"/>
      <c r="K567" s="127"/>
      <c r="L567" s="126"/>
      <c r="M567" s="125"/>
      <c r="N567" s="165"/>
      <c r="O567" s="167"/>
      <c r="P567" s="125"/>
      <c r="Q567" s="127"/>
      <c r="R567" s="126"/>
      <c r="S567" s="166"/>
      <c r="T567" s="125"/>
      <c r="U567" s="127"/>
      <c r="V567" s="126"/>
      <c r="W567" s="166"/>
      <c r="X567" s="125"/>
      <c r="Y567" s="127"/>
      <c r="Z567" s="170"/>
      <c r="AA567" s="171"/>
      <c r="AB567" s="156">
        <f>B567+D567+F567+H567+J567+L567+N567+P567+R567+T567+V567+X567+Z567</f>
        <v>0</v>
      </c>
      <c r="AC567" s="157">
        <f>C567+E567+G567+I567+K567+M567+O567+Q567+S567+U567+W567+Y567+AA567</f>
        <v>0</v>
      </c>
      <c r="AD567" s="200"/>
      <c r="AE567" s="235" t="str">
        <f>$AE$9</f>
        <v>07:00 - 07:59</v>
      </c>
      <c r="AF567" s="125">
        <f>SUMIF($A$9:$A$32,$AE567,B$567:B$590)</f>
        <v>2825</v>
      </c>
      <c r="AG567" s="172">
        <f t="shared" ref="AG567:AV569" si="10393">SUMIF($A$9:$A$32,$AE567,C$567:C$590)</f>
        <v>1389</v>
      </c>
      <c r="AH567" s="126">
        <f t="shared" si="10393"/>
        <v>1024</v>
      </c>
      <c r="AI567" s="166">
        <f t="shared" si="10393"/>
        <v>1054</v>
      </c>
      <c r="AJ567" s="125">
        <f t="shared" si="10393"/>
        <v>2540</v>
      </c>
      <c r="AK567" s="127">
        <f t="shared" si="10393"/>
        <v>1531</v>
      </c>
      <c r="AL567" s="126">
        <f t="shared" si="10393"/>
        <v>3459</v>
      </c>
      <c r="AM567" s="166">
        <f t="shared" si="10393"/>
        <v>2157</v>
      </c>
      <c r="AN567" s="125">
        <f t="shared" si="10393"/>
        <v>271</v>
      </c>
      <c r="AO567" s="127">
        <f t="shared" si="10393"/>
        <v>927</v>
      </c>
      <c r="AP567" s="126">
        <f t="shared" si="10393"/>
        <v>1176</v>
      </c>
      <c r="AQ567" s="125">
        <f t="shared" si="10393"/>
        <v>3126</v>
      </c>
      <c r="AR567" s="165">
        <f t="shared" si="10393"/>
        <v>2537</v>
      </c>
      <c r="AS567" s="167">
        <f t="shared" si="10393"/>
        <v>4005</v>
      </c>
      <c r="AT567" s="125">
        <f t="shared" si="10393"/>
        <v>1961</v>
      </c>
      <c r="AU567" s="127">
        <f t="shared" si="10393"/>
        <v>1933</v>
      </c>
      <c r="AV567" s="126">
        <f t="shared" si="10393"/>
        <v>2408</v>
      </c>
      <c r="AW567" s="166">
        <f t="shared" ref="AW567:BE569" si="10394">SUMIF($A$9:$A$32,$AE567,S$567:S$590)</f>
        <v>1980</v>
      </c>
      <c r="AX567" s="125">
        <f t="shared" si="10394"/>
        <v>339</v>
      </c>
      <c r="AY567" s="127">
        <f t="shared" si="10394"/>
        <v>1478</v>
      </c>
      <c r="AZ567" s="126">
        <f t="shared" si="10394"/>
        <v>1028</v>
      </c>
      <c r="BA567" s="166">
        <f t="shared" si="10394"/>
        <v>3032</v>
      </c>
      <c r="BB567" s="125">
        <f t="shared" si="10394"/>
        <v>1619</v>
      </c>
      <c r="BC567" s="127">
        <f t="shared" si="10394"/>
        <v>1659</v>
      </c>
      <c r="BD567" s="170">
        <f t="shared" si="10394"/>
        <v>3026</v>
      </c>
      <c r="BE567" s="171">
        <f t="shared" si="10394"/>
        <v>2750</v>
      </c>
      <c r="BF567" s="156">
        <f>AF567+AH567+AJ567+AL567+AN567+AP567+AR567+AT567+AV567+AX567+AZ567+BB567+BD567</f>
        <v>24213</v>
      </c>
      <c r="BG567" s="157">
        <f>AG567+AI567+AK567+AM567+AO567+AQ567+AS567+AU567+AW567+AY567+BA567+BC567+BE567</f>
        <v>27021</v>
      </c>
      <c r="BH567" s="200"/>
      <c r="BI567" s="124" t="s">
        <v>16</v>
      </c>
      <c r="BJ567" s="128">
        <f>B567/B591</f>
        <v>0</v>
      </c>
      <c r="BK567" s="129">
        <f t="shared" ref="BK567" si="10395">C567/C591</f>
        <v>0</v>
      </c>
      <c r="BL567" s="130">
        <f t="shared" ref="BL567" si="10396">D567/D591</f>
        <v>0</v>
      </c>
      <c r="BM567" s="131">
        <f t="shared" ref="BM567" si="10397">E567/E591</f>
        <v>0</v>
      </c>
      <c r="BN567" s="128">
        <f t="shared" ref="BN567" si="10398">F567/F591</f>
        <v>0</v>
      </c>
      <c r="BO567" s="129">
        <f t="shared" ref="BO567" si="10399">G567/G591</f>
        <v>0</v>
      </c>
      <c r="BP567" s="130">
        <f t="shared" ref="BP567" si="10400">H567/H591</f>
        <v>0</v>
      </c>
      <c r="BQ567" s="131">
        <f t="shared" ref="BQ567" si="10401">I567/I591</f>
        <v>0</v>
      </c>
      <c r="BR567" s="128">
        <f t="shared" ref="BR567" si="10402">J567/J591</f>
        <v>0</v>
      </c>
      <c r="BS567" s="129">
        <f t="shared" ref="BS567" si="10403">K567/K591</f>
        <v>0</v>
      </c>
      <c r="BT567" s="130">
        <f t="shared" ref="BT567" si="10404">L567/L591</f>
        <v>0</v>
      </c>
      <c r="BU567" s="128">
        <f t="shared" ref="BU567" si="10405">M567/M591</f>
        <v>0</v>
      </c>
      <c r="BV567" s="132">
        <f t="shared" ref="BV567" si="10406">N567/N591</f>
        <v>0</v>
      </c>
      <c r="BW567" s="133">
        <f t="shared" ref="BW567" si="10407">O567/O591</f>
        <v>0</v>
      </c>
      <c r="BX567" s="128">
        <f t="shared" ref="BX567" si="10408">P567/P591</f>
        <v>0</v>
      </c>
      <c r="BY567" s="129">
        <f t="shared" ref="BY567" si="10409">Q567/Q591</f>
        <v>0</v>
      </c>
      <c r="BZ567" s="130">
        <f t="shared" ref="BZ567" si="10410">R567/R591</f>
        <v>0</v>
      </c>
      <c r="CA567" s="131">
        <f t="shared" ref="CA567" si="10411">S567/S591</f>
        <v>0</v>
      </c>
      <c r="CB567" s="128">
        <f t="shared" ref="CB567" si="10412">T567/T591</f>
        <v>0</v>
      </c>
      <c r="CC567" s="129">
        <f t="shared" ref="CC567" si="10413">U567/U591</f>
        <v>0</v>
      </c>
      <c r="CD567" s="130">
        <f t="shared" ref="CD567" si="10414">V567/V591</f>
        <v>0</v>
      </c>
      <c r="CE567" s="131">
        <f t="shared" ref="CE567" si="10415">W567/W591</f>
        <v>0</v>
      </c>
      <c r="CF567" s="128">
        <f t="shared" ref="CF567" si="10416">X567/X591</f>
        <v>0</v>
      </c>
      <c r="CG567" s="129">
        <f t="shared" ref="CG567" si="10417">Y567/Y591</f>
        <v>0</v>
      </c>
      <c r="CH567" s="130">
        <f t="shared" ref="CH567" si="10418">Z567/Z591</f>
        <v>0</v>
      </c>
      <c r="CI567" s="128">
        <f t="shared" ref="CI567" si="10419">AA567/AA591</f>
        <v>0</v>
      </c>
      <c r="CJ567" s="134">
        <f t="shared" ref="CJ567" si="10420">AB567/AB591</f>
        <v>0</v>
      </c>
      <c r="CK567" s="135">
        <f t="shared" ref="CK567" si="10421">AC567/AC591</f>
        <v>0</v>
      </c>
    </row>
    <row r="568" spans="1:89" x14ac:dyDescent="0.2">
      <c r="A568" s="136" t="s">
        <v>17</v>
      </c>
      <c r="B568" s="175">
        <v>429</v>
      </c>
      <c r="C568" s="176">
        <v>0</v>
      </c>
      <c r="D568" s="177">
        <v>253</v>
      </c>
      <c r="E568" s="178">
        <v>0</v>
      </c>
      <c r="F568" s="175">
        <v>827</v>
      </c>
      <c r="G568" s="179">
        <v>9</v>
      </c>
      <c r="H568" s="177">
        <v>593</v>
      </c>
      <c r="I568" s="178">
        <v>36</v>
      </c>
      <c r="J568" s="175">
        <v>9</v>
      </c>
      <c r="K568" s="179">
        <v>23</v>
      </c>
      <c r="L568" s="177">
        <v>76</v>
      </c>
      <c r="M568" s="175">
        <v>111</v>
      </c>
      <c r="N568" s="180">
        <v>207</v>
      </c>
      <c r="O568" s="181">
        <v>139</v>
      </c>
      <c r="P568" s="175">
        <v>87</v>
      </c>
      <c r="Q568" s="179">
        <v>75</v>
      </c>
      <c r="R568" s="177">
        <v>40</v>
      </c>
      <c r="S568" s="178">
        <v>108</v>
      </c>
      <c r="T568" s="175">
        <v>0</v>
      </c>
      <c r="U568" s="179">
        <v>0</v>
      </c>
      <c r="V568" s="177">
        <v>11</v>
      </c>
      <c r="W568" s="178">
        <v>0</v>
      </c>
      <c r="X568" s="175">
        <v>9</v>
      </c>
      <c r="Y568" s="179">
        <v>1</v>
      </c>
      <c r="Z568" s="177">
        <v>0</v>
      </c>
      <c r="AA568" s="175">
        <v>0</v>
      </c>
      <c r="AB568" s="156">
        <f t="shared" ref="AB568:AB586" si="10422">B568+D568+F568+H568+J568+L568+N568+P568+R568+T568+V568+X568+Z568</f>
        <v>2541</v>
      </c>
      <c r="AC568" s="157">
        <f t="shared" ref="AC568:AC587" si="10423">C568+E568+G568+I568+K568+M568+O568+Q568+S568+U568+W568+Y568+AA568</f>
        <v>502</v>
      </c>
      <c r="AE568" s="237" t="str">
        <f>$AE$10</f>
        <v>08:00 - 08:59</v>
      </c>
      <c r="AF568" s="125">
        <f>SUMIF($A$9:$A$32,$AE568,B$567:B$590)</f>
        <v>2345</v>
      </c>
      <c r="AG568" s="176">
        <f t="shared" si="10393"/>
        <v>1075</v>
      </c>
      <c r="AH568" s="177">
        <f t="shared" si="10393"/>
        <v>737</v>
      </c>
      <c r="AI568" s="178">
        <f t="shared" si="10393"/>
        <v>779</v>
      </c>
      <c r="AJ568" s="238">
        <f t="shared" si="10393"/>
        <v>2406</v>
      </c>
      <c r="AK568" s="179">
        <f t="shared" si="10393"/>
        <v>1051</v>
      </c>
      <c r="AL568" s="177">
        <f t="shared" si="10393"/>
        <v>2909</v>
      </c>
      <c r="AM568" s="178">
        <f t="shared" si="10393"/>
        <v>1890</v>
      </c>
      <c r="AN568" s="238">
        <f t="shared" si="10393"/>
        <v>182</v>
      </c>
      <c r="AO568" s="179">
        <f t="shared" si="10393"/>
        <v>704</v>
      </c>
      <c r="AP568" s="177">
        <f t="shared" si="10393"/>
        <v>900</v>
      </c>
      <c r="AQ568" s="238">
        <f t="shared" si="10393"/>
        <v>2474</v>
      </c>
      <c r="AR568" s="180">
        <f t="shared" si="10393"/>
        <v>2051</v>
      </c>
      <c r="AS568" s="181">
        <f t="shared" si="10393"/>
        <v>3267</v>
      </c>
      <c r="AT568" s="238">
        <f t="shared" si="10393"/>
        <v>1374</v>
      </c>
      <c r="AU568" s="179">
        <f t="shared" si="10393"/>
        <v>1362</v>
      </c>
      <c r="AV568" s="177">
        <f t="shared" si="10393"/>
        <v>1974</v>
      </c>
      <c r="AW568" s="178">
        <f t="shared" si="10394"/>
        <v>1575</v>
      </c>
      <c r="AX568" s="238">
        <f t="shared" si="10394"/>
        <v>310</v>
      </c>
      <c r="AY568" s="179">
        <f t="shared" si="10394"/>
        <v>910</v>
      </c>
      <c r="AZ568" s="177">
        <f t="shared" si="10394"/>
        <v>810</v>
      </c>
      <c r="BA568" s="178">
        <f t="shared" si="10394"/>
        <v>2176</v>
      </c>
      <c r="BB568" s="238">
        <f t="shared" si="10394"/>
        <v>1243</v>
      </c>
      <c r="BC568" s="179">
        <f t="shared" si="10394"/>
        <v>1365</v>
      </c>
      <c r="BD568" s="177">
        <f t="shared" si="10394"/>
        <v>2900</v>
      </c>
      <c r="BE568" s="238">
        <f t="shared" si="10394"/>
        <v>2371</v>
      </c>
      <c r="BF568" s="158">
        <f>SUM(AF568,AH568,AJ568,AL568,AN568,AP568,AR568,AT568,AV568,AX568,AZ568,BB568,BD568)</f>
        <v>20141</v>
      </c>
      <c r="BG568" s="159">
        <f>SUM(AG568,AI568,AK568,AM568,AO568,AQ568,AS568,AU568,AW568,AY568,BA568,BC568,BE568)</f>
        <v>20999</v>
      </c>
      <c r="BI568" s="136" t="s">
        <v>17</v>
      </c>
      <c r="BJ568" s="128">
        <f>B568/B591</f>
        <v>1.5749476853041594E-2</v>
      </c>
      <c r="BK568" s="129">
        <f t="shared" ref="BK568" si="10424">C568/C591</f>
        <v>0</v>
      </c>
      <c r="BL568" s="130">
        <f t="shared" ref="BL568" si="10425">D568/D591</f>
        <v>2.1006310195948188E-2</v>
      </c>
      <c r="BM568" s="131">
        <f t="shared" ref="BM568" si="10426">E568/E591</f>
        <v>0</v>
      </c>
      <c r="BN568" s="128">
        <f t="shared" ref="BN568" si="10427">F568/F591</f>
        <v>2.9239145806816576E-2</v>
      </c>
      <c r="BO568" s="129">
        <f t="shared" ref="BO568" si="10428">G568/G591</f>
        <v>3.557734118670198E-4</v>
      </c>
      <c r="BP568" s="130">
        <f t="shared" ref="BP568" si="10429">H568/H591</f>
        <v>1.5530471675876699E-2</v>
      </c>
      <c r="BQ568" s="131">
        <f t="shared" ref="BQ568" si="10430">I568/I591</f>
        <v>9.1890650126349646E-4</v>
      </c>
      <c r="BR568" s="128">
        <f t="shared" ref="BR568" si="10431">J568/J591</f>
        <v>1.4739600393056009E-3</v>
      </c>
      <c r="BS568" s="129">
        <f t="shared" ref="BS568" si="10432">K568/K591</f>
        <v>3.6823567082933076E-3</v>
      </c>
      <c r="BT568" s="130">
        <f t="shared" ref="BT568" si="10433">L568/L591</f>
        <v>3.3579286881986478E-3</v>
      </c>
      <c r="BU568" s="128">
        <f t="shared" ref="BU568" si="10434">M568/M591</f>
        <v>5.1808634772462078E-3</v>
      </c>
      <c r="BV568" s="132">
        <f t="shared" ref="BV568" si="10435">N568/N591</f>
        <v>5.5504906955542443E-3</v>
      </c>
      <c r="BW568" s="133">
        <f t="shared" ref="BW568" si="10436">O568/O591</f>
        <v>3.7328463624889223E-3</v>
      </c>
      <c r="BX568" s="128">
        <f t="shared" ref="BX568" si="10437">P568/P591</f>
        <v>4.2501221299462632E-3</v>
      </c>
      <c r="BY568" s="129">
        <f t="shared" ref="BY568" si="10438">Q568/Q591</f>
        <v>3.6804396898616155E-3</v>
      </c>
      <c r="BZ568" s="130">
        <f t="shared" ref="BZ568" si="10439">R568/R591</f>
        <v>1.5792798483891346E-3</v>
      </c>
      <c r="CA568" s="131">
        <f t="shared" ref="CA568" si="10440">S568/S591</f>
        <v>4.0292493657663039E-3</v>
      </c>
      <c r="CB568" s="128">
        <f t="shared" ref="CB568" si="10441">T568/T591</f>
        <v>0</v>
      </c>
      <c r="CC568" s="129">
        <f t="shared" ref="CC568" si="10442">U568/U591</f>
        <v>0</v>
      </c>
      <c r="CD568" s="130">
        <f t="shared" ref="CD568" si="10443">V568/V591</f>
        <v>4.8618784530386739E-4</v>
      </c>
      <c r="CE568" s="131">
        <f t="shared" ref="CE568" si="10444">W568/W591</f>
        <v>0</v>
      </c>
      <c r="CF568" s="128">
        <f t="shared" ref="CF568" si="10445">X568/X591</f>
        <v>4.8743500866551127E-4</v>
      </c>
      <c r="CG568" s="129">
        <f t="shared" ref="CG568" si="10446">Y568/Y591</f>
        <v>8.5084659235939764E-5</v>
      </c>
      <c r="CH568" s="130">
        <f t="shared" ref="CH568" si="10447">Z568/Z591</f>
        <v>0</v>
      </c>
      <c r="CI568" s="128">
        <f t="shared" ref="CI568" si="10448">AA568/AA591</f>
        <v>0</v>
      </c>
      <c r="CJ568" s="134">
        <f t="shared" ref="CJ568" si="10449">AB568/AB591</f>
        <v>8.3509433838246071E-3</v>
      </c>
      <c r="CK568" s="135">
        <f t="shared" ref="CK568" si="10450">AC568/AC591</f>
        <v>1.6488046166529267E-3</v>
      </c>
    </row>
    <row r="569" spans="1:89" ht="13.5" thickBot="1" x14ac:dyDescent="0.25">
      <c r="A569" s="145" t="s">
        <v>18</v>
      </c>
      <c r="B569" s="182">
        <v>1989</v>
      </c>
      <c r="C569" s="183">
        <v>244</v>
      </c>
      <c r="D569" s="184">
        <v>947</v>
      </c>
      <c r="E569" s="185">
        <v>192</v>
      </c>
      <c r="F569" s="182">
        <v>3038</v>
      </c>
      <c r="G569" s="186">
        <v>451</v>
      </c>
      <c r="H569" s="184">
        <v>2310</v>
      </c>
      <c r="I569" s="185">
        <v>772</v>
      </c>
      <c r="J569" s="182">
        <v>91</v>
      </c>
      <c r="K569" s="186">
        <v>256</v>
      </c>
      <c r="L569" s="184">
        <v>608</v>
      </c>
      <c r="M569" s="182">
        <v>986</v>
      </c>
      <c r="N569" s="187">
        <v>1593</v>
      </c>
      <c r="O569" s="188">
        <v>1877</v>
      </c>
      <c r="P569" s="182">
        <v>957</v>
      </c>
      <c r="Q569" s="186">
        <v>1011</v>
      </c>
      <c r="R569" s="184">
        <v>977</v>
      </c>
      <c r="S569" s="185">
        <v>1203</v>
      </c>
      <c r="T569" s="182">
        <v>188</v>
      </c>
      <c r="U569" s="186">
        <v>607</v>
      </c>
      <c r="V569" s="184">
        <v>673</v>
      </c>
      <c r="W569" s="185">
        <v>1560</v>
      </c>
      <c r="X569" s="182">
        <v>772</v>
      </c>
      <c r="Y569" s="186">
        <v>600</v>
      </c>
      <c r="Z569" s="184">
        <v>1583</v>
      </c>
      <c r="AA569" s="182">
        <v>1282</v>
      </c>
      <c r="AB569" s="156">
        <f t="shared" si="10422"/>
        <v>15726</v>
      </c>
      <c r="AC569" s="157">
        <f t="shared" si="10423"/>
        <v>11041</v>
      </c>
      <c r="AE569" s="235">
        <f>$AE$11</f>
        <v>0</v>
      </c>
      <c r="AF569" s="125">
        <f>SUMIF($A$9:$A$32,$AE569,B$567:B$590)</f>
        <v>0</v>
      </c>
      <c r="AG569" s="183">
        <f t="shared" si="10393"/>
        <v>0</v>
      </c>
      <c r="AH569" s="184">
        <f t="shared" si="10393"/>
        <v>0</v>
      </c>
      <c r="AI569" s="185">
        <f t="shared" si="10393"/>
        <v>0</v>
      </c>
      <c r="AJ569" s="182">
        <f t="shared" si="10393"/>
        <v>0</v>
      </c>
      <c r="AK569" s="186">
        <f t="shared" si="10393"/>
        <v>0</v>
      </c>
      <c r="AL569" s="184">
        <f t="shared" si="10393"/>
        <v>0</v>
      </c>
      <c r="AM569" s="185">
        <f t="shared" si="10393"/>
        <v>0</v>
      </c>
      <c r="AN569" s="182">
        <f t="shared" si="10393"/>
        <v>0</v>
      </c>
      <c r="AO569" s="186">
        <f t="shared" si="10393"/>
        <v>0</v>
      </c>
      <c r="AP569" s="184">
        <f t="shared" si="10393"/>
        <v>0</v>
      </c>
      <c r="AQ569" s="182">
        <f t="shared" si="10393"/>
        <v>0</v>
      </c>
      <c r="AR569" s="187">
        <f t="shared" si="10393"/>
        <v>0</v>
      </c>
      <c r="AS569" s="188">
        <f t="shared" si="10393"/>
        <v>0</v>
      </c>
      <c r="AT569" s="182">
        <f t="shared" si="10393"/>
        <v>0</v>
      </c>
      <c r="AU569" s="186">
        <f t="shared" si="10393"/>
        <v>0</v>
      </c>
      <c r="AV569" s="184">
        <f t="shared" si="10393"/>
        <v>0</v>
      </c>
      <c r="AW569" s="185">
        <f t="shared" si="10394"/>
        <v>0</v>
      </c>
      <c r="AX569" s="182">
        <f t="shared" si="10394"/>
        <v>0</v>
      </c>
      <c r="AY569" s="186">
        <f t="shared" si="10394"/>
        <v>0</v>
      </c>
      <c r="AZ569" s="184">
        <f t="shared" si="10394"/>
        <v>0</v>
      </c>
      <c r="BA569" s="185">
        <f t="shared" si="10394"/>
        <v>0</v>
      </c>
      <c r="BB569" s="182">
        <f t="shared" si="10394"/>
        <v>0</v>
      </c>
      <c r="BC569" s="186">
        <f t="shared" si="10394"/>
        <v>0</v>
      </c>
      <c r="BD569" s="184">
        <f t="shared" si="10394"/>
        <v>0</v>
      </c>
      <c r="BE569" s="182">
        <f t="shared" si="10394"/>
        <v>0</v>
      </c>
      <c r="BF569" s="158">
        <f>SUM(AF569,AH569,AJ569,AL569,AN569,AP569,AR569,AT569,AV569,AX569,AZ569,BB569,BD569)</f>
        <v>0</v>
      </c>
      <c r="BG569" s="159">
        <f>SUM(AG569,AI569,AK569,AM569,AO569,AQ569,AS569,AU569,AW569,AY569,BA569,BC569,BE569)</f>
        <v>0</v>
      </c>
      <c r="BI569" s="145" t="s">
        <v>18</v>
      </c>
      <c r="BJ569" s="128">
        <f>B569/B591</f>
        <v>7.3020301773192853E-2</v>
      </c>
      <c r="BK569" s="129">
        <f t="shared" ref="BK569" si="10451">C569/C591</f>
        <v>8.9950600899506017E-3</v>
      </c>
      <c r="BL569" s="130">
        <f t="shared" ref="BL569" si="10452">D569/D591</f>
        <v>7.8628362670209229E-2</v>
      </c>
      <c r="BM569" s="131">
        <f t="shared" ref="BM569" si="10453">E569/E591</f>
        <v>1.5498869874071682E-2</v>
      </c>
      <c r="BN569" s="128">
        <f t="shared" ref="BN569" si="10454">F569/F591</f>
        <v>0.10741055013435158</v>
      </c>
      <c r="BO569" s="129">
        <f t="shared" ref="BO569" si="10455">G569/G591</f>
        <v>1.7828200972447326E-2</v>
      </c>
      <c r="BP569" s="130">
        <f t="shared" ref="BP569" si="10456">H569/H591</f>
        <v>6.0498127438912606E-2</v>
      </c>
      <c r="BQ569" s="131">
        <f t="shared" ref="BQ569" si="10457">I569/I591</f>
        <v>1.9705439415983867E-2</v>
      </c>
      <c r="BR569" s="128">
        <f t="shared" ref="BR569" si="10458">J569/J591</f>
        <v>1.4903373730756633E-2</v>
      </c>
      <c r="BS569" s="129">
        <f t="shared" ref="BS569" si="10459">K569/K591</f>
        <v>4.0986231187960291E-2</v>
      </c>
      <c r="BT569" s="130">
        <f t="shared" ref="BT569" si="10460">L569/L591</f>
        <v>2.6863429505589183E-2</v>
      </c>
      <c r="BU569" s="128">
        <f t="shared" ref="BU569" si="10461">M569/M591</f>
        <v>4.6021003500583434E-2</v>
      </c>
      <c r="BV569" s="132">
        <f t="shared" ref="BV569" si="10462">N569/N591</f>
        <v>4.2714645787526144E-2</v>
      </c>
      <c r="BW569" s="133">
        <f t="shared" ref="BW569" si="10463">O569/O591</f>
        <v>5.040685339850149E-2</v>
      </c>
      <c r="BX569" s="128">
        <f t="shared" ref="BX569" si="10464">P569/P591</f>
        <v>4.6751343429408891E-2</v>
      </c>
      <c r="BY569" s="129">
        <f t="shared" ref="BY569" si="10465">Q569/Q591</f>
        <v>4.9612327019334573E-2</v>
      </c>
      <c r="BZ569" s="130">
        <f t="shared" ref="BZ569" si="10466">R569/R591</f>
        <v>3.8573910296904615E-2</v>
      </c>
      <c r="CA569" s="131">
        <f t="shared" ref="CA569" si="10467">S569/S591</f>
        <v>4.4881360990896881E-2</v>
      </c>
      <c r="CB569" s="128">
        <f t="shared" ref="CB569" si="10468">T569/T591</f>
        <v>2.4930380586129161E-2</v>
      </c>
      <c r="CC569" s="129">
        <f t="shared" ref="CC569" si="10469">U569/U591</f>
        <v>7.7128335451080055E-2</v>
      </c>
      <c r="CD569" s="130">
        <f t="shared" ref="CD569" si="10470">V569/V591</f>
        <v>2.9745856353591161E-2</v>
      </c>
      <c r="CE569" s="131">
        <f t="shared" ref="CE569" si="10471">W569/W591</f>
        <v>5.9836600053699514E-2</v>
      </c>
      <c r="CF569" s="128">
        <f t="shared" ref="CF569" si="10472">X569/X591</f>
        <v>4.1811091854419412E-2</v>
      </c>
      <c r="CG569" s="129">
        <f t="shared" ref="CG569" si="10473">Y569/Y591</f>
        <v>5.1050795541563859E-2</v>
      </c>
      <c r="CH569" s="130">
        <f t="shared" ref="CH569" si="10474">Z569/Z591</f>
        <v>4.1585666999422059E-2</v>
      </c>
      <c r="CI569" s="128">
        <f t="shared" ref="CI569" si="10475">AA569/AA591</f>
        <v>3.0029748658967931E-2</v>
      </c>
      <c r="CJ569" s="134">
        <f t="shared" ref="CJ569" si="10476">AB569/AB591</f>
        <v>5.16831702691955E-2</v>
      </c>
      <c r="CK569" s="135">
        <f t="shared" ref="CK569" si="10477">AC569/AC591</f>
        <v>3.6263848152320644E-2</v>
      </c>
    </row>
    <row r="570" spans="1:89" ht="14.25" thickTop="1" thickBot="1" x14ac:dyDescent="0.25">
      <c r="A570" s="136" t="s">
        <v>19</v>
      </c>
      <c r="B570" s="175">
        <v>2892</v>
      </c>
      <c r="C570" s="176">
        <v>1203</v>
      </c>
      <c r="D570" s="177">
        <v>1139</v>
      </c>
      <c r="E570" s="178">
        <v>872</v>
      </c>
      <c r="F570" s="175">
        <v>3272</v>
      </c>
      <c r="G570" s="179">
        <v>1306</v>
      </c>
      <c r="H570" s="177">
        <v>3260</v>
      </c>
      <c r="I570" s="178">
        <v>1935</v>
      </c>
      <c r="J570" s="175">
        <v>216</v>
      </c>
      <c r="K570" s="179">
        <v>669</v>
      </c>
      <c r="L570" s="177">
        <v>1034</v>
      </c>
      <c r="M570" s="175">
        <v>2029</v>
      </c>
      <c r="N570" s="180">
        <v>2541</v>
      </c>
      <c r="O570" s="181">
        <v>3114</v>
      </c>
      <c r="P570" s="175">
        <v>1636</v>
      </c>
      <c r="Q570" s="179">
        <v>1702</v>
      </c>
      <c r="R570" s="177">
        <v>2064</v>
      </c>
      <c r="S570" s="178">
        <v>1786</v>
      </c>
      <c r="T570" s="175">
        <v>306</v>
      </c>
      <c r="U570" s="179">
        <v>1179</v>
      </c>
      <c r="V570" s="177">
        <v>1253</v>
      </c>
      <c r="W570" s="178">
        <v>2516</v>
      </c>
      <c r="X570" s="175">
        <v>1665</v>
      </c>
      <c r="Y570" s="179">
        <v>1018</v>
      </c>
      <c r="Z570" s="177">
        <v>2580</v>
      </c>
      <c r="AA570" s="175">
        <v>2044</v>
      </c>
      <c r="AB570" s="156">
        <f t="shared" si="10422"/>
        <v>23858</v>
      </c>
      <c r="AC570" s="157">
        <f t="shared" si="10423"/>
        <v>21373</v>
      </c>
      <c r="AE570" s="229" t="s">
        <v>13</v>
      </c>
      <c r="AF570" s="20">
        <f t="shared" ref="AF570:BG570" si="10478">SUM(AF567:AF569)</f>
        <v>5170</v>
      </c>
      <c r="AG570" s="21">
        <f t="shared" si="10478"/>
        <v>2464</v>
      </c>
      <c r="AH570" s="20">
        <f t="shared" si="10478"/>
        <v>1761</v>
      </c>
      <c r="AI570" s="21">
        <f t="shared" si="10478"/>
        <v>1833</v>
      </c>
      <c r="AJ570" s="20">
        <f t="shared" si="10478"/>
        <v>4946</v>
      </c>
      <c r="AK570" s="21">
        <f t="shared" si="10478"/>
        <v>2582</v>
      </c>
      <c r="AL570" s="20">
        <f t="shared" si="10478"/>
        <v>6368</v>
      </c>
      <c r="AM570" s="21">
        <f t="shared" si="10478"/>
        <v>4047</v>
      </c>
      <c r="AN570" s="20">
        <f t="shared" si="10478"/>
        <v>453</v>
      </c>
      <c r="AO570" s="21">
        <f t="shared" si="10478"/>
        <v>1631</v>
      </c>
      <c r="AP570" s="20">
        <f t="shared" si="10478"/>
        <v>2076</v>
      </c>
      <c r="AQ570" s="21">
        <f t="shared" si="10478"/>
        <v>5600</v>
      </c>
      <c r="AR570" s="20">
        <f t="shared" si="10478"/>
        <v>4588</v>
      </c>
      <c r="AS570" s="21">
        <f t="shared" si="10478"/>
        <v>7272</v>
      </c>
      <c r="AT570" s="20">
        <f t="shared" si="10478"/>
        <v>3335</v>
      </c>
      <c r="AU570" s="21">
        <f t="shared" si="10478"/>
        <v>3295</v>
      </c>
      <c r="AV570" s="20">
        <f t="shared" si="10478"/>
        <v>4382</v>
      </c>
      <c r="AW570" s="21">
        <f t="shared" si="10478"/>
        <v>3555</v>
      </c>
      <c r="AX570" s="20">
        <f t="shared" si="10478"/>
        <v>649</v>
      </c>
      <c r="AY570" s="21">
        <f t="shared" si="10478"/>
        <v>2388</v>
      </c>
      <c r="AZ570" s="20">
        <f t="shared" si="10478"/>
        <v>1838</v>
      </c>
      <c r="BA570" s="21">
        <f t="shared" si="10478"/>
        <v>5208</v>
      </c>
      <c r="BB570" s="20">
        <f t="shared" si="10478"/>
        <v>2862</v>
      </c>
      <c r="BC570" s="21">
        <f t="shared" si="10478"/>
        <v>3024</v>
      </c>
      <c r="BD570" s="20">
        <f t="shared" si="10478"/>
        <v>5926</v>
      </c>
      <c r="BE570" s="21">
        <f t="shared" si="10478"/>
        <v>5121</v>
      </c>
      <c r="BF570" s="160">
        <f t="shared" si="10478"/>
        <v>44354</v>
      </c>
      <c r="BG570" s="161">
        <f t="shared" si="10478"/>
        <v>48020</v>
      </c>
      <c r="BI570" s="136" t="s">
        <v>19</v>
      </c>
      <c r="BJ570" s="128">
        <f>B570/B591</f>
        <v>0.10617129850581886</v>
      </c>
      <c r="BK570" s="129">
        <f t="shared" ref="BK570" si="10479">C570/C591</f>
        <v>4.4348595443485954E-2</v>
      </c>
      <c r="BL570" s="130">
        <f t="shared" ref="BL570" si="10480">D570/D591</f>
        <v>9.4569910328794415E-2</v>
      </c>
      <c r="BM570" s="131">
        <f t="shared" ref="BM570" si="10481">E570/E591</f>
        <v>7.0390700678075555E-2</v>
      </c>
      <c r="BN570" s="128">
        <f t="shared" ref="BN570" si="10482">F570/F591</f>
        <v>0.11568377881487767</v>
      </c>
      <c r="BO570" s="129">
        <f t="shared" ref="BO570" si="10483">G570/G591</f>
        <v>5.1626675099814209E-2</v>
      </c>
      <c r="BP570" s="130">
        <f t="shared" ref="BP570" si="10484">H570/H591</f>
        <v>8.5378309718984885E-2</v>
      </c>
      <c r="BQ570" s="131">
        <f t="shared" ref="BQ570" si="10485">I570/I591</f>
        <v>4.9391224442912933E-2</v>
      </c>
      <c r="BR570" s="128">
        <f t="shared" ref="BR570" si="10486">J570/J591</f>
        <v>3.5375040943334428E-2</v>
      </c>
      <c r="BS570" s="129">
        <f t="shared" ref="BS570" si="10487">K570/K591</f>
        <v>0.10710854947166186</v>
      </c>
      <c r="BT570" s="130">
        <f t="shared" ref="BT570" si="10488">L570/L591</f>
        <v>4.5685503468386866E-2</v>
      </c>
      <c r="BU570" s="128">
        <f t="shared" ref="BU570" si="10489">M570/M591</f>
        <v>9.4702450408401403E-2</v>
      </c>
      <c r="BV570" s="132">
        <f t="shared" ref="BV570" si="10490">N570/N591</f>
        <v>6.8134284335281819E-2</v>
      </c>
      <c r="BW570" s="133">
        <f t="shared" ref="BW570" si="10491">O570/O591</f>
        <v>8.3626500523672695E-2</v>
      </c>
      <c r="BX570" s="128">
        <f t="shared" ref="BX570" si="10492">P570/P591</f>
        <v>7.9921836834391788E-2</v>
      </c>
      <c r="BY570" s="129">
        <f t="shared" ref="BY570" si="10493">Q570/Q591</f>
        <v>8.35214446952596E-2</v>
      </c>
      <c r="BZ570" s="130">
        <f t="shared" ref="BZ570" si="10494">R570/R591</f>
        <v>8.1490840176879339E-2</v>
      </c>
      <c r="CA570" s="131">
        <f t="shared" ref="CA570" si="10495">S570/S591</f>
        <v>6.6631845993135347E-2</v>
      </c>
      <c r="CB570" s="128">
        <f t="shared" ref="CB570" si="10496">T570/T591</f>
        <v>4.0578172656146397E-2</v>
      </c>
      <c r="CC570" s="129">
        <f t="shared" ref="CC570" si="10497">U570/U591</f>
        <v>0.14980940279542568</v>
      </c>
      <c r="CD570" s="130">
        <f t="shared" ref="CD570" si="10498">V570/V591</f>
        <v>5.5381215469613262E-2</v>
      </c>
      <c r="CE570" s="131">
        <f t="shared" ref="CE570" si="10499">W570/W591</f>
        <v>9.6505695984043571E-2</v>
      </c>
      <c r="CF570" s="128">
        <f t="shared" ref="CF570" si="10500">X570/X591</f>
        <v>9.0175476603119586E-2</v>
      </c>
      <c r="CG570" s="129">
        <f t="shared" ref="CG570" si="10501">Y570/Y591</f>
        <v>8.6616183102186675E-2</v>
      </c>
      <c r="CH570" s="130">
        <f t="shared" ref="CH570" si="10502">Z570/Z591</f>
        <v>6.7777018861976568E-2</v>
      </c>
      <c r="CI570" s="128">
        <f t="shared" ref="CI570" si="10503">AA570/AA591</f>
        <v>4.7878944039727346E-2</v>
      </c>
      <c r="CJ570" s="134">
        <f t="shared" ref="CJ570" si="10504">AB570/AB591</f>
        <v>7.840881828071132E-2</v>
      </c>
      <c r="CK570" s="135">
        <f t="shared" ref="CK570" si="10505">AC570/AC591</f>
        <v>7.019900611897012E-2</v>
      </c>
    </row>
    <row r="571" spans="1:89" ht="13.5" thickTop="1" x14ac:dyDescent="0.2">
      <c r="A571" s="145" t="s">
        <v>20</v>
      </c>
      <c r="B571" s="182">
        <v>2825</v>
      </c>
      <c r="C571" s="183">
        <v>1389</v>
      </c>
      <c r="D571" s="184">
        <v>1024</v>
      </c>
      <c r="E571" s="185">
        <v>1054</v>
      </c>
      <c r="F571" s="182">
        <v>2540</v>
      </c>
      <c r="G571" s="186">
        <v>1531</v>
      </c>
      <c r="H571" s="184">
        <v>3459</v>
      </c>
      <c r="I571" s="185">
        <v>2157</v>
      </c>
      <c r="J571" s="182">
        <v>271</v>
      </c>
      <c r="K571" s="186">
        <v>927</v>
      </c>
      <c r="L571" s="184">
        <v>1176</v>
      </c>
      <c r="M571" s="182">
        <v>3126</v>
      </c>
      <c r="N571" s="187">
        <v>2537</v>
      </c>
      <c r="O571" s="188">
        <v>4005</v>
      </c>
      <c r="P571" s="182">
        <v>1961</v>
      </c>
      <c r="Q571" s="186">
        <v>1933</v>
      </c>
      <c r="R571" s="184">
        <v>2408</v>
      </c>
      <c r="S571" s="185">
        <v>1980</v>
      </c>
      <c r="T571" s="182">
        <v>339</v>
      </c>
      <c r="U571" s="186">
        <v>1478</v>
      </c>
      <c r="V571" s="184">
        <v>1028</v>
      </c>
      <c r="W571" s="185">
        <v>3032</v>
      </c>
      <c r="X571" s="182">
        <v>1619</v>
      </c>
      <c r="Y571" s="186">
        <v>1659</v>
      </c>
      <c r="Z571" s="184">
        <v>3026</v>
      </c>
      <c r="AA571" s="182">
        <v>2750</v>
      </c>
      <c r="AB571" s="156">
        <f t="shared" si="10422"/>
        <v>24213</v>
      </c>
      <c r="AC571" s="157">
        <f t="shared" si="10423"/>
        <v>27021</v>
      </c>
      <c r="BI571" s="145" t="s">
        <v>20</v>
      </c>
      <c r="BJ571" s="128">
        <f>B571/B591</f>
        <v>0.10371158999963288</v>
      </c>
      <c r="BK571" s="129">
        <f t="shared" ref="BK571" si="10506">C571/C591</f>
        <v>5.1205485512054852E-2</v>
      </c>
      <c r="BL571" s="130">
        <f t="shared" ref="BL571" si="10507">D571/D591</f>
        <v>8.5021587512454339E-2</v>
      </c>
      <c r="BM571" s="131">
        <f t="shared" ref="BM571" si="10508">E571/E591</f>
        <v>8.5082337746206008E-2</v>
      </c>
      <c r="BN571" s="128">
        <f t="shared" ref="BN571" si="10509">F571/F591</f>
        <v>8.9803422429642205E-2</v>
      </c>
      <c r="BO571" s="129">
        <f t="shared" ref="BO571" si="10510">G571/G591</f>
        <v>6.0521010396489702E-2</v>
      </c>
      <c r="BP571" s="130">
        <f t="shared" ref="BP571" si="10511">H571/H591</f>
        <v>9.0590053165021084E-2</v>
      </c>
      <c r="BQ571" s="131">
        <f t="shared" ref="BQ571" si="10512">I571/I591</f>
        <v>5.5057814534037831E-2</v>
      </c>
      <c r="BR571" s="128">
        <f t="shared" ref="BR571" si="10513">J571/J591</f>
        <v>4.4382574516868653E-2</v>
      </c>
      <c r="BS571" s="129">
        <f t="shared" ref="BS571" si="10514">K571/K591</f>
        <v>0.14841498559077809</v>
      </c>
      <c r="BT571" s="130">
        <f t="shared" ref="BT571" si="10515">L571/L591</f>
        <v>5.1959528122652761E-2</v>
      </c>
      <c r="BU571" s="128">
        <f t="shared" ref="BU571" si="10516">M571/M591</f>
        <v>0.14590431738623102</v>
      </c>
      <c r="BV571" s="132">
        <f t="shared" ref="BV571" si="10517">N571/N591</f>
        <v>6.8027028476430523E-2</v>
      </c>
      <c r="BW571" s="133">
        <f t="shared" ref="BW571" si="10518">O571/O591</f>
        <v>0.1075543142573247</v>
      </c>
      <c r="BX571" s="128">
        <f t="shared" ref="BX571" si="10519">P571/P591</f>
        <v>9.5798729848558861E-2</v>
      </c>
      <c r="BY571" s="129">
        <f t="shared" ref="BY571" si="10520">Q571/Q591</f>
        <v>9.4857198940033374E-2</v>
      </c>
      <c r="BZ571" s="130">
        <f t="shared" ref="BZ571" si="10521">R571/R591</f>
        <v>9.5072646873025898E-2</v>
      </c>
      <c r="CA571" s="131">
        <f t="shared" ref="CA571" si="10522">S571/S591</f>
        <v>7.3869571705715564E-2</v>
      </c>
      <c r="CB571" s="128">
        <f t="shared" ref="CB571" si="10523">T571/T591</f>
        <v>4.4954250099456305E-2</v>
      </c>
      <c r="CC571" s="129">
        <f t="shared" ref="CC571" si="10524">U571/U591</f>
        <v>0.1878017789072427</v>
      </c>
      <c r="CD571" s="130">
        <f t="shared" ref="CD571" si="10525">V571/V591</f>
        <v>4.5436464088397792E-2</v>
      </c>
      <c r="CE571" s="131">
        <f t="shared" ref="CE571" si="10526">W571/W591</f>
        <v>0.11629780215565187</v>
      </c>
      <c r="CF571" s="128">
        <f t="shared" ref="CF571" si="10527">X571/X591</f>
        <v>8.7684142114384744E-2</v>
      </c>
      <c r="CG571" s="129">
        <f t="shared" ref="CG571" si="10528">Y571/Y591</f>
        <v>0.14115544967242405</v>
      </c>
      <c r="CH571" s="130">
        <f t="shared" ref="CH571" si="10529">Z571/Z591</f>
        <v>7.9493511269899647E-2</v>
      </c>
      <c r="CI571" s="128">
        <f t="shared" ref="CI571" si="10530">AA571/AA591</f>
        <v>6.4416387528987373E-2</v>
      </c>
      <c r="CJ571" s="134">
        <f t="shared" ref="CJ571" si="10531">AB571/AB591</f>
        <v>7.957551835991547E-2</v>
      </c>
      <c r="CK571" s="135">
        <f t="shared" ref="CK571" si="10532">AC571/AC591</f>
        <v>8.8749700291989503E-2</v>
      </c>
    </row>
    <row r="572" spans="1:89" ht="13.5" thickBot="1" x14ac:dyDescent="0.25">
      <c r="A572" s="136" t="s">
        <v>21</v>
      </c>
      <c r="B572" s="175">
        <v>2345</v>
      </c>
      <c r="C572" s="176">
        <v>1075</v>
      </c>
      <c r="D572" s="177">
        <v>737</v>
      </c>
      <c r="E572" s="178">
        <v>779</v>
      </c>
      <c r="F572" s="175">
        <v>2406</v>
      </c>
      <c r="G572" s="179">
        <v>1051</v>
      </c>
      <c r="H572" s="177">
        <v>2909</v>
      </c>
      <c r="I572" s="178">
        <v>1890</v>
      </c>
      <c r="J572" s="175">
        <v>182</v>
      </c>
      <c r="K572" s="179">
        <v>704</v>
      </c>
      <c r="L572" s="177">
        <v>900</v>
      </c>
      <c r="M572" s="175">
        <v>2474</v>
      </c>
      <c r="N572" s="180">
        <v>2051</v>
      </c>
      <c r="O572" s="181">
        <v>3267</v>
      </c>
      <c r="P572" s="175">
        <v>1374</v>
      </c>
      <c r="Q572" s="179">
        <v>1362</v>
      </c>
      <c r="R572" s="177">
        <v>1974</v>
      </c>
      <c r="S572" s="178">
        <v>1575</v>
      </c>
      <c r="T572" s="175">
        <v>310</v>
      </c>
      <c r="U572" s="179">
        <v>910</v>
      </c>
      <c r="V572" s="177">
        <v>810</v>
      </c>
      <c r="W572" s="178">
        <v>2176</v>
      </c>
      <c r="X572" s="175">
        <v>1243</v>
      </c>
      <c r="Y572" s="179">
        <v>1365</v>
      </c>
      <c r="Z572" s="177">
        <v>2900</v>
      </c>
      <c r="AA572" s="175">
        <v>2371</v>
      </c>
      <c r="AB572" s="156">
        <f t="shared" si="10422"/>
        <v>20141</v>
      </c>
      <c r="AC572" s="157">
        <f t="shared" si="10423"/>
        <v>20999</v>
      </c>
      <c r="AE572" s="232" t="s">
        <v>85</v>
      </c>
      <c r="BI572" s="136" t="s">
        <v>21</v>
      </c>
      <c r="BJ572" s="128">
        <f>B572/B591</f>
        <v>8.6089797716509417E-2</v>
      </c>
      <c r="BK572" s="129">
        <f t="shared" ref="BK572" si="10533">C572/C591</f>
        <v>3.9629875396298753E-2</v>
      </c>
      <c r="BL572" s="130">
        <f t="shared" ref="BL572" si="10534">D572/D591</f>
        <v>6.1192294918631686E-2</v>
      </c>
      <c r="BM572" s="131">
        <f t="shared" ref="BM572" si="10535">E572/E591</f>
        <v>6.2883435582822084E-2</v>
      </c>
      <c r="BN572" s="128">
        <f t="shared" ref="BN572" si="10536">F572/F591</f>
        <v>8.5065761561306741E-2</v>
      </c>
      <c r="BO572" s="129">
        <f t="shared" ref="BO572" si="10537">G572/G591</f>
        <v>4.1546428430248646E-2</v>
      </c>
      <c r="BP572" s="130">
        <f t="shared" ref="BP572" si="10538">H572/H591</f>
        <v>7.6185737108137128E-2</v>
      </c>
      <c r="BQ572" s="131">
        <f t="shared" ref="BQ572" si="10539">I572/I591</f>
        <v>4.8242591316333565E-2</v>
      </c>
      <c r="BR572" s="128">
        <f t="shared" ref="BR572" si="10540">J572/J591</f>
        <v>2.9806747461513267E-2</v>
      </c>
      <c r="BS572" s="129">
        <f t="shared" ref="BS572" si="10541">K572/K591</f>
        <v>0.11271213576689081</v>
      </c>
      <c r="BT572" s="130">
        <f t="shared" ref="BT572" si="10542">L572/L591</f>
        <v>3.9764944991826097E-2</v>
      </c>
      <c r="BU572" s="128">
        <f t="shared" ref="BU572" si="10543">M572/M591</f>
        <v>0.11547257876312719</v>
      </c>
      <c r="BV572" s="132">
        <f t="shared" ref="BV572" si="10544">N572/N591</f>
        <v>5.4995441625998821E-2</v>
      </c>
      <c r="BW572" s="133">
        <f t="shared" ref="BW572" si="10545">O572/O591</f>
        <v>8.7735317023390713E-2</v>
      </c>
      <c r="BX572" s="128">
        <f t="shared" ref="BX572" si="10546">P572/P591</f>
        <v>6.7122618466047876E-2</v>
      </c>
      <c r="BY572" s="129">
        <f t="shared" ref="BY572" si="10547">Q572/Q591</f>
        <v>6.6836784767886931E-2</v>
      </c>
      <c r="BZ572" s="130">
        <f t="shared" ref="BZ572" si="10548">R572/R591</f>
        <v>7.7937460518003793E-2</v>
      </c>
      <c r="CA572" s="131">
        <f t="shared" ref="CA572" si="10549">S572/S591</f>
        <v>5.8759886584091925E-2</v>
      </c>
      <c r="CB572" s="128">
        <f t="shared" ref="CB572" si="10550">T572/T591</f>
        <v>4.1108606285638512E-2</v>
      </c>
      <c r="CC572" s="129">
        <f t="shared" ref="CC572" si="10551">U572/U591</f>
        <v>0.1156289707750953</v>
      </c>
      <c r="CD572" s="130">
        <f t="shared" ref="CD572" si="10552">V572/V591</f>
        <v>3.5801104972375687E-2</v>
      </c>
      <c r="CE572" s="131">
        <f t="shared" ref="CE572" si="10553">W572/W591</f>
        <v>8.3464385715929582E-2</v>
      </c>
      <c r="CF572" s="128">
        <f t="shared" ref="CF572" si="10554">X572/X591</f>
        <v>6.7320190641247835E-2</v>
      </c>
      <c r="CG572" s="129">
        <f t="shared" ref="CG572" si="10555">Y572/Y591</f>
        <v>0.11614055985705778</v>
      </c>
      <c r="CH572" s="130">
        <f t="shared" ref="CH572" si="10556">Z572/Z591</f>
        <v>7.618347081384963E-2</v>
      </c>
      <c r="CI572" s="128">
        <f t="shared" ref="CI572" si="10557">AA572/AA591</f>
        <v>5.5538638120446931E-2</v>
      </c>
      <c r="CJ572" s="134">
        <f t="shared" ref="CJ572" si="10558">AB572/AB591</f>
        <v>6.6192975479579461E-2</v>
      </c>
      <c r="CK572" s="135">
        <f t="shared" ref="CK572" si="10559">AC572/AC591</f>
        <v>6.8970613834850217E-2</v>
      </c>
    </row>
    <row r="573" spans="1:89" ht="14.25" thickTop="1" thickBot="1" x14ac:dyDescent="0.25">
      <c r="A573" s="145" t="s">
        <v>22</v>
      </c>
      <c r="B573" s="182">
        <v>1810</v>
      </c>
      <c r="C573" s="183">
        <v>1352</v>
      </c>
      <c r="D573" s="184">
        <v>619</v>
      </c>
      <c r="E573" s="185">
        <v>719</v>
      </c>
      <c r="F573" s="182">
        <v>2145</v>
      </c>
      <c r="G573" s="186">
        <v>1012</v>
      </c>
      <c r="H573" s="184">
        <v>2546</v>
      </c>
      <c r="I573" s="185">
        <v>1835</v>
      </c>
      <c r="J573" s="182">
        <v>252</v>
      </c>
      <c r="K573" s="186">
        <v>773</v>
      </c>
      <c r="L573" s="184">
        <v>840</v>
      </c>
      <c r="M573" s="182">
        <v>1987</v>
      </c>
      <c r="N573" s="187">
        <v>1904</v>
      </c>
      <c r="O573" s="188">
        <v>2803</v>
      </c>
      <c r="P573" s="182">
        <v>1024</v>
      </c>
      <c r="Q573" s="186">
        <v>1173</v>
      </c>
      <c r="R573" s="184">
        <v>1729</v>
      </c>
      <c r="S573" s="185">
        <v>1435</v>
      </c>
      <c r="T573" s="182">
        <v>261</v>
      </c>
      <c r="U573" s="186">
        <v>534</v>
      </c>
      <c r="V573" s="184">
        <v>811</v>
      </c>
      <c r="W573" s="185">
        <v>1875</v>
      </c>
      <c r="X573" s="182">
        <v>971</v>
      </c>
      <c r="Y573" s="186">
        <v>826</v>
      </c>
      <c r="Z573" s="184">
        <v>2379</v>
      </c>
      <c r="AA573" s="182">
        <v>2301</v>
      </c>
      <c r="AB573" s="156">
        <f t="shared" si="10422"/>
        <v>17291</v>
      </c>
      <c r="AC573" s="157">
        <f t="shared" si="10423"/>
        <v>18625</v>
      </c>
      <c r="AE573" s="300" t="s">
        <v>0</v>
      </c>
      <c r="AF573" s="302" t="s">
        <v>1</v>
      </c>
      <c r="AG573" s="303"/>
      <c r="AH573" s="302" t="s">
        <v>2</v>
      </c>
      <c r="AI573" s="303"/>
      <c r="AJ573" s="302" t="s">
        <v>3</v>
      </c>
      <c r="AK573" s="303"/>
      <c r="AL573" s="302" t="s">
        <v>4</v>
      </c>
      <c r="AM573" s="303"/>
      <c r="AN573" s="302" t="s">
        <v>5</v>
      </c>
      <c r="AO573" s="303"/>
      <c r="AP573" s="302" t="s">
        <v>6</v>
      </c>
      <c r="AQ573" s="303"/>
      <c r="AR573" s="302" t="s">
        <v>7</v>
      </c>
      <c r="AS573" s="303"/>
      <c r="AT573" s="302" t="s">
        <v>8</v>
      </c>
      <c r="AU573" s="303"/>
      <c r="AV573" s="302" t="s">
        <v>9</v>
      </c>
      <c r="AW573" s="303"/>
      <c r="AX573" s="302" t="s">
        <v>10</v>
      </c>
      <c r="AY573" s="303"/>
      <c r="AZ573" s="302" t="s">
        <v>11</v>
      </c>
      <c r="BA573" s="303"/>
      <c r="BB573" s="302" t="s">
        <v>12</v>
      </c>
      <c r="BC573" s="303"/>
      <c r="BD573" s="305" t="s">
        <v>40</v>
      </c>
      <c r="BE573" s="306"/>
      <c r="BF573" s="307" t="s">
        <v>41</v>
      </c>
      <c r="BG573" s="308"/>
      <c r="BI573" s="145" t="s">
        <v>22</v>
      </c>
      <c r="BJ573" s="128">
        <f>B573/B591</f>
        <v>6.6448841734278064E-2</v>
      </c>
      <c r="BK573" s="129">
        <f t="shared" ref="BK573" si="10560">C573/C591</f>
        <v>4.9841480498414803E-2</v>
      </c>
      <c r="BL573" s="130">
        <f t="shared" ref="BL573" si="10561">D573/D591</f>
        <v>5.1394885420126206E-2</v>
      </c>
      <c r="BM573" s="131">
        <f t="shared" ref="BM573" si="10562">E573/E591</f>
        <v>5.8040038747174685E-2</v>
      </c>
      <c r="BN573" s="128">
        <f t="shared" ref="BN573" si="10563">F573/F591</f>
        <v>7.5837929571489188E-2</v>
      </c>
      <c r="BO573" s="129">
        <f t="shared" ref="BO573" si="10564">G573/G591</f>
        <v>4.0004743645491558E-2</v>
      </c>
      <c r="BP573" s="130">
        <f t="shared" ref="BP573" si="10565">H573/H591</f>
        <v>6.6678888510593726E-2</v>
      </c>
      <c r="BQ573" s="131">
        <f t="shared" ref="BQ573" si="10566">I573/I591</f>
        <v>4.6838706383847663E-2</v>
      </c>
      <c r="BR573" s="128">
        <f t="shared" ref="BR573" si="10567">J573/J591</f>
        <v>4.1270881100556829E-2</v>
      </c>
      <c r="BS573" s="129">
        <f t="shared" ref="BS573" si="10568">K573/K591</f>
        <v>0.12375920589177074</v>
      </c>
      <c r="BT573" s="130">
        <f t="shared" ref="BT573" si="10569">L573/L591</f>
        <v>3.7113948659037686E-2</v>
      </c>
      <c r="BU573" s="128">
        <f t="shared" ref="BU573" si="10570">M573/M591</f>
        <v>9.2742123687281214E-2</v>
      </c>
      <c r="BV573" s="132">
        <f t="shared" ref="BV573" si="10571">N573/N591</f>
        <v>5.1053788813213923E-2</v>
      </c>
      <c r="BW573" s="133">
        <f t="shared" ref="BW573" si="10572">O573/O591</f>
        <v>7.5274592475226249E-2</v>
      </c>
      <c r="BX573" s="128">
        <f t="shared" ref="BX573" si="10573">P573/P591</f>
        <v>5.0024425989252566E-2</v>
      </c>
      <c r="BY573" s="129">
        <f t="shared" ref="BY573" si="10574">Q573/Q591</f>
        <v>5.7562076749435663E-2</v>
      </c>
      <c r="BZ573" s="130">
        <f t="shared" ref="BZ573" si="10575">R573/R591</f>
        <v>6.8264371446620342E-2</v>
      </c>
      <c r="CA573" s="131">
        <f t="shared" ref="CA573" si="10576">S573/S591</f>
        <v>5.3536785554394867E-2</v>
      </c>
      <c r="CB573" s="128">
        <f t="shared" ref="CB573" si="10577">T573/T591</f>
        <v>3.4610794324360164E-2</v>
      </c>
      <c r="CC573" s="129">
        <f t="shared" ref="CC573" si="10578">U573/U591</f>
        <v>6.7852604828462518E-2</v>
      </c>
      <c r="CD573" s="130">
        <f t="shared" ref="CD573" si="10579">V573/V591</f>
        <v>3.5845303867403318E-2</v>
      </c>
      <c r="CE573" s="131">
        <f t="shared" ref="CE573" si="10580">W573/W591</f>
        <v>7.1918990449158074E-2</v>
      </c>
      <c r="CF573" s="128">
        <f t="shared" ref="CF573" si="10581">X573/X591</f>
        <v>5.2588821490467938E-2</v>
      </c>
      <c r="CG573" s="129">
        <f t="shared" ref="CG573" si="10582">Y573/Y591</f>
        <v>7.0279928528886246E-2</v>
      </c>
      <c r="CH573" s="130">
        <f t="shared" ref="CH573" si="10583">Z573/Z591</f>
        <v>6.2496716229706296E-2</v>
      </c>
      <c r="CI573" s="128">
        <f t="shared" ref="CI573" si="10584">AA573/AA591</f>
        <v>5.3898948256072707E-2</v>
      </c>
      <c r="CJ573" s="134">
        <f t="shared" ref="CJ573" si="10585">AB573/AB591</f>
        <v>5.6826510054982793E-2</v>
      </c>
      <c r="CK573" s="135">
        <f t="shared" ref="CK573" si="10586">AC573/AC591</f>
        <v>6.1173278854901911E-2</v>
      </c>
    </row>
    <row r="574" spans="1:89" ht="15" thickTop="1" thickBot="1" x14ac:dyDescent="0.3">
      <c r="A574" s="136" t="s">
        <v>23</v>
      </c>
      <c r="B574" s="175">
        <v>1459</v>
      </c>
      <c r="C574" s="176">
        <v>960</v>
      </c>
      <c r="D574" s="177">
        <v>547</v>
      </c>
      <c r="E574" s="178">
        <v>437</v>
      </c>
      <c r="F574" s="175">
        <v>1563</v>
      </c>
      <c r="G574" s="179">
        <v>691</v>
      </c>
      <c r="H574" s="177">
        <v>2054</v>
      </c>
      <c r="I574" s="178">
        <v>1536</v>
      </c>
      <c r="J574" s="175">
        <v>278</v>
      </c>
      <c r="K574" s="179">
        <v>413</v>
      </c>
      <c r="L574" s="177">
        <v>770</v>
      </c>
      <c r="M574" s="175">
        <v>1357</v>
      </c>
      <c r="N574" s="180">
        <v>1580</v>
      </c>
      <c r="O574" s="181">
        <v>1938</v>
      </c>
      <c r="P574" s="175">
        <v>810</v>
      </c>
      <c r="Q574" s="179">
        <v>838</v>
      </c>
      <c r="R574" s="177">
        <v>1356</v>
      </c>
      <c r="S574" s="178">
        <v>1257</v>
      </c>
      <c r="T574" s="175">
        <v>322</v>
      </c>
      <c r="U574" s="179">
        <v>407</v>
      </c>
      <c r="V574" s="177">
        <v>601</v>
      </c>
      <c r="W574" s="178">
        <v>1630</v>
      </c>
      <c r="X574" s="175">
        <v>732</v>
      </c>
      <c r="Y574" s="179">
        <v>560</v>
      </c>
      <c r="Z574" s="177">
        <v>2200</v>
      </c>
      <c r="AA574" s="175">
        <v>2506</v>
      </c>
      <c r="AB574" s="156">
        <f t="shared" si="10422"/>
        <v>14272</v>
      </c>
      <c r="AC574" s="157">
        <f t="shared" si="10423"/>
        <v>14530</v>
      </c>
      <c r="AE574" s="301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62" t="s">
        <v>14</v>
      </c>
      <c r="BG574" s="163" t="s">
        <v>15</v>
      </c>
      <c r="BI574" s="136" t="s">
        <v>23</v>
      </c>
      <c r="BJ574" s="128">
        <f>B574/B591</f>
        <v>5.3562906127244028E-2</v>
      </c>
      <c r="BK574" s="129">
        <f t="shared" ref="BK574" si="10587">C574/C591</f>
        <v>3.5390400353904006E-2</v>
      </c>
      <c r="BL574" s="130">
        <f t="shared" ref="BL574" si="10588">D574/D591</f>
        <v>4.5416805048156761E-2</v>
      </c>
      <c r="BM574" s="131">
        <f t="shared" ref="BM574" si="10589">E574/E591</f>
        <v>3.5276073619631899E-2</v>
      </c>
      <c r="BN574" s="128">
        <f t="shared" ref="BN574" si="10590">F574/F591</f>
        <v>5.5260924904539668E-2</v>
      </c>
      <c r="BO574" s="129">
        <f t="shared" ref="BO574" si="10591">G574/G591</f>
        <v>2.7315491955567855E-2</v>
      </c>
      <c r="BP574" s="130">
        <f t="shared" ref="BP574" si="10592">H574/H591</f>
        <v>5.3793573056072075E-2</v>
      </c>
      <c r="BQ574" s="131">
        <f t="shared" ref="BQ574" si="10593">I574/I591</f>
        <v>3.9206677387242518E-2</v>
      </c>
      <c r="BR574" s="128">
        <f t="shared" ref="BR574" si="10594">J574/J591</f>
        <v>4.552898788077301E-2</v>
      </c>
      <c r="BS574" s="129">
        <f t="shared" ref="BS574" si="10595">K574/K591</f>
        <v>6.6122318283701575E-2</v>
      </c>
      <c r="BT574" s="130">
        <f t="shared" ref="BT574" si="10596">L574/L591</f>
        <v>3.4021119604117883E-2</v>
      </c>
      <c r="BU574" s="128">
        <f t="shared" ref="BU574" si="10597">M574/M591</f>
        <v>6.333722287047841E-2</v>
      </c>
      <c r="BV574" s="132">
        <f t="shared" ref="BV574" si="10598">N574/N591</f>
        <v>4.2366064246259452E-2</v>
      </c>
      <c r="BW574" s="133">
        <f t="shared" ref="BW574" si="10599">O574/O591</f>
        <v>5.2045008996428284E-2</v>
      </c>
      <c r="BX574" s="128">
        <f t="shared" ref="BX574" si="10600">P574/P591</f>
        <v>3.957010258915486E-2</v>
      </c>
      <c r="BY574" s="129">
        <f t="shared" ref="BY574" si="10601">Q574/Q591</f>
        <v>4.1122779468053781E-2</v>
      </c>
      <c r="BZ574" s="130">
        <f t="shared" ref="BZ574" si="10602">R574/R591</f>
        <v>5.3537586860391659E-2</v>
      </c>
      <c r="CA574" s="131">
        <f t="shared" ref="CA574" si="10603">S574/S591</f>
        <v>4.6895985673780033E-2</v>
      </c>
      <c r="CB574" s="128">
        <f t="shared" ref="CB574" si="10604">T574/T591</f>
        <v>4.2699907174114836E-2</v>
      </c>
      <c r="CC574" s="129">
        <f t="shared" ref="CC574" si="10605">U574/U591</f>
        <v>5.1715374841168997E-2</v>
      </c>
      <c r="CD574" s="130">
        <f t="shared" ref="CD574" si="10606">V574/V591</f>
        <v>2.656353591160221E-2</v>
      </c>
      <c r="CE574" s="131">
        <f t="shared" ref="CE574" si="10607">W574/W591</f>
        <v>6.2521575697134749E-2</v>
      </c>
      <c r="CF574" s="128">
        <f t="shared" ref="CF574" si="10608">X574/X591</f>
        <v>3.9644714038128248E-2</v>
      </c>
      <c r="CG574" s="129">
        <f t="shared" ref="CG574" si="10609">Y574/Y591</f>
        <v>4.7647409172126266E-2</v>
      </c>
      <c r="CH574" s="130">
        <f t="shared" ref="CH574" si="10610">Z574/Z591</f>
        <v>5.7794357169127307E-2</v>
      </c>
      <c r="CI574" s="128">
        <f t="shared" ref="CI574" si="10611">AA574/AA591</f>
        <v>5.8700897144597225E-2</v>
      </c>
      <c r="CJ574" s="134">
        <f t="shared" ref="CJ574" si="10612">AB574/AB591</f>
        <v>4.6904629663103027E-2</v>
      </c>
      <c r="CK574" s="135">
        <f t="shared" ref="CK574" si="10613">AC574/AC591</f>
        <v>4.7723368685193272E-2</v>
      </c>
    </row>
    <row r="575" spans="1:89" ht="13.5" thickTop="1" x14ac:dyDescent="0.2">
      <c r="A575" s="145" t="s">
        <v>24</v>
      </c>
      <c r="B575" s="189">
        <v>1317</v>
      </c>
      <c r="C575" s="183">
        <v>1193</v>
      </c>
      <c r="D575" s="184">
        <v>540</v>
      </c>
      <c r="E575" s="185">
        <v>543</v>
      </c>
      <c r="F575" s="182">
        <v>1477</v>
      </c>
      <c r="G575" s="186">
        <v>856</v>
      </c>
      <c r="H575" s="184">
        <v>2073</v>
      </c>
      <c r="I575" s="185">
        <v>1802</v>
      </c>
      <c r="J575" s="182">
        <v>314</v>
      </c>
      <c r="K575" s="186">
        <v>339</v>
      </c>
      <c r="L575" s="184">
        <v>733</v>
      </c>
      <c r="M575" s="182">
        <v>1397</v>
      </c>
      <c r="N575" s="187">
        <v>1497</v>
      </c>
      <c r="O575" s="190">
        <v>1986</v>
      </c>
      <c r="P575" s="182">
        <v>877</v>
      </c>
      <c r="Q575" s="186">
        <v>815</v>
      </c>
      <c r="R575" s="184">
        <v>1247</v>
      </c>
      <c r="S575" s="185">
        <v>1184</v>
      </c>
      <c r="T575" s="182">
        <v>227</v>
      </c>
      <c r="U575" s="186">
        <v>327</v>
      </c>
      <c r="V575" s="184">
        <v>727</v>
      </c>
      <c r="W575" s="191">
        <v>1373</v>
      </c>
      <c r="X575" s="182">
        <v>755</v>
      </c>
      <c r="Y575" s="186">
        <v>517</v>
      </c>
      <c r="Z575" s="184">
        <v>2083</v>
      </c>
      <c r="AA575" s="182">
        <v>1984</v>
      </c>
      <c r="AB575" s="156">
        <f t="shared" si="10422"/>
        <v>13867</v>
      </c>
      <c r="AC575" s="157">
        <f t="shared" si="10423"/>
        <v>14316</v>
      </c>
      <c r="AE575" s="235" t="str">
        <f>$AE$17</f>
        <v>17:00 - 17:59</v>
      </c>
      <c r="AF575" s="125">
        <f t="shared" ref="AF575:AU577" si="10614">SUMIF($A$9:$A$32,$AE575,B$567:B$590)</f>
        <v>1626</v>
      </c>
      <c r="AG575" s="172">
        <f t="shared" si="10614"/>
        <v>3037</v>
      </c>
      <c r="AH575" s="126">
        <f t="shared" si="10614"/>
        <v>1255</v>
      </c>
      <c r="AI575" s="166">
        <f t="shared" si="10614"/>
        <v>986</v>
      </c>
      <c r="AJ575" s="125">
        <f t="shared" si="10614"/>
        <v>1534</v>
      </c>
      <c r="AK575" s="127">
        <f t="shared" si="10614"/>
        <v>2846</v>
      </c>
      <c r="AL575" s="126">
        <f t="shared" si="10614"/>
        <v>2516</v>
      </c>
      <c r="AM575" s="166">
        <f t="shared" si="10614"/>
        <v>4079</v>
      </c>
      <c r="AN575" s="125">
        <f t="shared" si="10614"/>
        <v>1007</v>
      </c>
      <c r="AO575" s="127">
        <f t="shared" si="10614"/>
        <v>236</v>
      </c>
      <c r="AP575" s="126">
        <f t="shared" si="10614"/>
        <v>2748</v>
      </c>
      <c r="AQ575" s="125">
        <f t="shared" si="10614"/>
        <v>777</v>
      </c>
      <c r="AR575" s="165">
        <f t="shared" si="10614"/>
        <v>3821</v>
      </c>
      <c r="AS575" s="167">
        <f t="shared" si="10614"/>
        <v>2374</v>
      </c>
      <c r="AT575" s="125">
        <f t="shared" si="10614"/>
        <v>2001</v>
      </c>
      <c r="AU575" s="127">
        <f t="shared" si="10614"/>
        <v>1593</v>
      </c>
      <c r="AV575" s="126">
        <f t="shared" ref="AP575:BE577" si="10615">SUMIF($A$9:$A$32,$AE575,R$567:R$590)</f>
        <v>1761</v>
      </c>
      <c r="AW575" s="166">
        <f t="shared" si="10615"/>
        <v>2436</v>
      </c>
      <c r="AX575" s="125">
        <f t="shared" si="10615"/>
        <v>1164</v>
      </c>
      <c r="AY575" s="127">
        <f t="shared" si="10615"/>
        <v>263</v>
      </c>
      <c r="AZ575" s="126">
        <f t="shared" si="10615"/>
        <v>2510</v>
      </c>
      <c r="BA575" s="166">
        <f t="shared" si="10615"/>
        <v>1415</v>
      </c>
      <c r="BB575" s="125">
        <f t="shared" si="10615"/>
        <v>2034</v>
      </c>
      <c r="BC575" s="127">
        <f t="shared" si="10615"/>
        <v>706</v>
      </c>
      <c r="BD575" s="170">
        <f t="shared" si="10615"/>
        <v>2817</v>
      </c>
      <c r="BE575" s="171">
        <f t="shared" si="10615"/>
        <v>4304</v>
      </c>
      <c r="BF575" s="156">
        <f>AF575+AH575+AJ575+AL575+AN575+AP575+AR575+AT575+AV575+AX575+AZ575+BB575+BD575</f>
        <v>26794</v>
      </c>
      <c r="BG575" s="157">
        <f>AG575+AI575+AK575+AM575+AO575+AQ575+AS575+AU575+AW575+AY575+BA575+BC575+BE575</f>
        <v>25052</v>
      </c>
      <c r="BI575" s="145" t="s">
        <v>24</v>
      </c>
      <c r="BJ575" s="128">
        <f>B575/B591</f>
        <v>4.8349792576820004E-2</v>
      </c>
      <c r="BK575" s="129">
        <f t="shared" ref="BK575" si="10616">C575/C591</f>
        <v>4.3979945439799453E-2</v>
      </c>
      <c r="BL575" s="130">
        <f t="shared" ref="BL575" si="10617">D575/D591</f>
        <v>4.4835602789770841E-2</v>
      </c>
      <c r="BM575" s="131">
        <f t="shared" ref="BM575" si="10618">E575/E591</f>
        <v>4.3832741362608979E-2</v>
      </c>
      <c r="BN575" s="128">
        <f t="shared" ref="BN575" si="10619">F575/F591</f>
        <v>5.2220336586055724E-2</v>
      </c>
      <c r="BO575" s="129">
        <f t="shared" ref="BO575" si="10620">G575/G591</f>
        <v>3.3838004506463217E-2</v>
      </c>
      <c r="BP575" s="130">
        <f t="shared" ref="BP575" si="10621">H575/H591</f>
        <v>5.4291176701673521E-2</v>
      </c>
      <c r="BQ575" s="131">
        <f t="shared" ref="BQ575" si="10622">I575/I591</f>
        <v>4.5996375424356126E-2</v>
      </c>
      <c r="BR575" s="128">
        <f t="shared" ref="BR575" si="10623">J575/J591</f>
        <v>5.1424828037995411E-2</v>
      </c>
      <c r="BS575" s="129">
        <f t="shared" ref="BS575" si="10624">K575/K591</f>
        <v>5.4274735830931793E-2</v>
      </c>
      <c r="BT575" s="130">
        <f t="shared" ref="BT575" si="10625">L575/L591</f>
        <v>3.2386338532231697E-2</v>
      </c>
      <c r="BU575" s="128">
        <f t="shared" ref="BU575" si="10626">M575/M591</f>
        <v>6.5204200700116691E-2</v>
      </c>
      <c r="BV575" s="132">
        <f t="shared" ref="BV575" si="10627">N575/N591</f>
        <v>4.0140505175095188E-2</v>
      </c>
      <c r="BW575" s="133">
        <f t="shared" ref="BW575" si="10628">O575/O591</f>
        <v>5.3334049466928053E-2</v>
      </c>
      <c r="BX575" s="128">
        <f t="shared" ref="BX575" si="10629">P575/P591</f>
        <v>4.2843185148998535E-2</v>
      </c>
      <c r="BY575" s="129">
        <f t="shared" ref="BY575" si="10630">Q575/Q591</f>
        <v>3.9994111296496222E-2</v>
      </c>
      <c r="BZ575" s="130">
        <f t="shared" ref="BZ575" si="10631">R575/R591</f>
        <v>4.9234049273531269E-2</v>
      </c>
      <c r="CA575" s="131">
        <f t="shared" ref="CA575" si="10632">S575/S591</f>
        <v>4.4172511565437993E-2</v>
      </c>
      <c r="CB575" s="128">
        <f t="shared" ref="CB575" si="10633">T575/T591</f>
        <v>3.0102108473677232E-2</v>
      </c>
      <c r="CC575" s="129">
        <f t="shared" ref="CC575" si="10634">U575/U591</f>
        <v>4.1550190597204571E-2</v>
      </c>
      <c r="CD575" s="130">
        <f t="shared" ref="CD575" si="10635">V575/V591</f>
        <v>3.2132596685082872E-2</v>
      </c>
      <c r="CE575" s="131">
        <f t="shared" ref="CE575" si="10636">W575/W591</f>
        <v>5.2663879406236812E-2</v>
      </c>
      <c r="CF575" s="128">
        <f t="shared" ref="CF575" si="10637">X575/X591</f>
        <v>4.0890381282495669E-2</v>
      </c>
      <c r="CG575" s="129">
        <f t="shared" ref="CG575" si="10638">Y575/Y591</f>
        <v>4.3988768824980859E-2</v>
      </c>
      <c r="CH575" s="130">
        <f t="shared" ref="CH575" si="10639">Z575/Z591</f>
        <v>5.4720748174223718E-2</v>
      </c>
      <c r="CI575" s="128">
        <f t="shared" ref="CI575" si="10640">AA575/AA591</f>
        <v>4.6473495584549433E-2</v>
      </c>
      <c r="CJ575" s="134">
        <f t="shared" ref="CJ575" si="10641">AB575/AB591</f>
        <v>4.5573605629081394E-2</v>
      </c>
      <c r="CK575" s="135">
        <f t="shared" ref="CK575" si="10642">AC575/AC591</f>
        <v>4.7020491816739639E-2</v>
      </c>
    </row>
    <row r="576" spans="1:89" x14ac:dyDescent="0.2">
      <c r="A576" s="136" t="s">
        <v>25</v>
      </c>
      <c r="B576" s="192">
        <v>1175</v>
      </c>
      <c r="C576" s="176">
        <v>986</v>
      </c>
      <c r="D576" s="177">
        <v>573</v>
      </c>
      <c r="E576" s="178">
        <v>492</v>
      </c>
      <c r="F576" s="175">
        <v>1415</v>
      </c>
      <c r="G576" s="179">
        <v>820</v>
      </c>
      <c r="H576" s="177">
        <v>1857</v>
      </c>
      <c r="I576" s="178">
        <v>1775</v>
      </c>
      <c r="J576" s="175">
        <v>240</v>
      </c>
      <c r="K576" s="176">
        <v>274</v>
      </c>
      <c r="L576" s="177">
        <v>863</v>
      </c>
      <c r="M576" s="175">
        <v>1070</v>
      </c>
      <c r="N576" s="180">
        <v>1448</v>
      </c>
      <c r="O576" s="193">
        <v>1532</v>
      </c>
      <c r="P576" s="175">
        <v>823</v>
      </c>
      <c r="Q576" s="176">
        <v>747</v>
      </c>
      <c r="R576" s="177">
        <v>1204</v>
      </c>
      <c r="S576" s="178">
        <v>1118</v>
      </c>
      <c r="T576" s="184">
        <v>257</v>
      </c>
      <c r="U576" s="175">
        <v>329</v>
      </c>
      <c r="V576" s="177">
        <v>746</v>
      </c>
      <c r="W576" s="194">
        <v>1324</v>
      </c>
      <c r="X576" s="175">
        <v>681</v>
      </c>
      <c r="Y576" s="179">
        <v>458</v>
      </c>
      <c r="Z576" s="177">
        <v>2065</v>
      </c>
      <c r="AA576" s="175">
        <v>2124</v>
      </c>
      <c r="AB576" s="156">
        <f t="shared" si="10422"/>
        <v>13347</v>
      </c>
      <c r="AC576" s="157">
        <f t="shared" si="10423"/>
        <v>13049</v>
      </c>
      <c r="AE576" s="237" t="str">
        <f>$AE$18</f>
        <v>18:00 - 18:59</v>
      </c>
      <c r="AF576" s="125">
        <f t="shared" si="10614"/>
        <v>1593</v>
      </c>
      <c r="AG576" s="176">
        <f t="shared" si="10614"/>
        <v>3048</v>
      </c>
      <c r="AH576" s="177">
        <f t="shared" si="10614"/>
        <v>842</v>
      </c>
      <c r="AI576" s="178">
        <f t="shared" si="10614"/>
        <v>1148</v>
      </c>
      <c r="AJ576" s="238">
        <f t="shared" si="10614"/>
        <v>1184</v>
      </c>
      <c r="AK576" s="179">
        <f t="shared" si="10614"/>
        <v>2601</v>
      </c>
      <c r="AL576" s="177">
        <f t="shared" si="10614"/>
        <v>2329</v>
      </c>
      <c r="AM576" s="178">
        <f t="shared" si="10614"/>
        <v>4038</v>
      </c>
      <c r="AN576" s="238">
        <f t="shared" si="10614"/>
        <v>649</v>
      </c>
      <c r="AO576" s="179">
        <f t="shared" si="10614"/>
        <v>273</v>
      </c>
      <c r="AP576" s="177">
        <f t="shared" si="10615"/>
        <v>2637</v>
      </c>
      <c r="AQ576" s="238">
        <f t="shared" si="10615"/>
        <v>782</v>
      </c>
      <c r="AR576" s="180">
        <f t="shared" si="10615"/>
        <v>3516</v>
      </c>
      <c r="AS576" s="181">
        <f t="shared" si="10615"/>
        <v>2243</v>
      </c>
      <c r="AT576" s="238">
        <f t="shared" si="10615"/>
        <v>1855</v>
      </c>
      <c r="AU576" s="179">
        <f t="shared" si="10615"/>
        <v>1758</v>
      </c>
      <c r="AV576" s="177">
        <f t="shared" si="10615"/>
        <v>1707</v>
      </c>
      <c r="AW576" s="178">
        <f t="shared" si="10615"/>
        <v>2489</v>
      </c>
      <c r="AX576" s="238">
        <f t="shared" si="10615"/>
        <v>1006</v>
      </c>
      <c r="AY576" s="179">
        <f t="shared" si="10615"/>
        <v>229</v>
      </c>
      <c r="AZ576" s="177">
        <f t="shared" si="10615"/>
        <v>2707</v>
      </c>
      <c r="BA576" s="178">
        <f t="shared" si="10615"/>
        <v>1427</v>
      </c>
      <c r="BB576" s="238">
        <f t="shared" si="10615"/>
        <v>1820</v>
      </c>
      <c r="BC576" s="179">
        <f t="shared" si="10615"/>
        <v>827</v>
      </c>
      <c r="BD576" s="177">
        <f t="shared" si="10615"/>
        <v>2558</v>
      </c>
      <c r="BE576" s="238">
        <f t="shared" si="10615"/>
        <v>3839</v>
      </c>
      <c r="BF576" s="158">
        <f>SUM(AF576,AH576,AJ576,AL576,AN576,AP576,AR576,AT576,AV576,AX576,AZ576,BB576,BD576)</f>
        <v>24403</v>
      </c>
      <c r="BG576" s="159">
        <f>SUM(AG576,AI576,AK576,AM576,AO576,AQ576,AS576,AU576,AW576,AY576,BA576,BC576,BE576)</f>
        <v>24702</v>
      </c>
      <c r="BI576" s="136" t="s">
        <v>25</v>
      </c>
      <c r="BJ576" s="128">
        <f>B576/B591</f>
        <v>4.3136679026395973E-2</v>
      </c>
      <c r="BK576" s="129">
        <f t="shared" ref="BK576" si="10643">C576/C591</f>
        <v>3.63488903634889E-2</v>
      </c>
      <c r="BL576" s="130">
        <f t="shared" ref="BL576" si="10644">D576/D591</f>
        <v>4.7575556293590171E-2</v>
      </c>
      <c r="BM576" s="131">
        <f t="shared" ref="BM576" si="10645">E576/E591</f>
        <v>3.9715854052308687E-2</v>
      </c>
      <c r="BN576" s="128">
        <f t="shared" ref="BN576" si="10646">F576/F591</f>
        <v>5.0028284542497525E-2</v>
      </c>
      <c r="BO576" s="129">
        <f t="shared" ref="BO576" si="10647">G576/G591</f>
        <v>3.2414910858995137E-2</v>
      </c>
      <c r="BP576" s="130">
        <f t="shared" ref="BP576" si="10648">H576/H591</f>
        <v>4.8634208941151821E-2</v>
      </c>
      <c r="BQ576" s="131">
        <f t="shared" ref="BQ576" si="10649">I576/I591</f>
        <v>4.5307195548408508E-2</v>
      </c>
      <c r="BR576" s="128">
        <f t="shared" ref="BR576" si="10650">J576/J591</f>
        <v>3.9305601048149362E-2</v>
      </c>
      <c r="BS576" s="129">
        <f t="shared" ref="BS576" si="10651">K576/K591</f>
        <v>4.3868075568363751E-2</v>
      </c>
      <c r="BT576" s="130">
        <f t="shared" ref="BT576" si="10652">L576/L591</f>
        <v>3.8130163919939911E-2</v>
      </c>
      <c r="BU576" s="128">
        <f t="shared" ref="BU576" si="10653">M576/M591</f>
        <v>4.9941656942823806E-2</v>
      </c>
      <c r="BV576" s="132">
        <f t="shared" ref="BV576" si="10654">N576/N591</f>
        <v>3.8826620904166893E-2</v>
      </c>
      <c r="BW576" s="133">
        <f t="shared" ref="BW576" si="10655">O576/O591</f>
        <v>4.1141875016784381E-2</v>
      </c>
      <c r="BX576" s="128">
        <f t="shared" ref="BX576" si="10656">P576/P591</f>
        <v>4.0205178309721541E-2</v>
      </c>
      <c r="BY576" s="129">
        <f t="shared" ref="BY576" si="10657">Q576/Q591</f>
        <v>3.6657179311021693E-2</v>
      </c>
      <c r="BZ576" s="130">
        <f t="shared" ref="BZ576" si="10658">R576/R591</f>
        <v>4.7536323436512949E-2</v>
      </c>
      <c r="CA576" s="131">
        <f t="shared" ref="CA576" si="10659">S576/S591</f>
        <v>4.171019250858081E-2</v>
      </c>
      <c r="CB576" s="128">
        <f t="shared" ref="CB576" si="10660">T576/T591</f>
        <v>3.4080360694868056E-2</v>
      </c>
      <c r="CC576" s="129">
        <f t="shared" ref="CC576" si="10661">U576/U591</f>
        <v>4.1804320203303685E-2</v>
      </c>
      <c r="CD576" s="130">
        <f t="shared" ref="CD576" si="10662">V576/V591</f>
        <v>3.2972375690607736E-2</v>
      </c>
      <c r="CE576" s="131">
        <f t="shared" ref="CE576" si="10663">W576/W591</f>
        <v>5.0784396455832152E-2</v>
      </c>
      <c r="CF576" s="128">
        <f t="shared" ref="CF576" si="10664">X576/X591</f>
        <v>3.688258232235702E-2</v>
      </c>
      <c r="CG576" s="129">
        <f t="shared" ref="CG576" si="10665">Y576/Y591</f>
        <v>3.8968773930060409E-2</v>
      </c>
      <c r="CH576" s="130">
        <f t="shared" ref="CH576" si="10666">Z576/Z591</f>
        <v>5.4247885251930854E-2</v>
      </c>
      <c r="CI576" s="128">
        <f t="shared" ref="CI576" si="10667">AA576/AA591</f>
        <v>4.9752875313297883E-2</v>
      </c>
      <c r="CJ576" s="134">
        <f t="shared" ref="CJ576" si="10668">AB576/AB591</f>
        <v>4.3864636498979551E-2</v>
      </c>
      <c r="CK576" s="135">
        <f t="shared" ref="CK576" si="10669">AC576/AC591</f>
        <v>4.2859066618932351E-2</v>
      </c>
    </row>
    <row r="577" spans="1:89" ht="13.5" thickBot="1" x14ac:dyDescent="0.25">
      <c r="A577" s="145" t="s">
        <v>26</v>
      </c>
      <c r="B577" s="189">
        <v>1106</v>
      </c>
      <c r="C577" s="183">
        <v>1282</v>
      </c>
      <c r="D577" s="184">
        <v>419</v>
      </c>
      <c r="E577" s="185">
        <v>572</v>
      </c>
      <c r="F577" s="182">
        <v>1012</v>
      </c>
      <c r="G577" s="186">
        <v>872</v>
      </c>
      <c r="H577" s="184">
        <v>1839</v>
      </c>
      <c r="I577" s="185">
        <v>1639</v>
      </c>
      <c r="J577" s="182">
        <v>281</v>
      </c>
      <c r="K577" s="183">
        <v>248</v>
      </c>
      <c r="L577" s="184">
        <v>841</v>
      </c>
      <c r="M577" s="182">
        <v>851</v>
      </c>
      <c r="N577" s="187">
        <v>1350</v>
      </c>
      <c r="O577" s="190">
        <v>1504</v>
      </c>
      <c r="P577" s="182">
        <v>735</v>
      </c>
      <c r="Q577" s="183">
        <v>801</v>
      </c>
      <c r="R577" s="184">
        <v>1072</v>
      </c>
      <c r="S577" s="185">
        <v>1075</v>
      </c>
      <c r="T577" s="182">
        <v>236</v>
      </c>
      <c r="U577" s="186">
        <v>265</v>
      </c>
      <c r="V577" s="184">
        <v>747</v>
      </c>
      <c r="W577" s="191">
        <v>1061</v>
      </c>
      <c r="X577" s="182">
        <v>665</v>
      </c>
      <c r="Y577" s="186">
        <v>403</v>
      </c>
      <c r="Z577" s="184">
        <v>1942</v>
      </c>
      <c r="AA577" s="182">
        <v>2179</v>
      </c>
      <c r="AB577" s="156">
        <f t="shared" si="10422"/>
        <v>12245</v>
      </c>
      <c r="AC577" s="157">
        <f t="shared" si="10423"/>
        <v>12752</v>
      </c>
      <c r="AE577" s="235">
        <f>$AE$19</f>
        <v>0</v>
      </c>
      <c r="AF577" s="125">
        <f t="shared" si="10614"/>
        <v>0</v>
      </c>
      <c r="AG577" s="183">
        <f t="shared" si="10614"/>
        <v>0</v>
      </c>
      <c r="AH577" s="184">
        <f t="shared" si="10614"/>
        <v>0</v>
      </c>
      <c r="AI577" s="185">
        <f t="shared" si="10614"/>
        <v>0</v>
      </c>
      <c r="AJ577" s="182">
        <f t="shared" si="10614"/>
        <v>0</v>
      </c>
      <c r="AK577" s="186">
        <f t="shared" si="10614"/>
        <v>0</v>
      </c>
      <c r="AL577" s="184">
        <f t="shared" si="10614"/>
        <v>0</v>
      </c>
      <c r="AM577" s="185">
        <f t="shared" si="10614"/>
        <v>0</v>
      </c>
      <c r="AN577" s="182">
        <f t="shared" si="10614"/>
        <v>0</v>
      </c>
      <c r="AO577" s="186">
        <f t="shared" si="10614"/>
        <v>0</v>
      </c>
      <c r="AP577" s="184">
        <f t="shared" si="10615"/>
        <v>0</v>
      </c>
      <c r="AQ577" s="182">
        <f t="shared" si="10615"/>
        <v>0</v>
      </c>
      <c r="AR577" s="187">
        <f t="shared" si="10615"/>
        <v>0</v>
      </c>
      <c r="AS577" s="188">
        <f t="shared" si="10615"/>
        <v>0</v>
      </c>
      <c r="AT577" s="182">
        <f t="shared" si="10615"/>
        <v>0</v>
      </c>
      <c r="AU577" s="186">
        <f t="shared" si="10615"/>
        <v>0</v>
      </c>
      <c r="AV577" s="184">
        <f t="shared" si="10615"/>
        <v>0</v>
      </c>
      <c r="AW577" s="185">
        <f t="shared" si="10615"/>
        <v>0</v>
      </c>
      <c r="AX577" s="182">
        <f t="shared" si="10615"/>
        <v>0</v>
      </c>
      <c r="AY577" s="186">
        <f t="shared" si="10615"/>
        <v>0</v>
      </c>
      <c r="AZ577" s="184">
        <f t="shared" si="10615"/>
        <v>0</v>
      </c>
      <c r="BA577" s="185">
        <f t="shared" si="10615"/>
        <v>0</v>
      </c>
      <c r="BB577" s="182">
        <f t="shared" si="10615"/>
        <v>0</v>
      </c>
      <c r="BC577" s="186">
        <f t="shared" si="10615"/>
        <v>0</v>
      </c>
      <c r="BD577" s="184">
        <f t="shared" si="10615"/>
        <v>0</v>
      </c>
      <c r="BE577" s="182">
        <f t="shared" si="10615"/>
        <v>0</v>
      </c>
      <c r="BF577" s="158">
        <f>SUM(AF577,AH577,AJ577,AL577,AN577,AP577,AR577,AT577,AV577,AX577,AZ577,BB577,BD577)</f>
        <v>0</v>
      </c>
      <c r="BG577" s="159">
        <f>SUM(AG577,AI577,AK577,AM577,AO577,AQ577,AS577,AU577,AW577,AY577,BA577,BC577,BE577)</f>
        <v>0</v>
      </c>
      <c r="BI577" s="145" t="s">
        <v>26</v>
      </c>
      <c r="BJ577" s="128">
        <f>B577/B591</f>
        <v>4.0603546385696979E-2</v>
      </c>
      <c r="BK577" s="129">
        <f t="shared" ref="BK577" si="10670">C577/C591</f>
        <v>4.7260930472609305E-2</v>
      </c>
      <c r="BL577" s="130">
        <f t="shared" ref="BL577" si="10671">D577/D591</f>
        <v>3.4789106609099965E-2</v>
      </c>
      <c r="BM577" s="131">
        <f t="shared" ref="BM577" si="10672">E577/E591</f>
        <v>4.6173716499838556E-2</v>
      </c>
      <c r="BN577" s="128">
        <f t="shared" ref="BN577" si="10673">F577/F591</f>
        <v>3.5779946259369255E-2</v>
      </c>
      <c r="BO577" s="129">
        <f t="shared" ref="BO577" si="10674">G577/G591</f>
        <v>3.4470490572004589E-2</v>
      </c>
      <c r="BP577" s="130">
        <f t="shared" ref="BP577" si="10675">H577/H591</f>
        <v>4.8162794961108348E-2</v>
      </c>
      <c r="BQ577" s="131">
        <f t="shared" ref="BQ577" si="10676">I577/I591</f>
        <v>4.1835770988079737E-2</v>
      </c>
      <c r="BR577" s="128">
        <f t="shared" ref="BR577" si="10677">J577/J591</f>
        <v>4.602030789387488E-2</v>
      </c>
      <c r="BS577" s="129">
        <f t="shared" ref="BS577" si="10678">K577/K591</f>
        <v>3.9705411463336539E-2</v>
      </c>
      <c r="BT577" s="130">
        <f t="shared" ref="BT577" si="10679">L577/L591</f>
        <v>3.715813193125083E-2</v>
      </c>
      <c r="BU577" s="128">
        <f t="shared" ref="BU577" si="10680">M577/M591</f>
        <v>3.9719953325554259E-2</v>
      </c>
      <c r="BV577" s="132">
        <f t="shared" ref="BV577" si="10681">N577/N591</f>
        <v>3.619885236231029E-2</v>
      </c>
      <c r="BW577" s="133">
        <f t="shared" ref="BW577" si="10682">O577/O591</f>
        <v>4.0389934742326182E-2</v>
      </c>
      <c r="BX577" s="128">
        <f t="shared" ref="BX577" si="10683">P577/P591</f>
        <v>3.590620420127015E-2</v>
      </c>
      <c r="BY577" s="129">
        <f t="shared" ref="BY577" si="10684">Q577/Q591</f>
        <v>3.9307095887722056E-2</v>
      </c>
      <c r="BZ577" s="130">
        <f t="shared" ref="BZ577" si="10685">R577/R591</f>
        <v>4.2324699936828809E-2</v>
      </c>
      <c r="CA577" s="131">
        <f t="shared" ref="CA577" si="10686">S577/S591</f>
        <v>4.0105954335173853E-2</v>
      </c>
      <c r="CB577" s="128">
        <f t="shared" ref="CB577" si="10687">T577/T591</f>
        <v>3.1295584140034478E-2</v>
      </c>
      <c r="CC577" s="129">
        <f t="shared" ref="CC577" si="10688">U577/U591</f>
        <v>3.3672172808132145E-2</v>
      </c>
      <c r="CD577" s="130">
        <f t="shared" ref="CD577" si="10689">V577/V591</f>
        <v>3.301657458563536E-2</v>
      </c>
      <c r="CE577" s="131">
        <f t="shared" ref="CE577" si="10690">W577/W591</f>
        <v>4.0696559395496913E-2</v>
      </c>
      <c r="CF577" s="128">
        <f t="shared" ref="CF577" si="10691">X577/X591</f>
        <v>3.6016031195840556E-2</v>
      </c>
      <c r="CG577" s="129">
        <f t="shared" ref="CG577" si="10692">Y577/Y591</f>
        <v>3.4289117672083723E-2</v>
      </c>
      <c r="CH577" s="130">
        <f t="shared" ref="CH577" si="10693">Z577/Z591</f>
        <v>5.1016655282929646E-2</v>
      </c>
      <c r="CI577" s="128">
        <f t="shared" ref="CI577" si="10694">AA577/AA591</f>
        <v>5.1041203063877633E-2</v>
      </c>
      <c r="CJ577" s="134">
        <f t="shared" ref="CJ577" si="10695">AB577/AB591</f>
        <v>4.0242936534802168E-2</v>
      </c>
      <c r="CK577" s="135">
        <f t="shared" ref="CK577" si="10696">AC577/AC591</f>
        <v>4.1883578628601835E-2</v>
      </c>
    </row>
    <row r="578" spans="1:89" ht="14.25" thickTop="1" thickBot="1" x14ac:dyDescent="0.25">
      <c r="A578" s="136" t="s">
        <v>27</v>
      </c>
      <c r="B578" s="192">
        <v>1007</v>
      </c>
      <c r="C578" s="176">
        <v>1245</v>
      </c>
      <c r="D578" s="177">
        <v>490</v>
      </c>
      <c r="E578" s="178">
        <v>518</v>
      </c>
      <c r="F578" s="175">
        <v>963</v>
      </c>
      <c r="G578" s="179">
        <v>1024</v>
      </c>
      <c r="H578" s="177">
        <v>1780</v>
      </c>
      <c r="I578" s="178">
        <v>1819</v>
      </c>
      <c r="J578" s="175">
        <v>290</v>
      </c>
      <c r="K578" s="176">
        <v>252</v>
      </c>
      <c r="L578" s="177">
        <v>944</v>
      </c>
      <c r="M578" s="175">
        <v>785</v>
      </c>
      <c r="N578" s="180">
        <v>1615</v>
      </c>
      <c r="O578" s="193">
        <v>1441</v>
      </c>
      <c r="P578" s="175">
        <v>969</v>
      </c>
      <c r="Q578" s="176">
        <v>700</v>
      </c>
      <c r="R578" s="177">
        <v>1159</v>
      </c>
      <c r="S578" s="178">
        <v>1108</v>
      </c>
      <c r="T578" s="175">
        <v>256</v>
      </c>
      <c r="U578" s="179">
        <v>237</v>
      </c>
      <c r="V578" s="177">
        <v>1074</v>
      </c>
      <c r="W578" s="194">
        <v>1023</v>
      </c>
      <c r="X578" s="175">
        <v>634</v>
      </c>
      <c r="Y578" s="179">
        <v>360</v>
      </c>
      <c r="Z578" s="177">
        <v>2047</v>
      </c>
      <c r="AA578" s="175">
        <v>2247</v>
      </c>
      <c r="AB578" s="156">
        <f t="shared" si="10422"/>
        <v>13228</v>
      </c>
      <c r="AC578" s="157">
        <f t="shared" si="10423"/>
        <v>12759</v>
      </c>
      <c r="AE578" s="229" t="s">
        <v>13</v>
      </c>
      <c r="AF578" s="20">
        <f t="shared" ref="AF578:BG578" si="10697">SUM(AF575:AF577)</f>
        <v>3219</v>
      </c>
      <c r="AG578" s="21">
        <f t="shared" si="10697"/>
        <v>6085</v>
      </c>
      <c r="AH578" s="20">
        <f t="shared" si="10697"/>
        <v>2097</v>
      </c>
      <c r="AI578" s="21">
        <f t="shared" si="10697"/>
        <v>2134</v>
      </c>
      <c r="AJ578" s="20">
        <f t="shared" si="10697"/>
        <v>2718</v>
      </c>
      <c r="AK578" s="21">
        <f t="shared" si="10697"/>
        <v>5447</v>
      </c>
      <c r="AL578" s="20">
        <f t="shared" si="10697"/>
        <v>4845</v>
      </c>
      <c r="AM578" s="21">
        <f t="shared" si="10697"/>
        <v>8117</v>
      </c>
      <c r="AN578" s="20">
        <f t="shared" si="10697"/>
        <v>1656</v>
      </c>
      <c r="AO578" s="21">
        <f t="shared" si="10697"/>
        <v>509</v>
      </c>
      <c r="AP578" s="20">
        <f t="shared" si="10697"/>
        <v>5385</v>
      </c>
      <c r="AQ578" s="21">
        <f t="shared" si="10697"/>
        <v>1559</v>
      </c>
      <c r="AR578" s="20">
        <f t="shared" si="10697"/>
        <v>7337</v>
      </c>
      <c r="AS578" s="21">
        <f t="shared" si="10697"/>
        <v>4617</v>
      </c>
      <c r="AT578" s="20">
        <f t="shared" si="10697"/>
        <v>3856</v>
      </c>
      <c r="AU578" s="21">
        <f t="shared" si="10697"/>
        <v>3351</v>
      </c>
      <c r="AV578" s="20">
        <f t="shared" si="10697"/>
        <v>3468</v>
      </c>
      <c r="AW578" s="21">
        <f t="shared" si="10697"/>
        <v>4925</v>
      </c>
      <c r="AX578" s="20">
        <f t="shared" si="10697"/>
        <v>2170</v>
      </c>
      <c r="AY578" s="21">
        <f t="shared" si="10697"/>
        <v>492</v>
      </c>
      <c r="AZ578" s="20">
        <f t="shared" si="10697"/>
        <v>5217</v>
      </c>
      <c r="BA578" s="21">
        <f t="shared" si="10697"/>
        <v>2842</v>
      </c>
      <c r="BB578" s="20">
        <f t="shared" si="10697"/>
        <v>3854</v>
      </c>
      <c r="BC578" s="21">
        <f t="shared" si="10697"/>
        <v>1533</v>
      </c>
      <c r="BD578" s="20">
        <f t="shared" si="10697"/>
        <v>5375</v>
      </c>
      <c r="BE578" s="21">
        <f t="shared" si="10697"/>
        <v>8143</v>
      </c>
      <c r="BF578" s="160">
        <f t="shared" si="10697"/>
        <v>51197</v>
      </c>
      <c r="BG578" s="161">
        <f t="shared" si="10697"/>
        <v>49754</v>
      </c>
      <c r="BI578" s="136" t="s">
        <v>27</v>
      </c>
      <c r="BJ578" s="128">
        <f>B578/B591</f>
        <v>3.6969051727302762E-2</v>
      </c>
      <c r="BK578" s="129">
        <f t="shared" ref="BK578" si="10698">C578/C591</f>
        <v>4.5896925458969257E-2</v>
      </c>
      <c r="BL578" s="130">
        <f t="shared" ref="BL578" si="10699">D578/D591</f>
        <v>4.0684158087014283E-2</v>
      </c>
      <c r="BM578" s="131">
        <f t="shared" ref="BM578" si="10700">E578/E591</f>
        <v>4.1814659347755891E-2</v>
      </c>
      <c r="BN578" s="128">
        <f t="shared" ref="BN578" si="10701">F578/F591</f>
        <v>3.4047518031395843E-2</v>
      </c>
      <c r="BO578" s="129">
        <f t="shared" ref="BO578" si="10702">G578/G591</f>
        <v>4.0479108194647589E-2</v>
      </c>
      <c r="BP578" s="130">
        <f t="shared" ref="BP578" si="10703">H578/H591</f>
        <v>4.6617604693188069E-2</v>
      </c>
      <c r="BQ578" s="131">
        <f t="shared" ref="BQ578" si="10704">I578/I591</f>
        <v>4.6430303494397224E-2</v>
      </c>
      <c r="BR578" s="128">
        <f t="shared" ref="BR578" si="10705">J578/J591</f>
        <v>4.7494267933180477E-2</v>
      </c>
      <c r="BS578" s="129">
        <f t="shared" ref="BS578" si="10706">K578/K591</f>
        <v>4.0345821325648415E-2</v>
      </c>
      <c r="BT578" s="130">
        <f t="shared" ref="BT578" si="10707">L578/L591</f>
        <v>4.1709008969204257E-2</v>
      </c>
      <c r="BU578" s="128">
        <f t="shared" ref="BU578" si="10708">M578/M591</f>
        <v>3.6639439906651111E-2</v>
      </c>
      <c r="BV578" s="132">
        <f t="shared" ref="BV578" si="10709">N578/N591</f>
        <v>4.3304553011208238E-2</v>
      </c>
      <c r="BW578" s="133">
        <f t="shared" ref="BW578" si="10710">O578/O591</f>
        <v>3.8698069124795231E-2</v>
      </c>
      <c r="BX578" s="128">
        <f t="shared" ref="BX578" si="10711">P578/P591</f>
        <v>4.7337567171470446E-2</v>
      </c>
      <c r="BY578" s="129">
        <f t="shared" ref="BY578" si="10712">Q578/Q591</f>
        <v>3.4350770438708413E-2</v>
      </c>
      <c r="BZ578" s="130">
        <f t="shared" ref="BZ578" si="10713">R578/R591</f>
        <v>4.5759633607075176E-2</v>
      </c>
      <c r="CA578" s="131">
        <f t="shared" ref="CA578" si="10714">S578/S591</f>
        <v>4.1337113863602448E-2</v>
      </c>
      <c r="CB578" s="128">
        <f t="shared" ref="CB578" si="10715">T578/T591</f>
        <v>3.3947752287495025E-2</v>
      </c>
      <c r="CC578" s="129">
        <f t="shared" ref="CC578" si="10716">U578/U591</f>
        <v>3.0114358322744599E-2</v>
      </c>
      <c r="CD578" s="130">
        <f t="shared" ref="CD578" si="10717">V578/V591</f>
        <v>4.746961325966851E-2</v>
      </c>
      <c r="CE578" s="131">
        <f t="shared" ref="CE578" si="10718">W578/W591</f>
        <v>3.9239001189060645E-2</v>
      </c>
      <c r="CF578" s="128">
        <f t="shared" ref="CF578" si="10719">X578/X591</f>
        <v>3.4337088388214906E-2</v>
      </c>
      <c r="CG578" s="129">
        <f t="shared" ref="CG578" si="10720">Y578/Y591</f>
        <v>3.0630477324938312E-2</v>
      </c>
      <c r="CH578" s="130">
        <f t="shared" ref="CH578" si="10721">Z578/Z591</f>
        <v>5.3775022329637996E-2</v>
      </c>
      <c r="CI578" s="128">
        <f t="shared" ref="CI578" si="10722">AA578/AA591</f>
        <v>5.2634044646412595E-2</v>
      </c>
      <c r="CJ578" s="134">
        <f t="shared" ref="CJ578" si="10723">AB578/AB591</f>
        <v>4.3473545486513936E-2</v>
      </c>
      <c r="CK578" s="135">
        <f t="shared" ref="CK578" si="10724">AC578/AC591</f>
        <v>4.1906569928037235E-2</v>
      </c>
    </row>
    <row r="579" spans="1:89" ht="13.5" thickTop="1" x14ac:dyDescent="0.2">
      <c r="A579" s="145" t="s">
        <v>28</v>
      </c>
      <c r="B579" s="189">
        <v>967</v>
      </c>
      <c r="C579" s="183">
        <v>1644</v>
      </c>
      <c r="D579" s="184">
        <v>523</v>
      </c>
      <c r="E579" s="185">
        <v>649</v>
      </c>
      <c r="F579" s="182">
        <v>1015</v>
      </c>
      <c r="G579" s="186">
        <v>1508</v>
      </c>
      <c r="H579" s="184">
        <v>1852</v>
      </c>
      <c r="I579" s="185">
        <v>2312</v>
      </c>
      <c r="J579" s="182">
        <v>338</v>
      </c>
      <c r="K579" s="183">
        <v>204</v>
      </c>
      <c r="L579" s="184">
        <v>1588</v>
      </c>
      <c r="M579" s="182">
        <v>718</v>
      </c>
      <c r="N579" s="187">
        <v>2153</v>
      </c>
      <c r="O579" s="190">
        <v>1526</v>
      </c>
      <c r="P579" s="182">
        <v>1116</v>
      </c>
      <c r="Q579" s="183">
        <v>792</v>
      </c>
      <c r="R579" s="184">
        <v>1202</v>
      </c>
      <c r="S579" s="185">
        <v>1334</v>
      </c>
      <c r="T579" s="182">
        <v>434</v>
      </c>
      <c r="U579" s="186">
        <v>188</v>
      </c>
      <c r="V579" s="184">
        <v>1424</v>
      </c>
      <c r="W579" s="191">
        <v>994</v>
      </c>
      <c r="X579" s="182">
        <v>983</v>
      </c>
      <c r="Y579" s="186">
        <v>333</v>
      </c>
      <c r="Z579" s="184">
        <v>2154</v>
      </c>
      <c r="AA579" s="182">
        <v>2635</v>
      </c>
      <c r="AB579" s="156">
        <f t="shared" si="10422"/>
        <v>15749</v>
      </c>
      <c r="AC579" s="157">
        <f t="shared" si="10423"/>
        <v>14837</v>
      </c>
      <c r="BI579" s="145" t="s">
        <v>28</v>
      </c>
      <c r="BJ579" s="128">
        <f>B579/B591</f>
        <v>3.5500569037042476E-2</v>
      </c>
      <c r="BK579" s="129">
        <f t="shared" ref="BK579" si="10725">C579/C591</f>
        <v>6.0606060606060608E-2</v>
      </c>
      <c r="BL579" s="130">
        <f t="shared" ref="BL579" si="10726">D579/D591</f>
        <v>4.3424111590833613E-2</v>
      </c>
      <c r="BM579" s="131">
        <f t="shared" ref="BM579" si="10727">E579/E591</f>
        <v>5.2389409105586052E-2</v>
      </c>
      <c r="BN579" s="128">
        <f t="shared" ref="BN579" si="10728">F579/F591</f>
        <v>3.5886013293734975E-2</v>
      </c>
      <c r="BO579" s="129">
        <f t="shared" ref="BO579" si="10729">G579/G591</f>
        <v>5.9611811677273988E-2</v>
      </c>
      <c r="BP579" s="130">
        <f t="shared" ref="BP579" si="10730">H579/H591</f>
        <v>4.8503260613361965E-2</v>
      </c>
      <c r="BQ579" s="131">
        <f t="shared" ref="BQ579" si="10731">I579/I591</f>
        <v>5.9014217525588997E-2</v>
      </c>
      <c r="BR579" s="128">
        <f t="shared" ref="BR579" si="10732">J579/J591</f>
        <v>5.5355388142810352E-2</v>
      </c>
      <c r="BS579" s="129">
        <f t="shared" ref="BS579" si="10733">K579/K591</f>
        <v>3.2660902977905859E-2</v>
      </c>
      <c r="BT579" s="130">
        <f t="shared" ref="BT579" si="10734">L579/L591</f>
        <v>7.0163036274466489E-2</v>
      </c>
      <c r="BU579" s="128">
        <f t="shared" ref="BU579" si="10735">M579/M591</f>
        <v>3.3512252042007001E-2</v>
      </c>
      <c r="BV579" s="132">
        <f t="shared" ref="BV579" si="10736">N579/N591</f>
        <v>5.7730466026706707E-2</v>
      </c>
      <c r="BW579" s="133">
        <f t="shared" ref="BW579" si="10737">O579/O591</f>
        <v>4.098074495797191E-2</v>
      </c>
      <c r="BX579" s="128">
        <f t="shared" ref="BX579" si="10738">P579/P591</f>
        <v>5.4518808011724477E-2</v>
      </c>
      <c r="BY579" s="129">
        <f t="shared" ref="BY579" si="10739">Q579/Q591</f>
        <v>3.8865443124938656E-2</v>
      </c>
      <c r="BZ579" s="130">
        <f t="shared" ref="BZ579" si="10740">R579/R591</f>
        <v>4.7457359444093496E-2</v>
      </c>
      <c r="CA579" s="131">
        <f t="shared" ref="CA579" si="10741">S579/S591</f>
        <v>4.9768691240113419E-2</v>
      </c>
      <c r="CB579" s="128">
        <f t="shared" ref="CB579" si="10742">T579/T591</f>
        <v>5.7552048799893916E-2</v>
      </c>
      <c r="CC579" s="129">
        <f t="shared" ref="CC579" si="10743">U579/U591</f>
        <v>2.388818297331639E-2</v>
      </c>
      <c r="CD579" s="130">
        <f t="shared" ref="CD579" si="10744">V579/V591</f>
        <v>6.2939226519337019E-2</v>
      </c>
      <c r="CE579" s="131">
        <f t="shared" ref="CE579" si="10745">W579/W591</f>
        <v>3.8126654136780333E-2</v>
      </c>
      <c r="CF579" s="128">
        <f t="shared" ref="CF579" si="10746">X579/X591</f>
        <v>5.3238734835355288E-2</v>
      </c>
      <c r="CG579" s="129">
        <f t="shared" ref="CG579" si="10747">Y579/Y591</f>
        <v>2.833319152556794E-2</v>
      </c>
      <c r="CH579" s="130">
        <f t="shared" ref="CH579" si="10748">Z579/Z591</f>
        <v>5.6585929701045555E-2</v>
      </c>
      <c r="CI579" s="128">
        <f t="shared" ref="CI579" si="10749">AA579/AA591</f>
        <v>6.1722611323229717E-2</v>
      </c>
      <c r="CJ579" s="134">
        <f t="shared" ref="CJ579" si="10750">AB579/AB591</f>
        <v>5.1758759288411546E-2</v>
      </c>
      <c r="CK579" s="135">
        <f t="shared" ref="CK579" si="10751">AC579/AC591</f>
        <v>4.8731701389002936E-2</v>
      </c>
    </row>
    <row r="580" spans="1:89" x14ac:dyDescent="0.2">
      <c r="A580" s="136" t="s">
        <v>29</v>
      </c>
      <c r="B580" s="192">
        <v>1212</v>
      </c>
      <c r="C580" s="176">
        <v>2321</v>
      </c>
      <c r="D580" s="177">
        <v>957</v>
      </c>
      <c r="E580" s="178">
        <v>761</v>
      </c>
      <c r="F580" s="175">
        <v>1391</v>
      </c>
      <c r="G580" s="179">
        <v>2209</v>
      </c>
      <c r="H580" s="177">
        <v>2152</v>
      </c>
      <c r="I580" s="178">
        <v>2982</v>
      </c>
      <c r="J580" s="175">
        <v>627</v>
      </c>
      <c r="K580" s="176">
        <v>206</v>
      </c>
      <c r="L580" s="177">
        <v>2011</v>
      </c>
      <c r="M580" s="175">
        <v>720</v>
      </c>
      <c r="N580" s="180">
        <v>2827</v>
      </c>
      <c r="O580" s="193">
        <v>1863</v>
      </c>
      <c r="P580" s="175">
        <v>1503</v>
      </c>
      <c r="Q580" s="176">
        <v>1063</v>
      </c>
      <c r="R580" s="177">
        <v>1630</v>
      </c>
      <c r="S580" s="178">
        <v>1971</v>
      </c>
      <c r="T580" s="175">
        <v>986</v>
      </c>
      <c r="U580" s="179">
        <v>170</v>
      </c>
      <c r="V580" s="177">
        <v>2188</v>
      </c>
      <c r="W580" s="194">
        <v>1232</v>
      </c>
      <c r="X580" s="175">
        <v>1526</v>
      </c>
      <c r="Y580" s="179">
        <v>532</v>
      </c>
      <c r="Z580" s="177">
        <v>2490</v>
      </c>
      <c r="AA580" s="175">
        <v>3031</v>
      </c>
      <c r="AB580" s="156">
        <f t="shared" si="10422"/>
        <v>21500</v>
      </c>
      <c r="AC580" s="157">
        <f t="shared" si="10423"/>
        <v>19061</v>
      </c>
      <c r="BI580" s="136" t="s">
        <v>29</v>
      </c>
      <c r="BJ580" s="128">
        <f>B580/B591</f>
        <v>4.4495025514886745E-2</v>
      </c>
      <c r="BK580" s="129">
        <f t="shared" ref="BK580" si="10752">C580/C591</f>
        <v>8.5563665855636656E-2</v>
      </c>
      <c r="BL580" s="130">
        <f t="shared" ref="BL580" si="10753">D580/D591</f>
        <v>7.9458651610760545E-2</v>
      </c>
      <c r="BM580" s="131">
        <f t="shared" ref="BM580" si="10754">E580/E591</f>
        <v>6.1430416532127864E-2</v>
      </c>
      <c r="BN580" s="128">
        <f t="shared" ref="BN580" si="10755">F580/F591</f>
        <v>4.9179748267571773E-2</v>
      </c>
      <c r="BO580" s="129">
        <f t="shared" ref="BO580" si="10756">G580/G591</f>
        <v>8.7322607423805196E-2</v>
      </c>
      <c r="BP580" s="130">
        <f t="shared" ref="BP580" si="10757">H580/H591</f>
        <v>5.6360160280753212E-2</v>
      </c>
      <c r="BQ580" s="131">
        <f t="shared" ref="BQ580" si="10758">I580/I591</f>
        <v>7.6116088521326286E-2</v>
      </c>
      <c r="BR580" s="128">
        <f t="shared" ref="BR580" si="10759">J580/J591</f>
        <v>0.10268588273829021</v>
      </c>
      <c r="BS580" s="129">
        <f t="shared" ref="BS580" si="10760">K580/K591</f>
        <v>3.2981107909061801E-2</v>
      </c>
      <c r="BT580" s="130">
        <f t="shared" ref="BT580" si="10761">L580/L591</f>
        <v>8.8852560420624754E-2</v>
      </c>
      <c r="BU580" s="128">
        <f t="shared" ref="BU580" si="10762">M580/M591</f>
        <v>3.3605600933488917E-2</v>
      </c>
      <c r="BV580" s="132">
        <f t="shared" ref="BV580" si="10763">N580/N591</f>
        <v>7.5803078243149039E-2</v>
      </c>
      <c r="BW580" s="133">
        <f t="shared" ref="BW580" si="10764">O580/O591</f>
        <v>5.0030883261272391E-2</v>
      </c>
      <c r="BX580" s="128">
        <f t="shared" ref="BX580" si="10765">P580/P591</f>
        <v>7.3424523693209579E-2</v>
      </c>
      <c r="BY580" s="129">
        <f t="shared" ref="BY580" si="10766">Q580/Q591</f>
        <v>5.2164098537638627E-2</v>
      </c>
      <c r="BZ580" s="130">
        <f t="shared" ref="BZ580" si="10767">R580/R591</f>
        <v>6.4355653821857234E-2</v>
      </c>
      <c r="CA580" s="131">
        <f t="shared" ref="CA580" si="10768">S580/S591</f>
        <v>7.3533800925235038E-2</v>
      </c>
      <c r="CB580" s="128">
        <f t="shared" ref="CB580" si="10769">T580/T591</f>
        <v>0.13075188966980505</v>
      </c>
      <c r="CC580" s="129">
        <f t="shared" ref="CC580" si="10770">U580/U591</f>
        <v>2.1601016518424398E-2</v>
      </c>
      <c r="CD580" s="130">
        <f t="shared" ref="CD580" si="10771">V580/V591</f>
        <v>9.6707182320441995E-2</v>
      </c>
      <c r="CE580" s="131">
        <f t="shared" ref="CE580" si="10772">W580/W591</f>
        <v>4.7255571324460129E-2</v>
      </c>
      <c r="CF580" s="128">
        <f t="shared" ref="CF580" si="10773">X580/X591</f>
        <v>8.2647313691507795E-2</v>
      </c>
      <c r="CG580" s="129">
        <f t="shared" ref="CG580" si="10774">Y580/Y591</f>
        <v>4.5265038713519952E-2</v>
      </c>
      <c r="CH580" s="130">
        <f t="shared" ref="CH580" si="10775">Z580/Z591</f>
        <v>6.5412704250512266E-2</v>
      </c>
      <c r="CI580" s="128">
        <f t="shared" ref="CI580" si="10776">AA580/AA591</f>
        <v>7.0998571127403903E-2</v>
      </c>
      <c r="CJ580" s="134">
        <f t="shared" ref="CJ580" si="10777">AB580/AB591</f>
        <v>7.0659300571518716E-2</v>
      </c>
      <c r="CK580" s="135">
        <f t="shared" ref="CK580" si="10778">AC580/AC591</f>
        <v>6.2605308362592496E-2</v>
      </c>
    </row>
    <row r="581" spans="1:89" x14ac:dyDescent="0.2">
      <c r="A581" s="145" t="s">
        <v>30</v>
      </c>
      <c r="B581" s="189">
        <v>1626</v>
      </c>
      <c r="C581" s="183">
        <v>3037</v>
      </c>
      <c r="D581" s="184">
        <v>1255</v>
      </c>
      <c r="E581" s="185">
        <v>986</v>
      </c>
      <c r="F581" s="182">
        <v>1534</v>
      </c>
      <c r="G581" s="186">
        <v>2846</v>
      </c>
      <c r="H581" s="184">
        <v>2516</v>
      </c>
      <c r="I581" s="185">
        <v>4079</v>
      </c>
      <c r="J581" s="182">
        <v>1007</v>
      </c>
      <c r="K581" s="183">
        <v>236</v>
      </c>
      <c r="L581" s="184">
        <v>2748</v>
      </c>
      <c r="M581" s="182">
        <v>777</v>
      </c>
      <c r="N581" s="187">
        <v>3821</v>
      </c>
      <c r="O581" s="190">
        <v>2374</v>
      </c>
      <c r="P581" s="182">
        <v>2001</v>
      </c>
      <c r="Q581" s="183">
        <v>1593</v>
      </c>
      <c r="R581" s="184">
        <v>1761</v>
      </c>
      <c r="S581" s="185">
        <v>2436</v>
      </c>
      <c r="T581" s="182">
        <v>1164</v>
      </c>
      <c r="U581" s="186">
        <v>263</v>
      </c>
      <c r="V581" s="184">
        <v>2510</v>
      </c>
      <c r="W581" s="191">
        <v>1415</v>
      </c>
      <c r="X581" s="182">
        <v>2034</v>
      </c>
      <c r="Y581" s="186">
        <v>706</v>
      </c>
      <c r="Z581" s="184">
        <v>2817</v>
      </c>
      <c r="AA581" s="182">
        <v>4304</v>
      </c>
      <c r="AB581" s="156">
        <f t="shared" si="10422"/>
        <v>26794</v>
      </c>
      <c r="AC581" s="157">
        <f t="shared" si="10423"/>
        <v>25052</v>
      </c>
      <c r="BI581" s="145" t="s">
        <v>30</v>
      </c>
      <c r="BJ581" s="128">
        <f>B581/B591</f>
        <v>5.9693821359080732E-2</v>
      </c>
      <c r="BK581" s="129">
        <f t="shared" ref="BK581" si="10779">C581/C591</f>
        <v>0.11195900611959006</v>
      </c>
      <c r="BL581" s="130">
        <f t="shared" ref="BL581" si="10780">D581/D591</f>
        <v>0.10420126203918964</v>
      </c>
      <c r="BM581" s="131">
        <f t="shared" ref="BM581" si="10781">E581/E591</f>
        <v>7.9593154665805618E-2</v>
      </c>
      <c r="BN581" s="128">
        <f t="shared" ref="BN581" si="10782">F581/F591</f>
        <v>5.4235610239004382E-2</v>
      </c>
      <c r="BO581" s="129">
        <f t="shared" ref="BO581" si="10783">G581/G591</f>
        <v>0.11250345890817093</v>
      </c>
      <c r="BP581" s="130">
        <f t="shared" ref="BP581" si="10784">H581/H591</f>
        <v>6.58931985438546E-2</v>
      </c>
      <c r="BQ581" s="131">
        <f t="shared" ref="BQ581" si="10785">I581/I591</f>
        <v>0.10411721162927227</v>
      </c>
      <c r="BR581" s="128">
        <f t="shared" ref="BR581" si="10786">J581/J591</f>
        <v>0.16491975106452669</v>
      </c>
      <c r="BS581" s="129">
        <f t="shared" ref="BS581" si="10787">K581/K591</f>
        <v>3.7784181876400896E-2</v>
      </c>
      <c r="BT581" s="130">
        <f t="shared" ref="BT581" si="10788">L581/L591</f>
        <v>0.12141563204170901</v>
      </c>
      <c r="BU581" s="128">
        <f t="shared" ref="BU581" si="10789">M581/M591</f>
        <v>3.6266044340723454E-2</v>
      </c>
      <c r="BV581" s="132">
        <f t="shared" ref="BV581" si="10790">N581/N591</f>
        <v>0.10245615916769453</v>
      </c>
      <c r="BW581" s="133">
        <f t="shared" ref="BW581" si="10791">O581/O591</f>
        <v>6.3753793270134543E-2</v>
      </c>
      <c r="BX581" s="128">
        <f t="shared" ref="BX581" si="10792">P581/P591</f>
        <v>9.7752808988764039E-2</v>
      </c>
      <c r="BY581" s="129">
        <f t="shared" ref="BY581" si="10793">Q581/Q591</f>
        <v>7.8172539012660719E-2</v>
      </c>
      <c r="BZ581" s="130">
        <f t="shared" ref="BZ581" si="10794">R581/R591</f>
        <v>6.9527795325331654E-2</v>
      </c>
      <c r="CA581" s="131">
        <f t="shared" ref="CA581" si="10795">S581/S591</f>
        <v>9.0881957916728845E-2</v>
      </c>
      <c r="CB581" s="128">
        <f t="shared" ref="CB581" si="10796">T581/T591</f>
        <v>0.15435618618220395</v>
      </c>
      <c r="CC581" s="129">
        <f t="shared" ref="CC581" si="10797">U581/U591</f>
        <v>3.3418043202033038E-2</v>
      </c>
      <c r="CD581" s="130">
        <f t="shared" ref="CD581" si="10798">V581/V591</f>
        <v>0.11093922651933702</v>
      </c>
      <c r="CE581" s="131">
        <f t="shared" ref="CE581" si="10799">W581/W591</f>
        <v>5.4274864792297955E-2</v>
      </c>
      <c r="CF581" s="128">
        <f t="shared" ref="CF581" si="10800">X581/X591</f>
        <v>0.11016031195840555</v>
      </c>
      <c r="CG581" s="129">
        <f t="shared" ref="CG581" si="10801">Y581/Y591</f>
        <v>6.0069769420573474E-2</v>
      </c>
      <c r="CH581" s="130">
        <f t="shared" ref="CH581" si="10802">Z581/Z591</f>
        <v>7.4003047338832548E-2</v>
      </c>
      <c r="CI581" s="128">
        <f t="shared" ref="CI581" si="10803">AA581/AA591</f>
        <v>0.10081750251809515</v>
      </c>
      <c r="CJ581" s="134">
        <f t="shared" ref="CJ581" si="10804">AB581/AB591</f>
        <v>8.8057920907594067E-2</v>
      </c>
      <c r="CK581" s="135">
        <f t="shared" ref="CK581" si="10805">AC581/AC591</f>
        <v>8.2282576207946448E-2</v>
      </c>
    </row>
    <row r="582" spans="1:89" x14ac:dyDescent="0.2">
      <c r="A582" s="136" t="s">
        <v>31</v>
      </c>
      <c r="B582" s="192">
        <v>1593</v>
      </c>
      <c r="C582" s="176">
        <v>3048</v>
      </c>
      <c r="D582" s="177">
        <v>842</v>
      </c>
      <c r="E582" s="178">
        <v>1148</v>
      </c>
      <c r="F582" s="175">
        <v>1184</v>
      </c>
      <c r="G582" s="179">
        <v>2601</v>
      </c>
      <c r="H582" s="177">
        <v>2329</v>
      </c>
      <c r="I582" s="178">
        <v>4038</v>
      </c>
      <c r="J582" s="175">
        <v>649</v>
      </c>
      <c r="K582" s="176">
        <v>273</v>
      </c>
      <c r="L582" s="177">
        <v>2637</v>
      </c>
      <c r="M582" s="175">
        <v>782</v>
      </c>
      <c r="N582" s="180">
        <v>3516</v>
      </c>
      <c r="O582" s="193">
        <v>2243</v>
      </c>
      <c r="P582" s="175">
        <v>1855</v>
      </c>
      <c r="Q582" s="176">
        <v>1758</v>
      </c>
      <c r="R582" s="177">
        <v>1707</v>
      </c>
      <c r="S582" s="178">
        <v>2489</v>
      </c>
      <c r="T582" s="175">
        <v>1006</v>
      </c>
      <c r="U582" s="179">
        <v>229</v>
      </c>
      <c r="V582" s="177">
        <v>2707</v>
      </c>
      <c r="W582" s="194">
        <v>1427</v>
      </c>
      <c r="X582" s="175">
        <v>1820</v>
      </c>
      <c r="Y582" s="179">
        <v>827</v>
      </c>
      <c r="Z582" s="177">
        <v>2558</v>
      </c>
      <c r="AA582" s="175">
        <v>3839</v>
      </c>
      <c r="AB582" s="156">
        <f t="shared" si="10422"/>
        <v>24403</v>
      </c>
      <c r="AC582" s="157">
        <f t="shared" si="10423"/>
        <v>24702</v>
      </c>
      <c r="BI582" s="136" t="s">
        <v>31</v>
      </c>
      <c r="BJ582" s="128">
        <f>B582/B591</f>
        <v>5.8482323139615995E-2</v>
      </c>
      <c r="BK582" s="129">
        <f t="shared" ref="BK582" si="10806">C582/C591</f>
        <v>0.11236452112364521</v>
      </c>
      <c r="BL582" s="130">
        <f t="shared" ref="BL582" si="10807">D582/D591</f>
        <v>6.9910328794420454E-2</v>
      </c>
      <c r="BM582" s="131">
        <f t="shared" ref="BM582" si="10808">E582/E591</f>
        <v>9.2670326122053601E-2</v>
      </c>
      <c r="BN582" s="128">
        <f t="shared" ref="BN582" si="10809">F582/F591</f>
        <v>4.1861122896337151E-2</v>
      </c>
      <c r="BO582" s="129">
        <f t="shared" ref="BO582" si="10810">G582/G591</f>
        <v>0.10281851602956872</v>
      </c>
      <c r="BP582" s="130">
        <f t="shared" ref="BP582" si="10811">H582/H591</f>
        <v>6.0995731084514053E-2</v>
      </c>
      <c r="BQ582" s="131">
        <f t="shared" ref="BQ582" si="10812">I582/I591</f>
        <v>0.10307067922505551</v>
      </c>
      <c r="BR582" s="128">
        <f t="shared" ref="BR582" si="10813">J582/J591</f>
        <v>0.1062888961677039</v>
      </c>
      <c r="BS582" s="129">
        <f t="shared" ref="BS582" si="10814">K582/K591</f>
        <v>4.3707973102785784E-2</v>
      </c>
      <c r="BT582" s="130">
        <f t="shared" ref="BT582" si="10815">L582/L591</f>
        <v>0.11651128882605045</v>
      </c>
      <c r="BU582" s="128">
        <f t="shared" ref="BU582" si="10816">M582/M591</f>
        <v>3.649941656942824E-2</v>
      </c>
      <c r="BV582" s="132">
        <f t="shared" ref="BV582" si="10817">N582/N591</f>
        <v>9.4277899930283696E-2</v>
      </c>
      <c r="BW582" s="133">
        <f t="shared" ref="BW582" si="10818">O582/O591</f>
        <v>6.0235786986062252E-2</v>
      </c>
      <c r="BX582" s="128">
        <f t="shared" ref="BX582" si="10819">P582/P591</f>
        <v>9.0620420127015142E-2</v>
      </c>
      <c r="BY582" s="129">
        <f t="shared" ref="BY582" si="10820">Q582/Q591</f>
        <v>8.6269506330356266E-2</v>
      </c>
      <c r="BZ582" s="130">
        <f t="shared" ref="BZ582" si="10821">R582/R591</f>
        <v>6.7395767530006312E-2</v>
      </c>
      <c r="CA582" s="131">
        <f t="shared" ref="CA582" si="10822">S582/S591</f>
        <v>9.2859274735114156E-2</v>
      </c>
      <c r="CB582" s="128">
        <f t="shared" ref="CB582" si="10823">T582/T591</f>
        <v>0.13340405781726561</v>
      </c>
      <c r="CC582" s="129">
        <f t="shared" ref="CC582" si="10824">U582/U591</f>
        <v>2.9097839898348157E-2</v>
      </c>
      <c r="CD582" s="130">
        <f t="shared" ref="CD582" si="10825">V582/V591</f>
        <v>0.11964640883977901</v>
      </c>
      <c r="CE582" s="131">
        <f t="shared" ref="CE582" si="10826">W582/W591</f>
        <v>5.4735146331172567E-2</v>
      </c>
      <c r="CF582" s="128">
        <f t="shared" ref="CF582" si="10827">X582/X591</f>
        <v>9.8570190641247835E-2</v>
      </c>
      <c r="CG582" s="129">
        <f t="shared" ref="CG582" si="10828">Y582/Y591</f>
        <v>7.0365013188122175E-2</v>
      </c>
      <c r="CH582" s="130">
        <f t="shared" ref="CH582" si="10829">Z582/Z591</f>
        <v>6.7199075290285293E-2</v>
      </c>
      <c r="CI582" s="128">
        <f t="shared" ref="CI582" si="10830">AA582/AA591</f>
        <v>8.9925276990466374E-2</v>
      </c>
      <c r="CJ582" s="134">
        <f t="shared" ref="CJ582" si="10831">AB582/AB591</f>
        <v>8.0199949388221919E-2</v>
      </c>
      <c r="CK582" s="135">
        <f t="shared" ref="CK582" si="10832">AC582/AC591</f>
        <v>8.1133011236176486E-2</v>
      </c>
    </row>
    <row r="583" spans="1:89" x14ac:dyDescent="0.2">
      <c r="A583" s="145" t="s">
        <v>32</v>
      </c>
      <c r="B583" s="189">
        <v>1559</v>
      </c>
      <c r="C583" s="183">
        <v>2874</v>
      </c>
      <c r="D583" s="184">
        <v>562</v>
      </c>
      <c r="E583" s="185">
        <v>1002</v>
      </c>
      <c r="F583" s="182">
        <v>1053</v>
      </c>
      <c r="G583" s="186">
        <v>2674</v>
      </c>
      <c r="H583" s="184">
        <v>2065</v>
      </c>
      <c r="I583" s="185">
        <v>3609</v>
      </c>
      <c r="J583" s="182">
        <v>441</v>
      </c>
      <c r="K583" s="183">
        <v>204</v>
      </c>
      <c r="L583" s="184">
        <v>1940</v>
      </c>
      <c r="M583" s="182">
        <v>877</v>
      </c>
      <c r="N583" s="187">
        <v>2580</v>
      </c>
      <c r="O583" s="190">
        <v>2056</v>
      </c>
      <c r="P583" s="182">
        <v>1139</v>
      </c>
      <c r="Q583" s="183">
        <v>1666</v>
      </c>
      <c r="R583" s="184">
        <v>1513</v>
      </c>
      <c r="S583" s="185">
        <v>1951</v>
      </c>
      <c r="T583" s="182">
        <v>622</v>
      </c>
      <c r="U583" s="186">
        <v>293</v>
      </c>
      <c r="V583" s="184">
        <v>2094</v>
      </c>
      <c r="W583" s="191">
        <v>1366</v>
      </c>
      <c r="X583" s="182">
        <v>1111</v>
      </c>
      <c r="Y583" s="186">
        <v>599</v>
      </c>
      <c r="Z583" s="184">
        <v>2251</v>
      </c>
      <c r="AA583" s="182">
        <v>2978</v>
      </c>
      <c r="AB583" s="156">
        <f t="shared" si="10422"/>
        <v>18930</v>
      </c>
      <c r="AC583" s="157">
        <f t="shared" si="10423"/>
        <v>22149</v>
      </c>
      <c r="BI583" s="145" t="s">
        <v>32</v>
      </c>
      <c r="BJ583" s="128">
        <f>B583/B591</f>
        <v>5.7234112852894745E-2</v>
      </c>
      <c r="BK583" s="129">
        <f t="shared" ref="BK583" si="10833">C583/C591</f>
        <v>0.10595001105950011</v>
      </c>
      <c r="BL583" s="130">
        <f t="shared" ref="BL583" si="10834">D583/D591</f>
        <v>4.6662238458983728E-2</v>
      </c>
      <c r="BM583" s="131">
        <f t="shared" ref="BM583" si="10835">E583/E591</f>
        <v>8.0884727155311587E-2</v>
      </c>
      <c r="BN583" s="128">
        <f t="shared" ref="BN583" si="10836">F583/F591</f>
        <v>3.7229529062367414E-2</v>
      </c>
      <c r="BO583" s="129">
        <f t="shared" ref="BO583" si="10837">G583/G591</f>
        <v>0.10570423370360121</v>
      </c>
      <c r="BP583" s="130">
        <f t="shared" ref="BP583" si="10838">H583/H591</f>
        <v>5.4081659377209754E-2</v>
      </c>
      <c r="BQ583" s="131">
        <f t="shared" ref="BQ583" si="10839">I583/I591</f>
        <v>9.2120376751665511E-2</v>
      </c>
      <c r="BR583" s="128">
        <f t="shared" ref="BR583" si="10840">J583/J591</f>
        <v>7.2224041925974453E-2</v>
      </c>
      <c r="BS583" s="129">
        <f t="shared" ref="BS583" si="10841">K583/K591</f>
        <v>3.2660902977905859E-2</v>
      </c>
      <c r="BT583" s="130">
        <f t="shared" ref="BT583" si="10842">L583/L591</f>
        <v>8.57155480934918E-2</v>
      </c>
      <c r="BU583" s="128">
        <f t="shared" ref="BU583" si="10843">M583/M591</f>
        <v>4.0933488914819134E-2</v>
      </c>
      <c r="BV583" s="132">
        <f t="shared" ref="BV583" si="10844">N583/N591</f>
        <v>6.9180028959081888E-2</v>
      </c>
      <c r="BW583" s="133">
        <f t="shared" ref="BW583" si="10845">O583/O591</f>
        <v>5.5213900153073557E-2</v>
      </c>
      <c r="BX583" s="128">
        <f t="shared" ref="BX583" si="10846">P583/P591</f>
        <v>5.5642403517342454E-2</v>
      </c>
      <c r="BY583" s="129">
        <f t="shared" ref="BY583" si="10847">Q583/Q591</f>
        <v>8.1754833644126015E-2</v>
      </c>
      <c r="BZ583" s="130">
        <f t="shared" ref="BZ583" si="10848">R583/R591</f>
        <v>5.9736260265319016E-2</v>
      </c>
      <c r="CA583" s="131">
        <f t="shared" ref="CA583" si="10849">S583/S591</f>
        <v>7.2787643635278315E-2</v>
      </c>
      <c r="CB583" s="128">
        <f t="shared" ref="CB583" si="10850">T583/T591</f>
        <v>8.2482429386023071E-2</v>
      </c>
      <c r="CC583" s="129">
        <f t="shared" ref="CC583" si="10851">U583/U591</f>
        <v>3.7229987293519694E-2</v>
      </c>
      <c r="CD583" s="130">
        <f t="shared" ref="CD583" si="10852">V583/V591</f>
        <v>9.2552486187845298E-2</v>
      </c>
      <c r="CE583" s="131">
        <f t="shared" ref="CE583" si="10853">W583/W591</f>
        <v>5.2395381841893289E-2</v>
      </c>
      <c r="CF583" s="128">
        <f t="shared" ref="CF583" si="10854">X583/X591</f>
        <v>6.0171143847487001E-2</v>
      </c>
      <c r="CG583" s="129">
        <f t="shared" ref="CG583" si="10855">Y583/Y591</f>
        <v>5.0965710882327916E-2</v>
      </c>
      <c r="CH583" s="130">
        <f t="shared" ref="CH583" si="10856">Z583/Z591</f>
        <v>5.9134135448957077E-2</v>
      </c>
      <c r="CI583" s="128">
        <f t="shared" ref="CI583" si="10857">AA583/AA591</f>
        <v>6.9757091658663423E-2</v>
      </c>
      <c r="CJ583" s="134">
        <f t="shared" ref="CJ583" si="10858">AB583/AB591</f>
        <v>6.2213049293899966E-2</v>
      </c>
      <c r="CK583" s="135">
        <f t="shared" ref="CK583" si="10859">AC583/AC591</f>
        <v>7.274775588495154E-2</v>
      </c>
    </row>
    <row r="584" spans="1:89" x14ac:dyDescent="0.2">
      <c r="A584" s="136" t="s">
        <v>33</v>
      </c>
      <c r="B584" s="192">
        <v>1368</v>
      </c>
      <c r="C584" s="176">
        <v>1705</v>
      </c>
      <c r="D584" s="177">
        <v>392</v>
      </c>
      <c r="E584" s="178">
        <v>801</v>
      </c>
      <c r="F584" s="175">
        <v>974</v>
      </c>
      <c r="G584" s="179">
        <v>1817</v>
      </c>
      <c r="H584" s="177">
        <v>1613</v>
      </c>
      <c r="I584" s="178">
        <v>2478</v>
      </c>
      <c r="J584" s="175">
        <v>420</v>
      </c>
      <c r="K584" s="176">
        <v>127</v>
      </c>
      <c r="L584" s="177">
        <v>1370</v>
      </c>
      <c r="M584" s="175">
        <v>742</v>
      </c>
      <c r="N584" s="180">
        <v>1940</v>
      </c>
      <c r="O584" s="193">
        <v>1867</v>
      </c>
      <c r="P584" s="175">
        <v>879</v>
      </c>
      <c r="Q584" s="176">
        <v>1213</v>
      </c>
      <c r="R584" s="177">
        <v>1176</v>
      </c>
      <c r="S584" s="178">
        <v>1445</v>
      </c>
      <c r="T584" s="175">
        <v>356</v>
      </c>
      <c r="U584" s="179">
        <v>225</v>
      </c>
      <c r="V584" s="177">
        <v>1707</v>
      </c>
      <c r="W584" s="194">
        <v>1276</v>
      </c>
      <c r="X584" s="175">
        <v>725</v>
      </c>
      <c r="Y584" s="179">
        <v>580</v>
      </c>
      <c r="Z584" s="177">
        <v>1842</v>
      </c>
      <c r="AA584" s="175">
        <v>2388</v>
      </c>
      <c r="AB584" s="156">
        <f t="shared" si="10422"/>
        <v>14762</v>
      </c>
      <c r="AC584" s="157">
        <f t="shared" si="10423"/>
        <v>16664</v>
      </c>
      <c r="BI584" s="136" t="s">
        <v>33</v>
      </c>
      <c r="BJ584" s="128">
        <f>B584/B591</f>
        <v>5.0222108006901869E-2</v>
      </c>
      <c r="BK584" s="129">
        <f t="shared" ref="BK584" si="10860">C584/C591</f>
        <v>6.2854825628548258E-2</v>
      </c>
      <c r="BL584" s="130">
        <f t="shared" ref="BL584" si="10861">D584/D591</f>
        <v>3.2547326469611428E-2</v>
      </c>
      <c r="BM584" s="131">
        <f t="shared" ref="BM584" si="10862">E584/E591</f>
        <v>6.4659347755892799E-2</v>
      </c>
      <c r="BN584" s="128">
        <f t="shared" ref="BN584" si="10863">F584/F591</f>
        <v>3.4436430490736809E-2</v>
      </c>
      <c r="BO584" s="129">
        <f t="shared" ref="BO584" si="10864">G584/G591</f>
        <v>7.182669881804167E-2</v>
      </c>
      <c r="BP584" s="130">
        <f t="shared" ref="BP584" si="10865">H584/H591</f>
        <v>4.2243930545006941E-2</v>
      </c>
      <c r="BQ584" s="131">
        <f t="shared" ref="BQ584" si="10866">I584/I591</f>
        <v>6.3251397503637341E-2</v>
      </c>
      <c r="BR584" s="128">
        <f t="shared" ref="BR584" si="10867">J584/J591</f>
        <v>6.8784801834261389E-2</v>
      </c>
      <c r="BS584" s="129">
        <f t="shared" ref="BS584" si="10868">K584/K591</f>
        <v>2.0333013128402178E-2</v>
      </c>
      <c r="BT584" s="130">
        <f t="shared" ref="BT584" si="10869">L584/L591</f>
        <v>6.0531082932001941E-2</v>
      </c>
      <c r="BU584" s="128">
        <f t="shared" ref="BU584" si="10870">M584/M591</f>
        <v>3.4632438739789967E-2</v>
      </c>
      <c r="BV584" s="132">
        <f t="shared" ref="BV584" si="10871">N584/N591</f>
        <v>5.2019091542875533E-2</v>
      </c>
      <c r="BW584" s="133">
        <f t="shared" ref="BW584" si="10872">O584/O591</f>
        <v>5.0138303300480705E-2</v>
      </c>
      <c r="BX584" s="128">
        <f t="shared" ref="BX584" si="10873">P584/P591</f>
        <v>4.2940889106008795E-2</v>
      </c>
      <c r="BY584" s="129">
        <f t="shared" ref="BY584" si="10874">Q584/Q591</f>
        <v>5.952497791736186E-2</v>
      </c>
      <c r="BZ584" s="130">
        <f t="shared" ref="BZ584" si="10875">R584/R591</f>
        <v>4.6430827542640558E-2</v>
      </c>
      <c r="CA584" s="131">
        <f t="shared" ref="CA584" si="10876">S584/S591</f>
        <v>5.3909864199373228E-2</v>
      </c>
      <c r="CB584" s="128">
        <f t="shared" ref="CB584" si="10877">T584/T591</f>
        <v>4.7208593024797775E-2</v>
      </c>
      <c r="CC584" s="129">
        <f t="shared" ref="CC584" si="10878">U584/U591</f>
        <v>2.8589580686149935E-2</v>
      </c>
      <c r="CD584" s="130">
        <f t="shared" ref="CD584" si="10879">V584/V591</f>
        <v>7.5447513812154698E-2</v>
      </c>
      <c r="CE584" s="131">
        <f t="shared" ref="CE584" si="10880">W584/W591</f>
        <v>4.8943270300333706E-2</v>
      </c>
      <c r="CF584" s="128">
        <f t="shared" ref="CF584" si="10881">X584/X591</f>
        <v>3.9265597920277298E-2</v>
      </c>
      <c r="CG584" s="129">
        <f t="shared" ref="CG584" si="10882">Y584/Y591</f>
        <v>4.9349102356845059E-2</v>
      </c>
      <c r="CH584" s="130">
        <f t="shared" ref="CH584" si="10883">Z584/Z591</f>
        <v>4.8389639047969314E-2</v>
      </c>
      <c r="CI584" s="128">
        <f t="shared" ref="CI584" si="10884">AA584/AA591</f>
        <v>5.5936848516080676E-2</v>
      </c>
      <c r="CJ584" s="134">
        <f t="shared" ref="CJ584" si="10885">AB584/AB591</f>
        <v>4.8515004420314388E-2</v>
      </c>
      <c r="CK584" s="135">
        <f t="shared" ref="CK584" si="10886">AC584/AC591</f>
        <v>5.4732430541642167E-2</v>
      </c>
    </row>
    <row r="585" spans="1:89" x14ac:dyDescent="0.2">
      <c r="A585" s="145" t="s">
        <v>34</v>
      </c>
      <c r="B585" s="189">
        <v>560</v>
      </c>
      <c r="C585" s="183">
        <v>1120</v>
      </c>
      <c r="D585" s="184">
        <v>212</v>
      </c>
      <c r="E585" s="185">
        <v>595</v>
      </c>
      <c r="F585" s="182">
        <v>448</v>
      </c>
      <c r="G585" s="186">
        <v>1310</v>
      </c>
      <c r="H585" s="184">
        <v>897</v>
      </c>
      <c r="I585" s="185">
        <v>1919</v>
      </c>
      <c r="J585" s="182">
        <v>160</v>
      </c>
      <c r="K585" s="183">
        <v>91</v>
      </c>
      <c r="L585" s="184">
        <v>1354</v>
      </c>
      <c r="M585" s="182">
        <v>545</v>
      </c>
      <c r="N585" s="187">
        <v>1843</v>
      </c>
      <c r="O585" s="190">
        <v>1468</v>
      </c>
      <c r="P585" s="182">
        <v>612</v>
      </c>
      <c r="Q585" s="183">
        <v>1003</v>
      </c>
      <c r="R585" s="184">
        <v>913</v>
      </c>
      <c r="S585" s="185">
        <v>1264</v>
      </c>
      <c r="T585" s="182">
        <v>215</v>
      </c>
      <c r="U585" s="186">
        <v>213</v>
      </c>
      <c r="V585" s="184">
        <v>1376</v>
      </c>
      <c r="W585" s="191">
        <v>770</v>
      </c>
      <c r="X585" s="182">
        <v>431</v>
      </c>
      <c r="Y585" s="186">
        <v>382</v>
      </c>
      <c r="Z585" s="184">
        <v>1073</v>
      </c>
      <c r="AA585" s="182">
        <v>1589</v>
      </c>
      <c r="AB585" s="156">
        <f t="shared" si="10422"/>
        <v>10094</v>
      </c>
      <c r="AC585" s="157">
        <f t="shared" si="10423"/>
        <v>12269</v>
      </c>
      <c r="BI585" s="145" t="s">
        <v>34</v>
      </c>
      <c r="BJ585" s="128">
        <f>B585/B591</f>
        <v>2.0558757663644039E-2</v>
      </c>
      <c r="BK585" s="129">
        <f t="shared" ref="BK585" si="10887">C585/C591</f>
        <v>4.1288800412888002E-2</v>
      </c>
      <c r="BL585" s="130">
        <f t="shared" ref="BL585" si="10888">D585/D591</f>
        <v>1.7602125539687812E-2</v>
      </c>
      <c r="BM585" s="131">
        <f t="shared" ref="BM585" si="10889">E585/E591</f>
        <v>4.8030351953503393E-2</v>
      </c>
      <c r="BN585" s="128">
        <f t="shared" ref="BN585" si="10890">F585/F591</f>
        <v>1.5839343798614059E-2</v>
      </c>
      <c r="BO585" s="129">
        <f t="shared" ref="BO585" si="10891">G585/G591</f>
        <v>5.1784796616199551E-2</v>
      </c>
      <c r="BP585" s="130">
        <f t="shared" ref="BP585" si="10892">H585/H591</f>
        <v>2.349213000549983E-2</v>
      </c>
      <c r="BQ585" s="131">
        <f t="shared" ref="BQ585" si="10893">I585/I591</f>
        <v>4.8982821553462494E-2</v>
      </c>
      <c r="BR585" s="128">
        <f t="shared" ref="BR585" si="10894">J585/J591</f>
        <v>2.6203734032099576E-2</v>
      </c>
      <c r="BS585" s="129">
        <f t="shared" ref="BS585" si="10895">K585/K591</f>
        <v>1.4569324367595261E-2</v>
      </c>
      <c r="BT585" s="130">
        <f t="shared" ref="BT585" si="10896">L585/L591</f>
        <v>5.9824150576591704E-2</v>
      </c>
      <c r="BU585" s="128">
        <f t="shared" ref="BU585" si="10897">M585/M591</f>
        <v>2.543757292882147E-2</v>
      </c>
      <c r="BV585" s="132">
        <f t="shared" ref="BV585" si="10898">N585/N591</f>
        <v>4.9418136965731753E-2</v>
      </c>
      <c r="BW585" s="133">
        <f t="shared" ref="BW585" si="10899">O585/O591</f>
        <v>3.9423154389451355E-2</v>
      </c>
      <c r="BX585" s="128">
        <f t="shared" ref="BX585" si="10900">P585/P591</f>
        <v>2.9897410845139229E-2</v>
      </c>
      <c r="BY585" s="129">
        <f t="shared" ref="BY585" si="10901">Q585/Q591</f>
        <v>4.9219746785749335E-2</v>
      </c>
      <c r="BZ585" s="130">
        <f t="shared" ref="BZ585" si="10902">R585/R591</f>
        <v>3.6047062539481999E-2</v>
      </c>
      <c r="CA585" s="131">
        <f t="shared" ref="CA585" si="10903">S585/S591</f>
        <v>4.7157140725264883E-2</v>
      </c>
      <c r="CB585" s="128">
        <f t="shared" ref="CB585" si="10904">T585/T591</f>
        <v>2.8510807585200901E-2</v>
      </c>
      <c r="CC585" s="129">
        <f t="shared" ref="CC585" si="10905">U585/U591</f>
        <v>2.7064803049555271E-2</v>
      </c>
      <c r="CD585" s="130">
        <f t="shared" ref="CD585" si="10906">V585/V591</f>
        <v>6.0817679558011047E-2</v>
      </c>
      <c r="CE585" s="131">
        <f t="shared" ref="CE585" si="10907">W585/W591</f>
        <v>2.953473207778758E-2</v>
      </c>
      <c r="CF585" s="128">
        <f t="shared" ref="CF585" si="10908">X585/X591</f>
        <v>2.3342720970537262E-2</v>
      </c>
      <c r="CG585" s="129">
        <f t="shared" ref="CG585" si="10909">Y585/Y591</f>
        <v>3.2502339828128987E-2</v>
      </c>
      <c r="CH585" s="130">
        <f t="shared" ref="CH585" si="10910">Z585/Z591</f>
        <v>2.8187884201124364E-2</v>
      </c>
      <c r="CI585" s="128">
        <f t="shared" ref="CI585" si="10911">AA585/AA591</f>
        <v>3.7220959921294886E-2</v>
      </c>
      <c r="CJ585" s="134">
        <f t="shared" ref="CJ585" si="10912">AB585/AB591</f>
        <v>3.3173719998553952E-2</v>
      </c>
      <c r="CK585" s="135">
        <f t="shared" ref="CK585" si="10913">AC585/AC591</f>
        <v>4.0297178967559279E-2</v>
      </c>
    </row>
    <row r="586" spans="1:89" x14ac:dyDescent="0.2">
      <c r="A586" s="136" t="s">
        <v>35</v>
      </c>
      <c r="B586" s="192">
        <v>0</v>
      </c>
      <c r="C586" s="176">
        <v>448</v>
      </c>
      <c r="D586" s="177">
        <v>13</v>
      </c>
      <c r="E586" s="178">
        <v>268</v>
      </c>
      <c r="F586" s="175">
        <v>27</v>
      </c>
      <c r="G586" s="179">
        <v>709</v>
      </c>
      <c r="H586" s="177">
        <v>79</v>
      </c>
      <c r="I586" s="178">
        <v>564</v>
      </c>
      <c r="J586" s="175">
        <v>40</v>
      </c>
      <c r="K586" s="176">
        <v>27</v>
      </c>
      <c r="L586" s="177">
        <v>200</v>
      </c>
      <c r="M586" s="175">
        <v>91</v>
      </c>
      <c r="N586" s="180">
        <v>291</v>
      </c>
      <c r="O586" s="193">
        <v>234</v>
      </c>
      <c r="P586" s="175">
        <v>112</v>
      </c>
      <c r="Q586" s="176">
        <v>133</v>
      </c>
      <c r="R586" s="177">
        <v>196</v>
      </c>
      <c r="S586" s="178">
        <v>85</v>
      </c>
      <c r="T586" s="175">
        <v>56</v>
      </c>
      <c r="U586" s="179">
        <v>16</v>
      </c>
      <c r="V586" s="177">
        <v>138</v>
      </c>
      <c r="W586" s="194">
        <v>21</v>
      </c>
      <c r="X586" s="175">
        <v>88</v>
      </c>
      <c r="Y586" s="179">
        <v>27</v>
      </c>
      <c r="Z586" s="177">
        <v>76</v>
      </c>
      <c r="AA586" s="175">
        <v>139</v>
      </c>
      <c r="AB586" s="156">
        <f t="shared" si="10422"/>
        <v>1316</v>
      </c>
      <c r="AC586" s="157">
        <f t="shared" si="10423"/>
        <v>2762</v>
      </c>
      <c r="BI586" s="136" t="s">
        <v>35</v>
      </c>
      <c r="BJ586" s="128">
        <f>B586/B591</f>
        <v>0</v>
      </c>
      <c r="BK586" s="129">
        <f t="shared" ref="BK586" si="10914">C586/C591</f>
        <v>1.6515520165155201E-2</v>
      </c>
      <c r="BL586" s="130">
        <f t="shared" ref="BL586" si="10915">D586/D591</f>
        <v>1.0793756227167055E-3</v>
      </c>
      <c r="BM586" s="131">
        <f t="shared" ref="BM586" si="10916">E586/E591</f>
        <v>2.1633839199225055E-2</v>
      </c>
      <c r="BN586" s="128">
        <f t="shared" ref="BN586" si="10917">F586/F591</f>
        <v>9.5460330929147226E-4</v>
      </c>
      <c r="BO586" s="129">
        <f t="shared" ref="BO586" si="10918">G586/G591</f>
        <v>2.8027038779301894E-2</v>
      </c>
      <c r="BP586" s="130">
        <f t="shared" ref="BP586" si="10919">H586/H591</f>
        <v>2.0689835790796952E-3</v>
      </c>
      <c r="BQ586" s="131">
        <f t="shared" ref="BQ586" si="10920">I586/I591</f>
        <v>1.4396201853128111E-2</v>
      </c>
      <c r="BR586" s="128">
        <f t="shared" ref="BR586" si="10921">J586/J591</f>
        <v>6.550933508024894E-3</v>
      </c>
      <c r="BS586" s="129">
        <f t="shared" ref="BS586" si="10922">K586/K591</f>
        <v>4.3227665706051877E-3</v>
      </c>
      <c r="BT586" s="130">
        <f t="shared" ref="BT586" si="10923">L586/L591</f>
        <v>8.8366544426280204E-3</v>
      </c>
      <c r="BU586" s="128">
        <f t="shared" ref="BU586" si="10924">M586/M591</f>
        <v>4.247374562427071E-3</v>
      </c>
      <c r="BV586" s="132">
        <f t="shared" ref="BV586" si="10925">N586/N591</f>
        <v>7.8028637314313297E-3</v>
      </c>
      <c r="BW586" s="133">
        <f t="shared" ref="BW586" si="10926">O586/O591</f>
        <v>6.2840722936863868E-3</v>
      </c>
      <c r="BX586" s="128">
        <f t="shared" ref="BX586" si="10927">P586/P591</f>
        <v>5.4714215925744996E-3</v>
      </c>
      <c r="BY586" s="129">
        <f t="shared" ref="BY586" si="10928">Q586/Q591</f>
        <v>6.5266463833545977E-3</v>
      </c>
      <c r="BZ586" s="130">
        <f t="shared" ref="BZ586" si="10929">R586/R591</f>
        <v>7.7384712571067597E-3</v>
      </c>
      <c r="CA586" s="131">
        <f t="shared" ref="CA586" si="10930">S586/S591</f>
        <v>3.1711684823160723E-3</v>
      </c>
      <c r="CB586" s="128">
        <f t="shared" ref="CB586" si="10931">T586/T591</f>
        <v>7.4260708128895368E-3</v>
      </c>
      <c r="CC586" s="129">
        <f t="shared" ref="CC586" si="10932">U586/U591</f>
        <v>2.0330368487928843E-3</v>
      </c>
      <c r="CD586" s="130">
        <f t="shared" ref="CD586" si="10933">V586/V591</f>
        <v>6.0994475138121543E-3</v>
      </c>
      <c r="CE586" s="131">
        <f t="shared" ref="CE586" si="10934">W586/W591</f>
        <v>8.0549269303057031E-4</v>
      </c>
      <c r="CF586" s="128">
        <f t="shared" ref="CF586" si="10935">X586/X591</f>
        <v>4.7660311958405543E-3</v>
      </c>
      <c r="CG586" s="129">
        <f t="shared" ref="CG586" si="10936">Y586/Y591</f>
        <v>2.2972857993703733E-3</v>
      </c>
      <c r="CH586" s="130">
        <f t="shared" ref="CH586" si="10937">Z586/Z591</f>
        <v>1.9965323385698524E-3</v>
      </c>
      <c r="CI586" s="128">
        <f t="shared" ref="CI586" si="10938">AA586/AA591</f>
        <v>3.2559555878288165E-3</v>
      </c>
      <c r="CJ586" s="134">
        <f t="shared" ref="CJ586" si="10939">AB586/AB591</f>
        <v>4.3250064907962155E-3</v>
      </c>
      <c r="CK586" s="135">
        <f t="shared" ref="CK586" si="10940">AC586/AC591</f>
        <v>9.0717098629390109E-3</v>
      </c>
    </row>
    <row r="587" spans="1:89" x14ac:dyDescent="0.2">
      <c r="A587" s="145" t="s">
        <v>36</v>
      </c>
      <c r="B587" s="189"/>
      <c r="C587" s="183"/>
      <c r="D587" s="184"/>
      <c r="E587" s="185"/>
      <c r="F587" s="182"/>
      <c r="G587" s="186"/>
      <c r="H587" s="184"/>
      <c r="I587" s="185"/>
      <c r="J587" s="182"/>
      <c r="K587" s="186"/>
      <c r="L587" s="184"/>
      <c r="M587" s="182"/>
      <c r="N587" s="187"/>
      <c r="O587" s="190"/>
      <c r="P587" s="182"/>
      <c r="Q587" s="186"/>
      <c r="R587" s="184"/>
      <c r="S587" s="185"/>
      <c r="T587" s="182"/>
      <c r="U587" s="186"/>
      <c r="V587" s="184"/>
      <c r="W587" s="185"/>
      <c r="X587" s="182"/>
      <c r="Y587" s="186"/>
      <c r="Z587" s="184"/>
      <c r="AA587" s="182"/>
      <c r="AB587" s="156">
        <v>0</v>
      </c>
      <c r="AC587" s="157">
        <f t="shared" si="10423"/>
        <v>0</v>
      </c>
      <c r="BI587" s="145" t="s">
        <v>36</v>
      </c>
      <c r="BJ587" s="128">
        <f>B587/B591</f>
        <v>0</v>
      </c>
      <c r="BK587" s="129">
        <f t="shared" ref="BK587" si="10941">C587/C591</f>
        <v>0</v>
      </c>
      <c r="BL587" s="130">
        <f t="shared" ref="BL587" si="10942">D587/D591</f>
        <v>0</v>
      </c>
      <c r="BM587" s="131">
        <f t="shared" ref="BM587" si="10943">E587/E591</f>
        <v>0</v>
      </c>
      <c r="BN587" s="128">
        <f t="shared" ref="BN587" si="10944">F587/F591</f>
        <v>0</v>
      </c>
      <c r="BO587" s="129">
        <f t="shared" ref="BO587" si="10945">G587/G591</f>
        <v>0</v>
      </c>
      <c r="BP587" s="130">
        <f t="shared" ref="BP587" si="10946">H587/H591</f>
        <v>0</v>
      </c>
      <c r="BQ587" s="131">
        <f t="shared" ref="BQ587" si="10947">I587/I591</f>
        <v>0</v>
      </c>
      <c r="BR587" s="128">
        <f t="shared" ref="BR587" si="10948">J587/J591</f>
        <v>0</v>
      </c>
      <c r="BS587" s="129">
        <f t="shared" ref="BS587" si="10949">K587/K591</f>
        <v>0</v>
      </c>
      <c r="BT587" s="130">
        <f t="shared" ref="BT587" si="10950">L587/L591</f>
        <v>0</v>
      </c>
      <c r="BU587" s="128">
        <f t="shared" ref="BU587" si="10951">M587/M591</f>
        <v>0</v>
      </c>
      <c r="BV587" s="132">
        <f t="shared" ref="BV587" si="10952">N587/N591</f>
        <v>0</v>
      </c>
      <c r="BW587" s="133">
        <f t="shared" ref="BW587" si="10953">O587/O591</f>
        <v>0</v>
      </c>
      <c r="BX587" s="128">
        <f t="shared" ref="BX587" si="10954">P587/P591</f>
        <v>0</v>
      </c>
      <c r="BY587" s="129">
        <f t="shared" ref="BY587" si="10955">Q587/Q591</f>
        <v>0</v>
      </c>
      <c r="BZ587" s="130">
        <f t="shared" ref="BZ587" si="10956">R587/R591</f>
        <v>0</v>
      </c>
      <c r="CA587" s="131">
        <f t="shared" ref="CA587" si="10957">S587/S591</f>
        <v>0</v>
      </c>
      <c r="CB587" s="128">
        <f t="shared" ref="CB587" si="10958">T587/T591</f>
        <v>0</v>
      </c>
      <c r="CC587" s="129">
        <f t="shared" ref="CC587" si="10959">U587/U591</f>
        <v>0</v>
      </c>
      <c r="CD587" s="130">
        <f t="shared" ref="CD587" si="10960">V587/V591</f>
        <v>0</v>
      </c>
      <c r="CE587" s="131">
        <f t="shared" ref="CE587" si="10961">W587/W591</f>
        <v>0</v>
      </c>
      <c r="CF587" s="128">
        <f t="shared" ref="CF587" si="10962">X587/X591</f>
        <v>0</v>
      </c>
      <c r="CG587" s="129">
        <f t="shared" ref="CG587" si="10963">Y587/Y591</f>
        <v>0</v>
      </c>
      <c r="CH587" s="130">
        <f t="shared" ref="CH587" si="10964">Z587/Z591</f>
        <v>0</v>
      </c>
      <c r="CI587" s="128">
        <f t="shared" ref="CI587" si="10965">AA587/AA591</f>
        <v>0</v>
      </c>
      <c r="CJ587" s="134">
        <f t="shared" ref="CJ587" si="10966">AB587/AB591</f>
        <v>0</v>
      </c>
      <c r="CK587" s="135">
        <f t="shared" ref="CK587" si="10967">AC587/AC591</f>
        <v>0</v>
      </c>
    </row>
    <row r="588" spans="1:89" x14ac:dyDescent="0.2">
      <c r="A588" s="136" t="s">
        <v>37</v>
      </c>
      <c r="B588" s="58"/>
      <c r="C588" s="59"/>
      <c r="D588" s="138"/>
      <c r="E588" s="139"/>
      <c r="F588" s="137"/>
      <c r="G588" s="140"/>
      <c r="H588" s="138"/>
      <c r="I588" s="139"/>
      <c r="J588" s="137"/>
      <c r="K588" s="140"/>
      <c r="L588" s="138"/>
      <c r="M588" s="137"/>
      <c r="N588" s="141"/>
      <c r="O588" s="142"/>
      <c r="P588" s="137"/>
      <c r="Q588" s="140"/>
      <c r="R588" s="138"/>
      <c r="S588" s="139"/>
      <c r="T588" s="137"/>
      <c r="U588" s="140"/>
      <c r="V588" s="138"/>
      <c r="W588" s="139"/>
      <c r="X588" s="137"/>
      <c r="Y588" s="140"/>
      <c r="Z588" s="143"/>
      <c r="AA588" s="144"/>
      <c r="AB588" s="158">
        <v>0</v>
      </c>
      <c r="AC588" s="159">
        <f t="shared" ref="AC588:AC590" si="10968">SUM(C588,E588,G588,I588,K588,M588,O588,Q588,S588,U588,W588,Y588,AA588)</f>
        <v>0</v>
      </c>
      <c r="BI588" s="136" t="s">
        <v>37</v>
      </c>
      <c r="BJ588" s="128">
        <f>B588/B591</f>
        <v>0</v>
      </c>
      <c r="BK588" s="129">
        <f t="shared" ref="BK588" si="10969">C588/C591</f>
        <v>0</v>
      </c>
      <c r="BL588" s="130">
        <f t="shared" ref="BL588" si="10970">D588/D591</f>
        <v>0</v>
      </c>
      <c r="BM588" s="131">
        <f t="shared" ref="BM588" si="10971">E588/E591</f>
        <v>0</v>
      </c>
      <c r="BN588" s="128">
        <f t="shared" ref="BN588" si="10972">F588/F591</f>
        <v>0</v>
      </c>
      <c r="BO588" s="129">
        <f t="shared" ref="BO588" si="10973">G588/G591</f>
        <v>0</v>
      </c>
      <c r="BP588" s="130">
        <f t="shared" ref="BP588" si="10974">H588/H591</f>
        <v>0</v>
      </c>
      <c r="BQ588" s="131">
        <f t="shared" ref="BQ588" si="10975">I588/I591</f>
        <v>0</v>
      </c>
      <c r="BR588" s="128">
        <f t="shared" ref="BR588" si="10976">J588/J591</f>
        <v>0</v>
      </c>
      <c r="BS588" s="129">
        <f t="shared" ref="BS588" si="10977">K588/K591</f>
        <v>0</v>
      </c>
      <c r="BT588" s="130">
        <f t="shared" ref="BT588" si="10978">L588/L591</f>
        <v>0</v>
      </c>
      <c r="BU588" s="128">
        <f t="shared" ref="BU588" si="10979">M588/M591</f>
        <v>0</v>
      </c>
      <c r="BV588" s="132">
        <f t="shared" ref="BV588" si="10980">N588/N591</f>
        <v>0</v>
      </c>
      <c r="BW588" s="133">
        <f t="shared" ref="BW588" si="10981">O588/O591</f>
        <v>0</v>
      </c>
      <c r="BX588" s="128">
        <f t="shared" ref="BX588" si="10982">P588/P591</f>
        <v>0</v>
      </c>
      <c r="BY588" s="129">
        <f t="shared" ref="BY588" si="10983">Q588/Q591</f>
        <v>0</v>
      </c>
      <c r="BZ588" s="130">
        <f t="shared" ref="BZ588" si="10984">R588/R591</f>
        <v>0</v>
      </c>
      <c r="CA588" s="131">
        <f t="shared" ref="CA588" si="10985">S588/S591</f>
        <v>0</v>
      </c>
      <c r="CB588" s="128">
        <f t="shared" ref="CB588" si="10986">T588/T591</f>
        <v>0</v>
      </c>
      <c r="CC588" s="129">
        <f t="shared" ref="CC588" si="10987">U588/U591</f>
        <v>0</v>
      </c>
      <c r="CD588" s="130">
        <f t="shared" ref="CD588" si="10988">V588/V591</f>
        <v>0</v>
      </c>
      <c r="CE588" s="131">
        <f t="shared" ref="CE588" si="10989">W588/W591</f>
        <v>0</v>
      </c>
      <c r="CF588" s="128">
        <f t="shared" ref="CF588" si="10990">X588/X591</f>
        <v>0</v>
      </c>
      <c r="CG588" s="129">
        <f t="shared" ref="CG588" si="10991">Y588/Y591</f>
        <v>0</v>
      </c>
      <c r="CH588" s="130">
        <f t="shared" ref="CH588" si="10992">Z588/Z591</f>
        <v>0</v>
      </c>
      <c r="CI588" s="128">
        <f t="shared" ref="CI588" si="10993">AA588/AA591</f>
        <v>0</v>
      </c>
      <c r="CJ588" s="134">
        <f t="shared" ref="CJ588" si="10994">AB588/AB591</f>
        <v>0</v>
      </c>
      <c r="CK588" s="135">
        <f t="shared" ref="CK588" si="10995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58">
        <f t="shared" ref="AB589:AB590" si="10996">SUM(B589,D589,F589,H589,J589,L589,N589,P589,R589,T589,V589,X589,Z589)</f>
        <v>0</v>
      </c>
      <c r="AC589" s="159">
        <f t="shared" si="10968"/>
        <v>0</v>
      </c>
      <c r="BI589" s="145" t="s">
        <v>38</v>
      </c>
      <c r="BJ589" s="128">
        <f>B589/B591</f>
        <v>0</v>
      </c>
      <c r="BK589" s="129">
        <f t="shared" ref="BK589" si="10997">C589/C591</f>
        <v>0</v>
      </c>
      <c r="BL589" s="130">
        <f t="shared" ref="BL589" si="10998">D589/D591</f>
        <v>0</v>
      </c>
      <c r="BM589" s="131">
        <f t="shared" ref="BM589" si="10999">E589/E591</f>
        <v>0</v>
      </c>
      <c r="BN589" s="128">
        <f t="shared" ref="BN589" si="11000">F589/F591</f>
        <v>0</v>
      </c>
      <c r="BO589" s="129">
        <f t="shared" ref="BO589" si="11001">G589/G591</f>
        <v>0</v>
      </c>
      <c r="BP589" s="130">
        <f t="shared" ref="BP589" si="11002">H589/H591</f>
        <v>0</v>
      </c>
      <c r="BQ589" s="131">
        <f t="shared" ref="BQ589" si="11003">I589/I591</f>
        <v>0</v>
      </c>
      <c r="BR589" s="128">
        <f t="shared" ref="BR589" si="11004">J589/J591</f>
        <v>0</v>
      </c>
      <c r="BS589" s="129">
        <f t="shared" ref="BS589" si="11005">K589/K591</f>
        <v>0</v>
      </c>
      <c r="BT589" s="130">
        <f t="shared" ref="BT589" si="11006">L589/L591</f>
        <v>0</v>
      </c>
      <c r="BU589" s="128">
        <f t="shared" ref="BU589" si="11007">M589/M591</f>
        <v>0</v>
      </c>
      <c r="BV589" s="132">
        <f t="shared" ref="BV589" si="11008">N589/N591</f>
        <v>0</v>
      </c>
      <c r="BW589" s="133">
        <f t="shared" ref="BW589" si="11009">O589/O591</f>
        <v>0</v>
      </c>
      <c r="BX589" s="128">
        <f t="shared" ref="BX589" si="11010">P589/P591</f>
        <v>0</v>
      </c>
      <c r="BY589" s="129">
        <f t="shared" ref="BY589" si="11011">Q589/Q591</f>
        <v>0</v>
      </c>
      <c r="BZ589" s="130">
        <f t="shared" ref="BZ589" si="11012">R589/R591</f>
        <v>0</v>
      </c>
      <c r="CA589" s="131">
        <f t="shared" ref="CA589" si="11013">S589/S591</f>
        <v>0</v>
      </c>
      <c r="CB589" s="128">
        <f t="shared" ref="CB589" si="11014">T589/T591</f>
        <v>0</v>
      </c>
      <c r="CC589" s="129">
        <f t="shared" ref="CC589" si="11015">U589/U591</f>
        <v>0</v>
      </c>
      <c r="CD589" s="130">
        <f t="shared" ref="CD589" si="11016">V589/V591</f>
        <v>0</v>
      </c>
      <c r="CE589" s="131">
        <f t="shared" ref="CE589" si="11017">W589/W591</f>
        <v>0</v>
      </c>
      <c r="CF589" s="128">
        <f t="shared" ref="CF589" si="11018">X589/X591</f>
        <v>0</v>
      </c>
      <c r="CG589" s="129">
        <f t="shared" ref="CG589" si="11019">Y589/Y591</f>
        <v>0</v>
      </c>
      <c r="CH589" s="130">
        <f t="shared" ref="CH589" si="11020">Z589/Z591</f>
        <v>0</v>
      </c>
      <c r="CI589" s="128">
        <f t="shared" ref="CI589" si="11021">AA589/AA591</f>
        <v>0</v>
      </c>
      <c r="CJ589" s="134">
        <f t="shared" ref="CJ589" si="11022">AB589/AB591</f>
        <v>0</v>
      </c>
      <c r="CK589" s="135">
        <f t="shared" ref="CK589" si="11023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58">
        <f t="shared" si="10996"/>
        <v>0</v>
      </c>
      <c r="AC590" s="159">
        <f t="shared" si="10968"/>
        <v>0</v>
      </c>
      <c r="BI590" s="136" t="s">
        <v>39</v>
      </c>
      <c r="BJ590" s="128">
        <f>B590/B591</f>
        <v>0</v>
      </c>
      <c r="BK590" s="129">
        <f t="shared" ref="BK590" si="11024">C590/C591</f>
        <v>0</v>
      </c>
      <c r="BL590" s="130">
        <f t="shared" ref="BL590" si="11025">D590/D591</f>
        <v>0</v>
      </c>
      <c r="BM590" s="131">
        <f t="shared" ref="BM590" si="11026">E590/E591</f>
        <v>0</v>
      </c>
      <c r="BN590" s="128">
        <f t="shared" ref="BN590" si="11027">F590/F591</f>
        <v>0</v>
      </c>
      <c r="BO590" s="129">
        <f t="shared" ref="BO590" si="11028">G590/G591</f>
        <v>0</v>
      </c>
      <c r="BP590" s="130">
        <f t="shared" ref="BP590" si="11029">H590/H591</f>
        <v>0</v>
      </c>
      <c r="BQ590" s="131">
        <f t="shared" ref="BQ590" si="11030">I590/I591</f>
        <v>0</v>
      </c>
      <c r="BR590" s="128">
        <f t="shared" ref="BR590" si="11031">J590/J591</f>
        <v>0</v>
      </c>
      <c r="BS590" s="129">
        <f t="shared" ref="BS590" si="11032">K590/K591</f>
        <v>0</v>
      </c>
      <c r="BT590" s="130">
        <f t="shared" ref="BT590" si="11033">L590/L591</f>
        <v>0</v>
      </c>
      <c r="BU590" s="128">
        <f t="shared" ref="BU590" si="11034">M590/M591</f>
        <v>0</v>
      </c>
      <c r="BV590" s="132">
        <f t="shared" ref="BV590" si="11035">N590/N591</f>
        <v>0</v>
      </c>
      <c r="BW590" s="133">
        <f t="shared" ref="BW590" si="11036">O590/O591</f>
        <v>0</v>
      </c>
      <c r="BX590" s="128">
        <f t="shared" ref="BX590" si="11037">P590/P591</f>
        <v>0</v>
      </c>
      <c r="BY590" s="129">
        <f t="shared" ref="BY590" si="11038">Q590/Q591</f>
        <v>0</v>
      </c>
      <c r="BZ590" s="130">
        <f t="shared" ref="BZ590" si="11039">R590/R591</f>
        <v>0</v>
      </c>
      <c r="CA590" s="131">
        <f t="shared" ref="CA590" si="11040">S590/S591</f>
        <v>0</v>
      </c>
      <c r="CB590" s="128">
        <f t="shared" ref="CB590" si="11041">T590/T591</f>
        <v>0</v>
      </c>
      <c r="CC590" s="129">
        <f t="shared" ref="CC590" si="11042">U590/U591</f>
        <v>0</v>
      </c>
      <c r="CD590" s="130">
        <f t="shared" ref="CD590" si="11043">V590/V591</f>
        <v>0</v>
      </c>
      <c r="CE590" s="131">
        <f t="shared" ref="CE590" si="11044">W590/W591</f>
        <v>0</v>
      </c>
      <c r="CF590" s="128">
        <f t="shared" ref="CF590" si="11045">X590/X591</f>
        <v>0</v>
      </c>
      <c r="CG590" s="129">
        <f t="shared" ref="CG590" si="11046">Y590/Y591</f>
        <v>0</v>
      </c>
      <c r="CH590" s="130">
        <f t="shared" ref="CH590" si="11047">Z590/Z591</f>
        <v>0</v>
      </c>
      <c r="CI590" s="128">
        <f t="shared" ref="CI590" si="11048">AA590/AA591</f>
        <v>0</v>
      </c>
      <c r="CJ590" s="134">
        <f t="shared" ref="CJ590" si="11049">AB590/AB591</f>
        <v>0</v>
      </c>
      <c r="CK590" s="135">
        <f t="shared" ref="CK590" si="11050">AC590/AC591</f>
        <v>0</v>
      </c>
    </row>
    <row r="591" spans="1:89" ht="14.25" thickTop="1" thickBot="1" x14ac:dyDescent="0.25">
      <c r="A591" s="229" t="s">
        <v>13</v>
      </c>
      <c r="B591" s="20">
        <f t="shared" ref="B591:AA591" si="11051">SUM(B568:B590)</f>
        <v>27239</v>
      </c>
      <c r="C591" s="21">
        <f t="shared" si="11051"/>
        <v>27126</v>
      </c>
      <c r="D591" s="20">
        <f t="shared" si="11051"/>
        <v>12044</v>
      </c>
      <c r="E591" s="21">
        <f t="shared" si="11051"/>
        <v>12388</v>
      </c>
      <c r="F591" s="20">
        <f t="shared" si="11051"/>
        <v>28284</v>
      </c>
      <c r="G591" s="21">
        <f t="shared" si="11051"/>
        <v>25297</v>
      </c>
      <c r="H591" s="20">
        <f t="shared" si="11051"/>
        <v>38183</v>
      </c>
      <c r="I591" s="21">
        <f t="shared" si="11051"/>
        <v>39177</v>
      </c>
      <c r="J591" s="20">
        <f t="shared" si="11051"/>
        <v>6106</v>
      </c>
      <c r="K591" s="21">
        <f t="shared" si="11051"/>
        <v>6246</v>
      </c>
      <c r="L591" s="20">
        <f t="shared" si="11051"/>
        <v>22633</v>
      </c>
      <c r="M591" s="21">
        <f t="shared" si="11051"/>
        <v>21425</v>
      </c>
      <c r="N591" s="20">
        <f t="shared" si="11051"/>
        <v>37294</v>
      </c>
      <c r="O591" s="21">
        <f t="shared" si="11051"/>
        <v>37237</v>
      </c>
      <c r="P591" s="20">
        <f t="shared" si="11051"/>
        <v>20470</v>
      </c>
      <c r="Q591" s="21">
        <f t="shared" si="11051"/>
        <v>20378</v>
      </c>
      <c r="R591" s="20">
        <f t="shared" si="11051"/>
        <v>25328</v>
      </c>
      <c r="S591" s="21">
        <f t="shared" si="11051"/>
        <v>26804</v>
      </c>
      <c r="T591" s="20">
        <f t="shared" si="11051"/>
        <v>7541</v>
      </c>
      <c r="U591" s="21">
        <f t="shared" si="11051"/>
        <v>7870</v>
      </c>
      <c r="V591" s="20">
        <f t="shared" si="11051"/>
        <v>22625</v>
      </c>
      <c r="W591" s="21">
        <f t="shared" si="11051"/>
        <v>26071</v>
      </c>
      <c r="X591" s="20">
        <f t="shared" si="11051"/>
        <v>18464</v>
      </c>
      <c r="Y591" s="21">
        <f t="shared" si="11051"/>
        <v>11753</v>
      </c>
      <c r="Z591" s="20">
        <f t="shared" si="11051"/>
        <v>38066</v>
      </c>
      <c r="AA591" s="21">
        <f t="shared" si="11051"/>
        <v>42691</v>
      </c>
      <c r="AB591" s="160">
        <f t="shared" ref="AB591:AC591" si="11052">SUM(AB567:AB590)</f>
        <v>304277</v>
      </c>
      <c r="AC591" s="161">
        <f t="shared" si="11052"/>
        <v>304463</v>
      </c>
      <c r="BI591" s="229" t="s">
        <v>13</v>
      </c>
      <c r="BJ591" s="154">
        <f>SUM(BJ567:BJ590)</f>
        <v>1</v>
      </c>
      <c r="BK591" s="155">
        <f t="shared" ref="BK591:CK591" si="11053">SUM(BK567:BK590)</f>
        <v>1</v>
      </c>
      <c r="BL591" s="154">
        <f t="shared" si="11053"/>
        <v>1.0000000000000002</v>
      </c>
      <c r="BM591" s="155">
        <f t="shared" si="11053"/>
        <v>1</v>
      </c>
      <c r="BN591" s="154">
        <f t="shared" si="11053"/>
        <v>1.0000000000000002</v>
      </c>
      <c r="BO591" s="155">
        <f t="shared" si="11053"/>
        <v>1</v>
      </c>
      <c r="BP591" s="154">
        <f t="shared" si="11053"/>
        <v>1</v>
      </c>
      <c r="BQ591" s="155">
        <f t="shared" si="11053"/>
        <v>0.99999999999999978</v>
      </c>
      <c r="BR591" s="154">
        <f t="shared" si="11053"/>
        <v>0.99999999999999989</v>
      </c>
      <c r="BS591" s="155">
        <f t="shared" si="11053"/>
        <v>0.99999999999999989</v>
      </c>
      <c r="BT591" s="154">
        <f t="shared" si="11053"/>
        <v>1</v>
      </c>
      <c r="BU591" s="155">
        <f t="shared" si="11053"/>
        <v>1</v>
      </c>
      <c r="BV591" s="154">
        <f t="shared" si="11053"/>
        <v>1</v>
      </c>
      <c r="BW591" s="155">
        <f t="shared" si="11053"/>
        <v>1</v>
      </c>
      <c r="BX591" s="154">
        <f t="shared" si="11053"/>
        <v>1</v>
      </c>
      <c r="BY591" s="155">
        <f t="shared" si="11053"/>
        <v>1</v>
      </c>
      <c r="BZ591" s="154">
        <f t="shared" si="11053"/>
        <v>1</v>
      </c>
      <c r="CA591" s="155">
        <f t="shared" si="11053"/>
        <v>0.99999999999999989</v>
      </c>
      <c r="CB591" s="154">
        <f t="shared" si="11053"/>
        <v>0.99999999999999978</v>
      </c>
      <c r="CC591" s="155">
        <f t="shared" si="11053"/>
        <v>0.99999999999999989</v>
      </c>
      <c r="CD591" s="154">
        <f t="shared" si="11053"/>
        <v>1</v>
      </c>
      <c r="CE591" s="155">
        <f t="shared" si="11053"/>
        <v>0.99999999999999989</v>
      </c>
      <c r="CF591" s="154">
        <f t="shared" si="11053"/>
        <v>1</v>
      </c>
      <c r="CG591" s="155">
        <f t="shared" si="11053"/>
        <v>1</v>
      </c>
      <c r="CH591" s="154">
        <f t="shared" si="11053"/>
        <v>1.0000000000000002</v>
      </c>
      <c r="CI591" s="155">
        <f t="shared" si="11053"/>
        <v>1.0000000000000002</v>
      </c>
      <c r="CJ591" s="154">
        <f t="shared" si="11053"/>
        <v>1.0000000000000002</v>
      </c>
      <c r="CK591" s="155">
        <f t="shared" si="11053"/>
        <v>0.99999999999999989</v>
      </c>
    </row>
    <row r="592" spans="1:89" ht="13.5" thickTop="1" x14ac:dyDescent="0.2">
      <c r="A592" s="173"/>
    </row>
    <row r="594" spans="1:89" x14ac:dyDescent="0.2">
      <c r="A594" s="304">
        <f>+A563+1</f>
        <v>44671</v>
      </c>
      <c r="B594" s="304"/>
      <c r="C594" s="304"/>
      <c r="D594" s="304"/>
      <c r="BI594" s="309">
        <f>+BI532+2</f>
        <v>44671</v>
      </c>
      <c r="BJ594" s="309"/>
      <c r="BK594" s="309"/>
      <c r="BL594" s="309"/>
    </row>
    <row r="595" spans="1:89" ht="13.5" thickBot="1" x14ac:dyDescent="0.25">
      <c r="AE595" s="232" t="s">
        <v>84</v>
      </c>
    </row>
    <row r="596" spans="1:89" ht="14.25" thickTop="1" thickBot="1" x14ac:dyDescent="0.25">
      <c r="A596" s="300" t="s">
        <v>0</v>
      </c>
      <c r="B596" s="302" t="s">
        <v>1</v>
      </c>
      <c r="C596" s="303"/>
      <c r="D596" s="302" t="s">
        <v>2</v>
      </c>
      <c r="E596" s="303"/>
      <c r="F596" s="302" t="s">
        <v>3</v>
      </c>
      <c r="G596" s="303"/>
      <c r="H596" s="302" t="s">
        <v>4</v>
      </c>
      <c r="I596" s="303"/>
      <c r="J596" s="302" t="s">
        <v>5</v>
      </c>
      <c r="K596" s="303"/>
      <c r="L596" s="302" t="s">
        <v>6</v>
      </c>
      <c r="M596" s="303"/>
      <c r="N596" s="302" t="s">
        <v>7</v>
      </c>
      <c r="O596" s="303"/>
      <c r="P596" s="302" t="s">
        <v>8</v>
      </c>
      <c r="Q596" s="303"/>
      <c r="R596" s="302" t="s">
        <v>9</v>
      </c>
      <c r="S596" s="303"/>
      <c r="T596" s="302" t="s">
        <v>10</v>
      </c>
      <c r="U596" s="303"/>
      <c r="V596" s="302" t="s">
        <v>11</v>
      </c>
      <c r="W596" s="303"/>
      <c r="X596" s="302" t="s">
        <v>12</v>
      </c>
      <c r="Y596" s="303"/>
      <c r="Z596" s="305" t="s">
        <v>40</v>
      </c>
      <c r="AA596" s="306"/>
      <c r="AB596" s="307" t="s">
        <v>41</v>
      </c>
      <c r="AC596" s="308"/>
      <c r="AE596" s="300" t="s">
        <v>0</v>
      </c>
      <c r="AF596" s="302" t="s">
        <v>1</v>
      </c>
      <c r="AG596" s="303"/>
      <c r="AH596" s="302" t="s">
        <v>2</v>
      </c>
      <c r="AI596" s="303"/>
      <c r="AJ596" s="302" t="s">
        <v>3</v>
      </c>
      <c r="AK596" s="303"/>
      <c r="AL596" s="302" t="s">
        <v>4</v>
      </c>
      <c r="AM596" s="303"/>
      <c r="AN596" s="302" t="s">
        <v>5</v>
      </c>
      <c r="AO596" s="303"/>
      <c r="AP596" s="302" t="s">
        <v>6</v>
      </c>
      <c r="AQ596" s="303"/>
      <c r="AR596" s="302" t="s">
        <v>7</v>
      </c>
      <c r="AS596" s="303"/>
      <c r="AT596" s="302" t="s">
        <v>8</v>
      </c>
      <c r="AU596" s="303"/>
      <c r="AV596" s="302" t="s">
        <v>9</v>
      </c>
      <c r="AW596" s="303"/>
      <c r="AX596" s="302" t="s">
        <v>10</v>
      </c>
      <c r="AY596" s="303"/>
      <c r="AZ596" s="302" t="s">
        <v>11</v>
      </c>
      <c r="BA596" s="303"/>
      <c r="BB596" s="302" t="s">
        <v>12</v>
      </c>
      <c r="BC596" s="303"/>
      <c r="BD596" s="305" t="s">
        <v>40</v>
      </c>
      <c r="BE596" s="306"/>
      <c r="BF596" s="307" t="s">
        <v>41</v>
      </c>
      <c r="BG596" s="308"/>
      <c r="BI596" s="300" t="s">
        <v>0</v>
      </c>
      <c r="BJ596" s="302" t="s">
        <v>1</v>
      </c>
      <c r="BK596" s="303"/>
      <c r="BL596" s="302" t="s">
        <v>2</v>
      </c>
      <c r="BM596" s="303"/>
      <c r="BN596" s="302" t="s">
        <v>3</v>
      </c>
      <c r="BO596" s="303"/>
      <c r="BP596" s="302" t="s">
        <v>4</v>
      </c>
      <c r="BQ596" s="303"/>
      <c r="BR596" s="302" t="s">
        <v>5</v>
      </c>
      <c r="BS596" s="303"/>
      <c r="BT596" s="302" t="s">
        <v>6</v>
      </c>
      <c r="BU596" s="303"/>
      <c r="BV596" s="302" t="s">
        <v>7</v>
      </c>
      <c r="BW596" s="303"/>
      <c r="BX596" s="302" t="s">
        <v>8</v>
      </c>
      <c r="BY596" s="303"/>
      <c r="BZ596" s="302" t="s">
        <v>9</v>
      </c>
      <c r="CA596" s="303"/>
      <c r="CB596" s="302" t="s">
        <v>10</v>
      </c>
      <c r="CC596" s="303"/>
      <c r="CD596" s="302" t="s">
        <v>11</v>
      </c>
      <c r="CE596" s="303"/>
      <c r="CF596" s="302" t="s">
        <v>12</v>
      </c>
      <c r="CG596" s="303"/>
      <c r="CH596" s="305" t="s">
        <v>40</v>
      </c>
      <c r="CI596" s="306"/>
      <c r="CJ596" s="302" t="s">
        <v>41</v>
      </c>
      <c r="CK596" s="303"/>
    </row>
    <row r="597" spans="1:89" ht="15" thickTop="1" thickBot="1" x14ac:dyDescent="0.3">
      <c r="A597" s="301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62" t="s">
        <v>14</v>
      </c>
      <c r="AC597" s="163" t="s">
        <v>15</v>
      </c>
      <c r="AE597" s="301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62" t="s">
        <v>14</v>
      </c>
      <c r="BG597" s="163" t="s">
        <v>15</v>
      </c>
      <c r="BI597" s="301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72"/>
      <c r="D598" s="126"/>
      <c r="E598" s="166"/>
      <c r="F598" s="125"/>
      <c r="G598" s="127"/>
      <c r="H598" s="126"/>
      <c r="I598" s="166"/>
      <c r="J598" s="125"/>
      <c r="K598" s="127"/>
      <c r="L598" s="126"/>
      <c r="M598" s="125"/>
      <c r="N598" s="165"/>
      <c r="O598" s="167"/>
      <c r="P598" s="125"/>
      <c r="Q598" s="127"/>
      <c r="R598" s="126"/>
      <c r="S598" s="166"/>
      <c r="T598" s="125"/>
      <c r="U598" s="127"/>
      <c r="V598" s="126"/>
      <c r="W598" s="166"/>
      <c r="X598" s="125"/>
      <c r="Y598" s="127"/>
      <c r="Z598" s="170"/>
      <c r="AA598" s="171"/>
      <c r="AB598" s="156">
        <f>B598+D598+F598+H598+J598+L598+N598+P598+R598+T598+V598+X598+Z598</f>
        <v>0</v>
      </c>
      <c r="AC598" s="157">
        <f>C598+E598+G598+I598+K598+M598+O598+Q598+S598+U598+W598+Y598+AA598</f>
        <v>0</v>
      </c>
      <c r="AE598" s="235" t="str">
        <f>$AE$9</f>
        <v>07:00 - 07:59</v>
      </c>
      <c r="AF598" s="125">
        <f>SUMIF($A$9:$A$32,$AE598,B$598:B$621)</f>
        <v>3054</v>
      </c>
      <c r="AG598" s="172">
        <f t="shared" ref="AG598:AV600" si="11054">SUMIF($A$9:$A$32,$AE598,C$598:C$621)</f>
        <v>1408</v>
      </c>
      <c r="AH598" s="126">
        <f t="shared" si="11054"/>
        <v>1069</v>
      </c>
      <c r="AI598" s="166">
        <f t="shared" si="11054"/>
        <v>1092</v>
      </c>
      <c r="AJ598" s="125">
        <f t="shared" si="11054"/>
        <v>2781</v>
      </c>
      <c r="AK598" s="127">
        <f t="shared" si="11054"/>
        <v>1509</v>
      </c>
      <c r="AL598" s="126">
        <f t="shared" si="11054"/>
        <v>3421</v>
      </c>
      <c r="AM598" s="166">
        <f t="shared" si="11054"/>
        <v>2281</v>
      </c>
      <c r="AN598" s="125">
        <f t="shared" si="11054"/>
        <v>258</v>
      </c>
      <c r="AO598" s="127">
        <f t="shared" si="11054"/>
        <v>873</v>
      </c>
      <c r="AP598" s="126">
        <f t="shared" si="11054"/>
        <v>1138</v>
      </c>
      <c r="AQ598" s="125">
        <f t="shared" si="11054"/>
        <v>3010</v>
      </c>
      <c r="AR598" s="165">
        <f t="shared" si="11054"/>
        <v>2601</v>
      </c>
      <c r="AS598" s="167">
        <f t="shared" si="11054"/>
        <v>3694</v>
      </c>
      <c r="AT598" s="125">
        <f t="shared" si="11054"/>
        <v>1966</v>
      </c>
      <c r="AU598" s="127">
        <f t="shared" si="11054"/>
        <v>1894</v>
      </c>
      <c r="AV598" s="126">
        <f t="shared" si="11054"/>
        <v>2473</v>
      </c>
      <c r="AW598" s="166">
        <f t="shared" ref="AW598:BE600" si="11055">SUMIF($A$9:$A$32,$AE598,S$598:S$621)</f>
        <v>1847</v>
      </c>
      <c r="AX598" s="125">
        <f t="shared" si="11055"/>
        <v>377</v>
      </c>
      <c r="AY598" s="127">
        <f t="shared" si="11055"/>
        <v>1266</v>
      </c>
      <c r="AZ598" s="126">
        <f t="shared" si="11055"/>
        <v>1055</v>
      </c>
      <c r="BA598" s="166">
        <f t="shared" si="11055"/>
        <v>2680</v>
      </c>
      <c r="BB598" s="125">
        <f t="shared" si="11055"/>
        <v>1600</v>
      </c>
      <c r="BC598" s="127">
        <f t="shared" si="11055"/>
        <v>1498</v>
      </c>
      <c r="BD598" s="170">
        <f t="shared" si="11055"/>
        <v>3324</v>
      </c>
      <c r="BE598" s="171">
        <f t="shared" si="11055"/>
        <v>2519</v>
      </c>
      <c r="BF598" s="156">
        <f>AF598+AH598+AJ598+AL598+AN598+AP598+AR598+AT598+AV598+AX598+AZ598+BB598+BD598</f>
        <v>25117</v>
      </c>
      <c r="BG598" s="157">
        <f>AG598+AI598+AK598+AM598+AO598+AQ598+AS598+AU598+AW598+AY598+BA598+BC598+BE598</f>
        <v>25571</v>
      </c>
      <c r="BI598" s="124" t="s">
        <v>16</v>
      </c>
      <c r="BJ598" s="128">
        <f>B598/B622</f>
        <v>0</v>
      </c>
      <c r="BK598" s="129">
        <f t="shared" ref="BK598" si="11056">C598/C622</f>
        <v>0</v>
      </c>
      <c r="BL598" s="130">
        <f t="shared" ref="BL598" si="11057">D598/D622</f>
        <v>0</v>
      </c>
      <c r="BM598" s="131">
        <f t="shared" ref="BM598" si="11058">E598/E622</f>
        <v>0</v>
      </c>
      <c r="BN598" s="128">
        <f t="shared" ref="BN598" si="11059">F598/F622</f>
        <v>0</v>
      </c>
      <c r="BO598" s="129">
        <f t="shared" ref="BO598" si="11060">G598/G622</f>
        <v>0</v>
      </c>
      <c r="BP598" s="130">
        <f t="shared" ref="BP598" si="11061">H598/H622</f>
        <v>0</v>
      </c>
      <c r="BQ598" s="131">
        <f t="shared" ref="BQ598" si="11062">I598/I622</f>
        <v>0</v>
      </c>
      <c r="BR598" s="128">
        <f t="shared" ref="BR598" si="11063">J598/J622</f>
        <v>0</v>
      </c>
      <c r="BS598" s="129">
        <f t="shared" ref="BS598" si="11064">K598/K622</f>
        <v>0</v>
      </c>
      <c r="BT598" s="130">
        <f t="shared" ref="BT598" si="11065">L598/L622</f>
        <v>0</v>
      </c>
      <c r="BU598" s="128">
        <f t="shared" ref="BU598" si="11066">M598/M622</f>
        <v>0</v>
      </c>
      <c r="BV598" s="132">
        <f t="shared" ref="BV598" si="11067">N598/N622</f>
        <v>0</v>
      </c>
      <c r="BW598" s="133">
        <f t="shared" ref="BW598" si="11068">O598/O622</f>
        <v>0</v>
      </c>
      <c r="BX598" s="128">
        <f t="shared" ref="BX598" si="11069">P598/P622</f>
        <v>0</v>
      </c>
      <c r="BY598" s="129">
        <f t="shared" ref="BY598" si="11070">Q598/Q622</f>
        <v>0</v>
      </c>
      <c r="BZ598" s="130">
        <f t="shared" ref="BZ598" si="11071">R598/R622</f>
        <v>0</v>
      </c>
      <c r="CA598" s="131">
        <f t="shared" ref="CA598" si="11072">S598/S622</f>
        <v>0</v>
      </c>
      <c r="CB598" s="128">
        <f t="shared" ref="CB598" si="11073">T598/T622</f>
        <v>0</v>
      </c>
      <c r="CC598" s="129">
        <f t="shared" ref="CC598" si="11074">U598/U622</f>
        <v>0</v>
      </c>
      <c r="CD598" s="130">
        <f t="shared" ref="CD598" si="11075">V598/V622</f>
        <v>0</v>
      </c>
      <c r="CE598" s="131">
        <f t="shared" ref="CE598" si="11076">W598/W622</f>
        <v>0</v>
      </c>
      <c r="CF598" s="128">
        <f t="shared" ref="CF598" si="11077">X598/X622</f>
        <v>0</v>
      </c>
      <c r="CG598" s="129">
        <f t="shared" ref="CG598" si="11078">Y598/Y622</f>
        <v>0</v>
      </c>
      <c r="CH598" s="130">
        <f t="shared" ref="CH598" si="11079">Z598/Z622</f>
        <v>0</v>
      </c>
      <c r="CI598" s="128">
        <f t="shared" ref="CI598" si="11080">AA598/AA622</f>
        <v>0</v>
      </c>
      <c r="CJ598" s="134">
        <f t="shared" ref="CJ598" si="11081">AB598/AB622</f>
        <v>0</v>
      </c>
      <c r="CK598" s="135">
        <f t="shared" ref="CK598" si="11082">AC598/AC622</f>
        <v>0</v>
      </c>
    </row>
    <row r="599" spans="1:89" x14ac:dyDescent="0.2">
      <c r="A599" s="136" t="s">
        <v>17</v>
      </c>
      <c r="B599" s="175">
        <v>377</v>
      </c>
      <c r="C599" s="176">
        <v>0</v>
      </c>
      <c r="D599" s="177">
        <v>203</v>
      </c>
      <c r="E599" s="178">
        <v>1</v>
      </c>
      <c r="F599" s="175">
        <v>728</v>
      </c>
      <c r="G599" s="179">
        <v>7</v>
      </c>
      <c r="H599" s="177">
        <v>529</v>
      </c>
      <c r="I599" s="178">
        <v>35</v>
      </c>
      <c r="J599" s="175">
        <v>10</v>
      </c>
      <c r="K599" s="179">
        <v>21</v>
      </c>
      <c r="L599" s="177">
        <v>86</v>
      </c>
      <c r="M599" s="175">
        <v>114</v>
      </c>
      <c r="N599" s="180">
        <v>172</v>
      </c>
      <c r="O599" s="181">
        <v>146</v>
      </c>
      <c r="P599" s="175">
        <v>83</v>
      </c>
      <c r="Q599" s="179">
        <v>2</v>
      </c>
      <c r="R599" s="177">
        <v>34</v>
      </c>
      <c r="S599" s="178">
        <v>0</v>
      </c>
      <c r="T599" s="175">
        <v>2</v>
      </c>
      <c r="U599" s="179">
        <v>0</v>
      </c>
      <c r="V599" s="177">
        <v>6</v>
      </c>
      <c r="W599" s="178">
        <v>0</v>
      </c>
      <c r="X599" s="175">
        <v>5</v>
      </c>
      <c r="Y599" s="179">
        <v>0</v>
      </c>
      <c r="Z599" s="177">
        <v>0</v>
      </c>
      <c r="AA599" s="175">
        <v>0</v>
      </c>
      <c r="AB599" s="156">
        <f t="shared" ref="AB599:AB618" si="11083">B599+D599+F599+H599+J599+L599+N599+P599+R599+T599+V599+X599+Z599</f>
        <v>2235</v>
      </c>
      <c r="AC599" s="157">
        <f t="shared" ref="AC599:AC618" si="11084">C599+E599+G599+I599+K599+M599+O599+Q599+S599+U599+W599+Y599+AA599</f>
        <v>326</v>
      </c>
      <c r="AE599" s="237" t="str">
        <f>$AE$10</f>
        <v>08:00 - 08:59</v>
      </c>
      <c r="AF599" s="125">
        <f>SUMIF($A$9:$A$32,$AE599,B$598:B$621)</f>
        <v>2501</v>
      </c>
      <c r="AG599" s="176">
        <f t="shared" si="11054"/>
        <v>1233</v>
      </c>
      <c r="AH599" s="177">
        <f t="shared" si="11054"/>
        <v>793</v>
      </c>
      <c r="AI599" s="178">
        <f t="shared" si="11054"/>
        <v>894</v>
      </c>
      <c r="AJ599" s="238">
        <f t="shared" si="11054"/>
        <v>2283</v>
      </c>
      <c r="AK599" s="179">
        <f t="shared" si="11054"/>
        <v>1119</v>
      </c>
      <c r="AL599" s="177">
        <f t="shared" si="11054"/>
        <v>2878</v>
      </c>
      <c r="AM599" s="178">
        <f t="shared" si="11054"/>
        <v>1942</v>
      </c>
      <c r="AN599" s="238">
        <f t="shared" si="11054"/>
        <v>237</v>
      </c>
      <c r="AO599" s="179">
        <f t="shared" si="11054"/>
        <v>783</v>
      </c>
      <c r="AP599" s="177">
        <f t="shared" si="11054"/>
        <v>878</v>
      </c>
      <c r="AQ599" s="238">
        <f t="shared" si="11054"/>
        <v>2652</v>
      </c>
      <c r="AR599" s="180">
        <f t="shared" si="11054"/>
        <v>2046</v>
      </c>
      <c r="AS599" s="181">
        <f t="shared" si="11054"/>
        <v>3194</v>
      </c>
      <c r="AT599" s="238">
        <f t="shared" si="11054"/>
        <v>1516</v>
      </c>
      <c r="AU599" s="179">
        <f t="shared" si="11054"/>
        <v>1453</v>
      </c>
      <c r="AV599" s="177">
        <f t="shared" si="11054"/>
        <v>1950</v>
      </c>
      <c r="AW599" s="178">
        <f t="shared" si="11055"/>
        <v>1491</v>
      </c>
      <c r="AX599" s="238">
        <f t="shared" si="11055"/>
        <v>262</v>
      </c>
      <c r="AY599" s="179">
        <f t="shared" si="11055"/>
        <v>896</v>
      </c>
      <c r="AZ599" s="177">
        <f t="shared" si="11055"/>
        <v>872</v>
      </c>
      <c r="BA599" s="178">
        <f t="shared" si="11055"/>
        <v>1890</v>
      </c>
      <c r="BB599" s="238">
        <f t="shared" si="11055"/>
        <v>1184</v>
      </c>
      <c r="BC599" s="179">
        <f t="shared" si="11055"/>
        <v>1187</v>
      </c>
      <c r="BD599" s="177">
        <f t="shared" si="11055"/>
        <v>2938</v>
      </c>
      <c r="BE599" s="238">
        <f t="shared" si="11055"/>
        <v>2275</v>
      </c>
      <c r="BF599" s="158">
        <f>SUM(AF599,AH599,AJ599,AL599,AN599,AP599,AR599,AT599,AV599,AX599,AZ599,BB599,BD599)</f>
        <v>20338</v>
      </c>
      <c r="BG599" s="159">
        <f>SUM(AG599,AI599,AK599,AM599,AO599,AQ599,AS599,AU599,AW599,AY599,BA599,BC599,BE599)</f>
        <v>21009</v>
      </c>
      <c r="BI599" s="136" t="s">
        <v>17</v>
      </c>
      <c r="BJ599" s="128">
        <f>B599/B622</f>
        <v>1.3035510528681581E-2</v>
      </c>
      <c r="BK599" s="129">
        <f t="shared" ref="BK599" si="11085">C599/C622</f>
        <v>0</v>
      </c>
      <c r="BL599" s="130">
        <f t="shared" ref="BL599" si="11086">D599/D622</f>
        <v>1.657142857142857E-2</v>
      </c>
      <c r="BM599" s="131">
        <f t="shared" ref="BM599" si="11087">E599/E622</f>
        <v>7.8039644139222731E-5</v>
      </c>
      <c r="BN599" s="128">
        <f t="shared" ref="BN599" si="11088">F599/F622</f>
        <v>2.6026956490651031E-2</v>
      </c>
      <c r="BO599" s="129">
        <f t="shared" ref="BO599" si="11089">G599/G622</f>
        <v>2.7083494544610385E-4</v>
      </c>
      <c r="BP599" s="130">
        <f t="shared" ref="BP599" si="11090">H599/H622</f>
        <v>1.3673490488006618E-2</v>
      </c>
      <c r="BQ599" s="131">
        <f t="shared" ref="BQ599" si="11091">I599/I622</f>
        <v>8.507328455798352E-4</v>
      </c>
      <c r="BR599" s="128">
        <f t="shared" ref="BR599" si="11092">J599/J622</f>
        <v>1.5800284405119293E-3</v>
      </c>
      <c r="BS599" s="129">
        <f t="shared" ref="BS599" si="11093">K599/K622</f>
        <v>3.3789219629927593E-3</v>
      </c>
      <c r="BT599" s="130">
        <f t="shared" ref="BT599" si="11094">L599/L622</f>
        <v>3.7226214180590424E-3</v>
      </c>
      <c r="BU599" s="128">
        <f t="shared" ref="BU599" si="11095">M599/M622</f>
        <v>5.1497492885214796E-3</v>
      </c>
      <c r="BV599" s="132">
        <f t="shared" ref="BV599" si="11096">N599/N622</f>
        <v>4.5355061572133005E-3</v>
      </c>
      <c r="BW599" s="133">
        <f t="shared" ref="BW599" si="11097">O599/O622</f>
        <v>3.9070862770284737E-3</v>
      </c>
      <c r="BX599" s="128">
        <f t="shared" ref="BX599" si="11098">P599/P622</f>
        <v>3.8385052952874255E-3</v>
      </c>
      <c r="BY599" s="129">
        <f t="shared" ref="BY599" si="11099">Q599/Q622</f>
        <v>9.6232497714478175E-5</v>
      </c>
      <c r="BZ599" s="130">
        <f t="shared" ref="BZ599" si="11100">R599/R622</f>
        <v>1.3128426905552552E-3</v>
      </c>
      <c r="CA599" s="131">
        <f t="shared" ref="CA599" si="11101">S599/S622</f>
        <v>0</v>
      </c>
      <c r="CB599" s="128">
        <f t="shared" ref="CB599" si="11102">T599/T622</f>
        <v>2.5361399949277199E-4</v>
      </c>
      <c r="CC599" s="129">
        <f t="shared" ref="CC599" si="11103">U599/U622</f>
        <v>0</v>
      </c>
      <c r="CD599" s="130">
        <f t="shared" ref="CD599" si="11104">V599/V622</f>
        <v>2.5732298323111891E-4</v>
      </c>
      <c r="CE599" s="131">
        <f t="shared" ref="CE599" si="11105">W599/W622</f>
        <v>0</v>
      </c>
      <c r="CF599" s="128">
        <f t="shared" ref="CF599" si="11106">X599/X622</f>
        <v>2.7400263042525206E-4</v>
      </c>
      <c r="CG599" s="129">
        <f t="shared" ref="CG599" si="11107">Y599/Y622</f>
        <v>0</v>
      </c>
      <c r="CH599" s="130">
        <f t="shared" ref="CH599" si="11108">Z599/Z622</f>
        <v>0</v>
      </c>
      <c r="CI599" s="128">
        <f t="shared" ref="CI599" si="11109">AA599/AA622</f>
        <v>0</v>
      </c>
      <c r="CJ599" s="134">
        <f t="shared" ref="CJ599" si="11110">AB599/AB622</f>
        <v>7.1521602083886677E-3</v>
      </c>
      <c r="CK599" s="135">
        <f t="shared" ref="CK599" si="11111">AC599/AC622</f>
        <v>1.0476117024011517E-3</v>
      </c>
    </row>
    <row r="600" spans="1:89" ht="13.5" thickBot="1" x14ac:dyDescent="0.25">
      <c r="A600" s="145" t="s">
        <v>18</v>
      </c>
      <c r="B600" s="182">
        <v>1954</v>
      </c>
      <c r="C600" s="183">
        <v>1</v>
      </c>
      <c r="D600" s="184">
        <v>870</v>
      </c>
      <c r="E600" s="185">
        <v>32</v>
      </c>
      <c r="F600" s="182">
        <v>2742</v>
      </c>
      <c r="G600" s="186">
        <v>317</v>
      </c>
      <c r="H600" s="184">
        <v>2125</v>
      </c>
      <c r="I600" s="185">
        <v>558</v>
      </c>
      <c r="J600" s="182">
        <v>93</v>
      </c>
      <c r="K600" s="186">
        <v>245</v>
      </c>
      <c r="L600" s="184">
        <v>538</v>
      </c>
      <c r="M600" s="182">
        <v>941</v>
      </c>
      <c r="N600" s="187">
        <v>1525</v>
      </c>
      <c r="O600" s="188">
        <v>1663</v>
      </c>
      <c r="P600" s="182">
        <v>919</v>
      </c>
      <c r="Q600" s="186">
        <v>1064</v>
      </c>
      <c r="R600" s="184">
        <v>972</v>
      </c>
      <c r="S600" s="185">
        <v>1238</v>
      </c>
      <c r="T600" s="182">
        <v>230</v>
      </c>
      <c r="U600" s="186">
        <v>688</v>
      </c>
      <c r="V600" s="184">
        <v>621</v>
      </c>
      <c r="W600" s="185">
        <v>1394</v>
      </c>
      <c r="X600" s="182">
        <v>692</v>
      </c>
      <c r="Y600" s="186">
        <v>551</v>
      </c>
      <c r="Z600" s="184">
        <v>1834</v>
      </c>
      <c r="AA600" s="182">
        <v>1159</v>
      </c>
      <c r="AB600" s="156">
        <f t="shared" si="11083"/>
        <v>15115</v>
      </c>
      <c r="AC600" s="157">
        <f t="shared" si="11084"/>
        <v>9851</v>
      </c>
      <c r="AE600" s="235">
        <f>$AE$11</f>
        <v>0</v>
      </c>
      <c r="AF600" s="125">
        <f>SUMIF($A$9:$A$32,$AE600,B$598:B$621)</f>
        <v>0</v>
      </c>
      <c r="AG600" s="183">
        <f t="shared" si="11054"/>
        <v>0</v>
      </c>
      <c r="AH600" s="184">
        <f t="shared" si="11054"/>
        <v>0</v>
      </c>
      <c r="AI600" s="185">
        <f t="shared" si="11054"/>
        <v>0</v>
      </c>
      <c r="AJ600" s="182">
        <f t="shared" si="11054"/>
        <v>0</v>
      </c>
      <c r="AK600" s="186">
        <f t="shared" si="11054"/>
        <v>0</v>
      </c>
      <c r="AL600" s="184">
        <f t="shared" si="11054"/>
        <v>0</v>
      </c>
      <c r="AM600" s="185">
        <f t="shared" si="11054"/>
        <v>0</v>
      </c>
      <c r="AN600" s="182">
        <f t="shared" si="11054"/>
        <v>0</v>
      </c>
      <c r="AO600" s="186">
        <f t="shared" si="11054"/>
        <v>0</v>
      </c>
      <c r="AP600" s="184">
        <f t="shared" si="11054"/>
        <v>0</v>
      </c>
      <c r="AQ600" s="182">
        <f t="shared" si="11054"/>
        <v>0</v>
      </c>
      <c r="AR600" s="187">
        <f t="shared" si="11054"/>
        <v>0</v>
      </c>
      <c r="AS600" s="188">
        <f t="shared" si="11054"/>
        <v>0</v>
      </c>
      <c r="AT600" s="182">
        <f t="shared" si="11054"/>
        <v>0</v>
      </c>
      <c r="AU600" s="186">
        <f t="shared" si="11054"/>
        <v>0</v>
      </c>
      <c r="AV600" s="184">
        <f t="shared" si="11054"/>
        <v>0</v>
      </c>
      <c r="AW600" s="185">
        <f t="shared" si="11055"/>
        <v>0</v>
      </c>
      <c r="AX600" s="182">
        <f t="shared" si="11055"/>
        <v>0</v>
      </c>
      <c r="AY600" s="186">
        <f t="shared" si="11055"/>
        <v>0</v>
      </c>
      <c r="AZ600" s="184">
        <f t="shared" si="11055"/>
        <v>0</v>
      </c>
      <c r="BA600" s="185">
        <f t="shared" si="11055"/>
        <v>0</v>
      </c>
      <c r="BB600" s="182">
        <f t="shared" si="11055"/>
        <v>0</v>
      </c>
      <c r="BC600" s="186">
        <f t="shared" si="11055"/>
        <v>0</v>
      </c>
      <c r="BD600" s="184">
        <f t="shared" si="11055"/>
        <v>0</v>
      </c>
      <c r="BE600" s="182">
        <f t="shared" si="11055"/>
        <v>0</v>
      </c>
      <c r="BF600" s="158">
        <f>SUM(AF600,AH600,AJ600,AL600,AN600,AP600,AR600,AT600,AV600,AX600,AZ600,BB600,BD600)</f>
        <v>0</v>
      </c>
      <c r="BG600" s="159">
        <f>SUM(AG600,AI600,AK600,AM600,AO600,AQ600,AS600,AU600,AW600,AY600,BA600,BC600,BE600)</f>
        <v>0</v>
      </c>
      <c r="BI600" s="145" t="s">
        <v>18</v>
      </c>
      <c r="BJ600" s="128">
        <f>B600/B622</f>
        <v>6.756336226271567E-2</v>
      </c>
      <c r="BK600" s="129">
        <f t="shared" ref="BK600" si="11112">C600/C622</f>
        <v>3.5128394281097408E-5</v>
      </c>
      <c r="BL600" s="130">
        <f t="shared" ref="BL600" si="11113">D600/D622</f>
        <v>7.1020408163265311E-2</v>
      </c>
      <c r="BM600" s="131">
        <f t="shared" ref="BM600" si="11114">E600/E622</f>
        <v>2.4972686124551274E-3</v>
      </c>
      <c r="BN600" s="128">
        <f t="shared" ref="BN600" si="11115">F600/F622</f>
        <v>9.8030102606270778E-2</v>
      </c>
      <c r="BO600" s="129">
        <f t="shared" ref="BO600" si="11116">G600/G622</f>
        <v>1.2264953958059275E-2</v>
      </c>
      <c r="BP600" s="130">
        <f t="shared" ref="BP600" si="11117">H600/H622</f>
        <v>5.4926592224979323E-2</v>
      </c>
      <c r="BQ600" s="131">
        <f t="shared" ref="BQ600" si="11118">I600/I622</f>
        <v>1.3563112223815659E-2</v>
      </c>
      <c r="BR600" s="128">
        <f t="shared" ref="BR600" si="11119">J600/J622</f>
        <v>1.4694264496760942E-2</v>
      </c>
      <c r="BS600" s="129">
        <f t="shared" ref="BS600" si="11120">K600/K622</f>
        <v>3.9420756234915526E-2</v>
      </c>
      <c r="BT600" s="130">
        <f t="shared" ref="BT600" si="11121">L600/L622</f>
        <v>2.3288027010648429E-2</v>
      </c>
      <c r="BU600" s="128">
        <f t="shared" ref="BU600" si="11122">M600/M622</f>
        <v>4.2508018249988705E-2</v>
      </c>
      <c r="BV600" s="132">
        <f t="shared" ref="BV600" si="11123">N600/N622</f>
        <v>4.021306331250165E-2</v>
      </c>
      <c r="BW600" s="133">
        <f t="shared" ref="BW600" si="11124">O600/O622</f>
        <v>4.4503318347248987E-2</v>
      </c>
      <c r="BX600" s="128">
        <f t="shared" ref="BX600" si="11125">P600/P622</f>
        <v>4.2501040558664382E-2</v>
      </c>
      <c r="BY600" s="129">
        <f t="shared" ref="BY600" si="11126">Q600/Q622</f>
        <v>5.119568878410239E-2</v>
      </c>
      <c r="BZ600" s="130">
        <f t="shared" ref="BZ600" si="11127">R600/R622</f>
        <v>3.7531855741756118E-2</v>
      </c>
      <c r="CA600" s="131">
        <f t="shared" ref="CA600" si="11128">S600/S622</f>
        <v>4.6412236634925393E-2</v>
      </c>
      <c r="CB600" s="128">
        <f t="shared" ref="CB600" si="11129">T600/T622</f>
        <v>2.916560994166878E-2</v>
      </c>
      <c r="CC600" s="129">
        <f t="shared" ref="CC600" si="11130">U600/U622</f>
        <v>8.7044534412955468E-2</v>
      </c>
      <c r="CD600" s="130">
        <f t="shared" ref="CD600" si="11131">V600/V622</f>
        <v>2.6632928764420808E-2</v>
      </c>
      <c r="CE600" s="131">
        <f t="shared" ref="CE600" si="11132">W600/W622</f>
        <v>5.3999612628316873E-2</v>
      </c>
      <c r="CF600" s="128">
        <f t="shared" ref="CF600" si="11133">X600/X622</f>
        <v>3.7921964050854885E-2</v>
      </c>
      <c r="CG600" s="129">
        <f t="shared" ref="CG600" si="11134">Y600/Y622</f>
        <v>4.7098042567740833E-2</v>
      </c>
      <c r="CH600" s="130">
        <f t="shared" ref="CH600" si="11135">Z600/Z622</f>
        <v>4.546694102189057E-2</v>
      </c>
      <c r="CI600" s="128">
        <f t="shared" ref="CI600" si="11136">AA600/AA622</f>
        <v>2.6150131991606689E-2</v>
      </c>
      <c r="CJ600" s="134">
        <f t="shared" ref="CJ600" si="11137">AB600/AB622</f>
        <v>4.8369083467469674E-2</v>
      </c>
      <c r="CK600" s="135">
        <f t="shared" ref="CK600" si="11138">AC600/AC622</f>
        <v>3.1656511902925601E-2</v>
      </c>
    </row>
    <row r="601" spans="1:89" ht="14.25" thickTop="1" thickBot="1" x14ac:dyDescent="0.25">
      <c r="A601" s="136" t="s">
        <v>19</v>
      </c>
      <c r="B601" s="175">
        <v>2731</v>
      </c>
      <c r="C601" s="176">
        <v>1281</v>
      </c>
      <c r="D601" s="177">
        <v>1026</v>
      </c>
      <c r="E601" s="178">
        <v>907</v>
      </c>
      <c r="F601" s="175">
        <v>2971</v>
      </c>
      <c r="G601" s="179">
        <v>1405</v>
      </c>
      <c r="H601" s="177">
        <v>3151</v>
      </c>
      <c r="I601" s="178">
        <v>2044</v>
      </c>
      <c r="J601" s="175">
        <v>226</v>
      </c>
      <c r="K601" s="179">
        <v>646</v>
      </c>
      <c r="L601" s="177">
        <v>1060</v>
      </c>
      <c r="M601" s="175">
        <v>2178</v>
      </c>
      <c r="N601" s="180">
        <v>2630</v>
      </c>
      <c r="O601" s="181">
        <v>3180</v>
      </c>
      <c r="P601" s="175">
        <v>1733</v>
      </c>
      <c r="Q601" s="179">
        <v>1771</v>
      </c>
      <c r="R601" s="177">
        <v>1970</v>
      </c>
      <c r="S601" s="178">
        <v>1823</v>
      </c>
      <c r="T601" s="175">
        <v>324</v>
      </c>
      <c r="U601" s="179">
        <v>1236</v>
      </c>
      <c r="V601" s="177">
        <v>1205</v>
      </c>
      <c r="W601" s="178">
        <v>2765</v>
      </c>
      <c r="X601" s="175">
        <v>1558</v>
      </c>
      <c r="Y601" s="179">
        <v>1164</v>
      </c>
      <c r="Z601" s="177">
        <v>2910</v>
      </c>
      <c r="AA601" s="175">
        <v>2335</v>
      </c>
      <c r="AB601" s="156">
        <f t="shared" si="11083"/>
        <v>23495</v>
      </c>
      <c r="AC601" s="157">
        <f t="shared" si="11084"/>
        <v>22735</v>
      </c>
      <c r="AE601" s="229" t="s">
        <v>13</v>
      </c>
      <c r="AF601" s="20">
        <f t="shared" ref="AF601:BG601" si="11139">SUM(AF598:AF600)</f>
        <v>5555</v>
      </c>
      <c r="AG601" s="21">
        <f t="shared" si="11139"/>
        <v>2641</v>
      </c>
      <c r="AH601" s="20">
        <f t="shared" si="11139"/>
        <v>1862</v>
      </c>
      <c r="AI601" s="21">
        <f t="shared" si="11139"/>
        <v>1986</v>
      </c>
      <c r="AJ601" s="20">
        <f t="shared" si="11139"/>
        <v>5064</v>
      </c>
      <c r="AK601" s="21">
        <f t="shared" si="11139"/>
        <v>2628</v>
      </c>
      <c r="AL601" s="20">
        <f t="shared" si="11139"/>
        <v>6299</v>
      </c>
      <c r="AM601" s="21">
        <f t="shared" si="11139"/>
        <v>4223</v>
      </c>
      <c r="AN601" s="20">
        <f t="shared" si="11139"/>
        <v>495</v>
      </c>
      <c r="AO601" s="21">
        <f t="shared" si="11139"/>
        <v>1656</v>
      </c>
      <c r="AP601" s="20">
        <f t="shared" si="11139"/>
        <v>2016</v>
      </c>
      <c r="AQ601" s="21">
        <f t="shared" si="11139"/>
        <v>5662</v>
      </c>
      <c r="AR601" s="20">
        <f t="shared" si="11139"/>
        <v>4647</v>
      </c>
      <c r="AS601" s="21">
        <f t="shared" si="11139"/>
        <v>6888</v>
      </c>
      <c r="AT601" s="20">
        <f t="shared" si="11139"/>
        <v>3482</v>
      </c>
      <c r="AU601" s="21">
        <f t="shared" si="11139"/>
        <v>3347</v>
      </c>
      <c r="AV601" s="20">
        <f t="shared" si="11139"/>
        <v>4423</v>
      </c>
      <c r="AW601" s="21">
        <f t="shared" si="11139"/>
        <v>3338</v>
      </c>
      <c r="AX601" s="20">
        <f t="shared" si="11139"/>
        <v>639</v>
      </c>
      <c r="AY601" s="21">
        <f t="shared" si="11139"/>
        <v>2162</v>
      </c>
      <c r="AZ601" s="20">
        <f t="shared" si="11139"/>
        <v>1927</v>
      </c>
      <c r="BA601" s="21">
        <f t="shared" si="11139"/>
        <v>4570</v>
      </c>
      <c r="BB601" s="20">
        <f t="shared" si="11139"/>
        <v>2784</v>
      </c>
      <c r="BC601" s="21">
        <f t="shared" si="11139"/>
        <v>2685</v>
      </c>
      <c r="BD601" s="20">
        <f t="shared" si="11139"/>
        <v>6262</v>
      </c>
      <c r="BE601" s="21">
        <f t="shared" si="11139"/>
        <v>4794</v>
      </c>
      <c r="BF601" s="160">
        <f t="shared" si="11139"/>
        <v>45455</v>
      </c>
      <c r="BG601" s="161">
        <f t="shared" si="11139"/>
        <v>46580</v>
      </c>
      <c r="BI601" s="136" t="s">
        <v>19</v>
      </c>
      <c r="BJ601" s="128">
        <f>B601/B622</f>
        <v>9.4429653193181431E-2</v>
      </c>
      <c r="BK601" s="129">
        <f t="shared" ref="BK601" si="11140">C601/C622</f>
        <v>4.4999473074085784E-2</v>
      </c>
      <c r="BL601" s="130">
        <f t="shared" ref="BL601" si="11141">D601/D622</f>
        <v>8.375510204081632E-2</v>
      </c>
      <c r="BM601" s="131">
        <f t="shared" ref="BM601" si="11142">E601/E622</f>
        <v>7.0781957234275009E-2</v>
      </c>
      <c r="BN601" s="128">
        <f t="shared" ref="BN601" si="11143">F601/F622</f>
        <v>0.1062171534803904</v>
      </c>
      <c r="BO601" s="129">
        <f t="shared" ref="BO601" si="11144">G601/G622</f>
        <v>5.436044262168227E-2</v>
      </c>
      <c r="BP601" s="130">
        <f t="shared" ref="BP601" si="11145">H601/H622</f>
        <v>8.1446443341604627E-2</v>
      </c>
      <c r="BQ601" s="131">
        <f t="shared" ref="BQ601" si="11146">I601/I622</f>
        <v>4.9682798181862373E-2</v>
      </c>
      <c r="BR601" s="128">
        <f t="shared" ref="BR601" si="11147">J601/J622</f>
        <v>3.5708642755569599E-2</v>
      </c>
      <c r="BS601" s="129">
        <f t="shared" ref="BS601" si="11148">K601/K622</f>
        <v>0.10394207562349156</v>
      </c>
      <c r="BT601" s="130">
        <f t="shared" ref="BT601" si="11149">L601/L622</f>
        <v>4.5883473292355641E-2</v>
      </c>
      <c r="BU601" s="128">
        <f t="shared" ref="BU601" si="11150">M601/M622</f>
        <v>9.8387315354384067E-2</v>
      </c>
      <c r="BV601" s="132">
        <f t="shared" ref="BV601" si="11151">N601/N622</f>
        <v>6.9351053450412675E-2</v>
      </c>
      <c r="BW601" s="133">
        <f t="shared" ref="BW601" si="11152">O601/O622</f>
        <v>8.5099550417469499E-2</v>
      </c>
      <c r="BX601" s="128">
        <f t="shared" ref="BX601" si="11153">P601/P622</f>
        <v>8.0146140683531431E-2</v>
      </c>
      <c r="BY601" s="129">
        <f t="shared" ref="BY601" si="11154">Q601/Q622</f>
        <v>8.5213876726170423E-2</v>
      </c>
      <c r="BZ601" s="130">
        <f t="shared" ref="BZ601" si="11155">R601/R622</f>
        <v>7.6067650011583901E-2</v>
      </c>
      <c r="CA601" s="131">
        <f t="shared" ref="CA601" si="11156">S601/S622</f>
        <v>6.8343705480992722E-2</v>
      </c>
      <c r="CB601" s="128">
        <f t="shared" ref="CB601" si="11157">T601/T622</f>
        <v>4.1085467917829063E-2</v>
      </c>
      <c r="CC601" s="129">
        <f t="shared" ref="CC601" si="11158">U601/U622</f>
        <v>0.15637651821862347</v>
      </c>
      <c r="CD601" s="130">
        <f t="shared" ref="CD601" si="11159">V601/V622</f>
        <v>5.1679032465583051E-2</v>
      </c>
      <c r="CE601" s="131">
        <f t="shared" ref="CE601" si="11160">W601/W622</f>
        <v>0.10710827038543483</v>
      </c>
      <c r="CF601" s="128">
        <f t="shared" ref="CF601" si="11161">X601/X622</f>
        <v>8.5379219640508555E-2</v>
      </c>
      <c r="CG601" s="129">
        <f t="shared" ref="CG601" si="11162">Y601/Y622</f>
        <v>9.949568339174289E-2</v>
      </c>
      <c r="CH601" s="130">
        <f t="shared" ref="CH601" si="11163">Z601/Z622</f>
        <v>7.2142201948583187E-2</v>
      </c>
      <c r="CI601" s="128">
        <f t="shared" ref="CI601" si="11164">AA601/AA622</f>
        <v>5.2683829335980689E-2</v>
      </c>
      <c r="CJ601" s="134">
        <f t="shared" ref="CJ601" si="11165">AB601/AB622</f>
        <v>7.5185684159325167E-2</v>
      </c>
      <c r="CK601" s="135">
        <f t="shared" ref="CK601" si="11166">AC601/AC622</f>
        <v>7.3059668877577255E-2</v>
      </c>
    </row>
    <row r="602" spans="1:89" ht="13.5" thickTop="1" x14ac:dyDescent="0.2">
      <c r="A602" s="145" t="s">
        <v>20</v>
      </c>
      <c r="B602" s="182">
        <v>3054</v>
      </c>
      <c r="C602" s="183">
        <v>1408</v>
      </c>
      <c r="D602" s="184">
        <v>1069</v>
      </c>
      <c r="E602" s="185">
        <v>1092</v>
      </c>
      <c r="F602" s="182">
        <v>2781</v>
      </c>
      <c r="G602" s="186">
        <v>1509</v>
      </c>
      <c r="H602" s="184">
        <v>3421</v>
      </c>
      <c r="I602" s="185">
        <v>2281</v>
      </c>
      <c r="J602" s="182">
        <v>258</v>
      </c>
      <c r="K602" s="186">
        <v>873</v>
      </c>
      <c r="L602" s="184">
        <v>1138</v>
      </c>
      <c r="M602" s="182">
        <v>3010</v>
      </c>
      <c r="N602" s="187">
        <v>2601</v>
      </c>
      <c r="O602" s="188">
        <v>3694</v>
      </c>
      <c r="P602" s="182">
        <v>1966</v>
      </c>
      <c r="Q602" s="186">
        <v>1894</v>
      </c>
      <c r="R602" s="184">
        <v>2473</v>
      </c>
      <c r="S602" s="185">
        <v>1847</v>
      </c>
      <c r="T602" s="182">
        <v>377</v>
      </c>
      <c r="U602" s="186">
        <v>1266</v>
      </c>
      <c r="V602" s="184">
        <v>1055</v>
      </c>
      <c r="W602" s="185">
        <v>2680</v>
      </c>
      <c r="X602" s="182">
        <v>1600</v>
      </c>
      <c r="Y602" s="186">
        <v>1498</v>
      </c>
      <c r="Z602" s="184">
        <v>3324</v>
      </c>
      <c r="AA602" s="182">
        <v>2519</v>
      </c>
      <c r="AB602" s="156">
        <f t="shared" si="11083"/>
        <v>25117</v>
      </c>
      <c r="AC602" s="157">
        <f t="shared" si="11084"/>
        <v>25571</v>
      </c>
      <c r="BI602" s="145" t="s">
        <v>20</v>
      </c>
      <c r="BJ602" s="128">
        <f>B602/B622</f>
        <v>0.10559800836762215</v>
      </c>
      <c r="BK602" s="129">
        <f t="shared" ref="BK602" si="11167">C602/C622</f>
        <v>4.9460779147785155E-2</v>
      </c>
      <c r="BL602" s="130">
        <f t="shared" ref="BL602" si="11168">D602/D622</f>
        <v>8.7265306122448982E-2</v>
      </c>
      <c r="BM602" s="131">
        <f t="shared" ref="BM602" si="11169">E602/E622</f>
        <v>8.5219291400031219E-2</v>
      </c>
      <c r="BN602" s="128">
        <f t="shared" ref="BN602" si="11170">F602/F622</f>
        <v>9.9424403846841369E-2</v>
      </c>
      <c r="BO602" s="129">
        <f t="shared" ref="BO602" si="11171">G602/G622</f>
        <v>5.8384276096881529E-2</v>
      </c>
      <c r="BP602" s="130">
        <f t="shared" ref="BP602" si="11172">H602/H622</f>
        <v>8.8425351530190238E-2</v>
      </c>
      <c r="BQ602" s="131">
        <f t="shared" ref="BQ602" si="11173">I602/I622</f>
        <v>5.5443474879074403E-2</v>
      </c>
      <c r="BR602" s="128">
        <f t="shared" ref="BR602" si="11174">J602/J622</f>
        <v>4.0764733765207777E-2</v>
      </c>
      <c r="BS602" s="129">
        <f t="shared" ref="BS602" si="11175">K602/K622</f>
        <v>0.14046661303298472</v>
      </c>
      <c r="BT602" s="130">
        <f t="shared" ref="BT602" si="11176">L602/L622</f>
        <v>4.9259804345944076E-2</v>
      </c>
      <c r="BU602" s="128">
        <f t="shared" ref="BU602" si="11177">M602/M622</f>
        <v>0.13597145051271628</v>
      </c>
      <c r="BV602" s="132">
        <f t="shared" ref="BV602" si="11178">N602/N622</f>
        <v>6.8586346016929034E-2</v>
      </c>
      <c r="BW602" s="133">
        <f t="shared" ref="BW602" si="11179">O602/O622</f>
        <v>9.8854634981802608E-2</v>
      </c>
      <c r="BX602" s="128">
        <f t="shared" ref="BX602" si="11180">P602/P622</f>
        <v>9.0921703741386486E-2</v>
      </c>
      <c r="BY602" s="129">
        <f t="shared" ref="BY602" si="11181">Q602/Q622</f>
        <v>9.113217533561084E-2</v>
      </c>
      <c r="BZ602" s="130">
        <f t="shared" ref="BZ602" si="11182">R602/R622</f>
        <v>9.5489999227739597E-2</v>
      </c>
      <c r="CA602" s="131">
        <f t="shared" ref="CA602" si="11183">S602/S622</f>
        <v>6.9243458049036519E-2</v>
      </c>
      <c r="CB602" s="128">
        <f t="shared" ref="CB602" si="11184">T602/T622</f>
        <v>4.7806238904387524E-2</v>
      </c>
      <c r="CC602" s="129">
        <f t="shared" ref="CC602" si="11185">U602/U622</f>
        <v>0.16017206477732793</v>
      </c>
      <c r="CD602" s="130">
        <f t="shared" ref="CD602" si="11186">V602/V622</f>
        <v>4.524595788480508E-2</v>
      </c>
      <c r="CE602" s="131">
        <f t="shared" ref="CE602" si="11187">W602/W622</f>
        <v>0.10381561107883014</v>
      </c>
      <c r="CF602" s="128">
        <f t="shared" ref="CF602" si="11188">X602/X622</f>
        <v>8.7680841736080664E-2</v>
      </c>
      <c r="CG602" s="129">
        <f t="shared" ref="CG602" si="11189">Y602/Y622</f>
        <v>0.12804513206256946</v>
      </c>
      <c r="CH602" s="130">
        <f t="shared" ref="CH602" si="11190">Z602/Z622</f>
        <v>8.240573171034038E-2</v>
      </c>
      <c r="CI602" s="128">
        <f t="shared" ref="CI602" si="11191">AA602/AA622</f>
        <v>5.6835360212991584E-2</v>
      </c>
      <c r="CJ602" s="134">
        <f t="shared" ref="CJ602" si="11192">AB602/AB622</f>
        <v>8.037620042688956E-2</v>
      </c>
      <c r="CK602" s="135">
        <f t="shared" ref="CK602" si="11193">AC602/AC622</f>
        <v>8.2173247981901384E-2</v>
      </c>
    </row>
    <row r="603" spans="1:89" ht="13.5" thickBot="1" x14ac:dyDescent="0.25">
      <c r="A603" s="136" t="s">
        <v>21</v>
      </c>
      <c r="B603" s="175">
        <v>2501</v>
      </c>
      <c r="C603" s="176">
        <v>1233</v>
      </c>
      <c r="D603" s="177">
        <v>793</v>
      </c>
      <c r="E603" s="178">
        <v>894</v>
      </c>
      <c r="F603" s="175">
        <v>2283</v>
      </c>
      <c r="G603" s="179">
        <v>1119</v>
      </c>
      <c r="H603" s="177">
        <v>2878</v>
      </c>
      <c r="I603" s="178">
        <v>1942</v>
      </c>
      <c r="J603" s="175">
        <v>237</v>
      </c>
      <c r="K603" s="179">
        <v>783</v>
      </c>
      <c r="L603" s="177">
        <v>878</v>
      </c>
      <c r="M603" s="175">
        <v>2652</v>
      </c>
      <c r="N603" s="180">
        <v>2046</v>
      </c>
      <c r="O603" s="181">
        <v>3194</v>
      </c>
      <c r="P603" s="175">
        <v>1516</v>
      </c>
      <c r="Q603" s="179">
        <v>1453</v>
      </c>
      <c r="R603" s="177">
        <v>1950</v>
      </c>
      <c r="S603" s="178">
        <v>1491</v>
      </c>
      <c r="T603" s="175">
        <v>262</v>
      </c>
      <c r="U603" s="179">
        <v>896</v>
      </c>
      <c r="V603" s="177">
        <v>872</v>
      </c>
      <c r="W603" s="178">
        <v>1890</v>
      </c>
      <c r="X603" s="175">
        <v>1184</v>
      </c>
      <c r="Y603" s="179">
        <v>1187</v>
      </c>
      <c r="Z603" s="177">
        <v>2938</v>
      </c>
      <c r="AA603" s="175">
        <v>2275</v>
      </c>
      <c r="AB603" s="156">
        <f t="shared" si="11083"/>
        <v>20338</v>
      </c>
      <c r="AC603" s="157">
        <f t="shared" si="11084"/>
        <v>21009</v>
      </c>
      <c r="AE603" s="232" t="s">
        <v>85</v>
      </c>
      <c r="BI603" s="136" t="s">
        <v>21</v>
      </c>
      <c r="BJ603" s="128">
        <f>B603/B622</f>
        <v>8.6476954462155531E-2</v>
      </c>
      <c r="BK603" s="129">
        <f t="shared" ref="BK603" si="11194">C603/C622</f>
        <v>4.3313310148593111E-2</v>
      </c>
      <c r="BL603" s="130">
        <f t="shared" ref="BL603" si="11195">D603/D622</f>
        <v>6.4734693877551014E-2</v>
      </c>
      <c r="BM603" s="131">
        <f t="shared" ref="BM603" si="11196">E603/E622</f>
        <v>6.9767441860465115E-2</v>
      </c>
      <c r="BN603" s="128">
        <f t="shared" ref="BN603" si="11197">F603/F622</f>
        <v>8.1620249544170742E-2</v>
      </c>
      <c r="BO603" s="129">
        <f t="shared" ref="BO603" si="11198">G603/G622</f>
        <v>4.3294900564884317E-2</v>
      </c>
      <c r="BP603" s="130">
        <f t="shared" ref="BP603" si="11199">H603/H622</f>
        <v>7.4389991728701407E-2</v>
      </c>
      <c r="BQ603" s="131">
        <f t="shared" ref="BQ603" si="11200">I603/I622</f>
        <v>4.7203519603315425E-2</v>
      </c>
      <c r="BR603" s="128">
        <f t="shared" ref="BR603" si="11201">J603/J622</f>
        <v>3.7446674040132723E-2</v>
      </c>
      <c r="BS603" s="129">
        <f t="shared" ref="BS603" si="11202">K603/K622</f>
        <v>0.1259855189058729</v>
      </c>
      <c r="BT603" s="130">
        <f t="shared" ref="BT603" si="11203">L603/L622</f>
        <v>3.8005367500649291E-2</v>
      </c>
      <c r="BU603" s="128">
        <f t="shared" ref="BU603" si="11204">M603/M622</f>
        <v>0.1197994308171839</v>
      </c>
      <c r="BV603" s="132">
        <f t="shared" ref="BV603" si="11205">N603/N622</f>
        <v>5.3951427893362866E-2</v>
      </c>
      <c r="BW603" s="133">
        <f t="shared" ref="BW603" si="11206">O603/O622</f>
        <v>8.5474202526225646E-2</v>
      </c>
      <c r="BX603" s="128">
        <f t="shared" ref="BX603" si="11207">P603/P622</f>
        <v>7.0110530453683581E-2</v>
      </c>
      <c r="BY603" s="129">
        <f t="shared" ref="BY603" si="11208">Q603/Q622</f>
        <v>6.9912909589568403E-2</v>
      </c>
      <c r="BZ603" s="130">
        <f t="shared" ref="BZ603" si="11209">R603/R622</f>
        <v>7.5295389605374935E-2</v>
      </c>
      <c r="CA603" s="131">
        <f t="shared" ref="CA603" si="11210">S603/S622</f>
        <v>5.5897128289720328E-2</v>
      </c>
      <c r="CB603" s="128">
        <f t="shared" ref="CB603" si="11211">T603/T622</f>
        <v>3.3223433933553134E-2</v>
      </c>
      <c r="CC603" s="129">
        <f t="shared" ref="CC603" si="11212">U603/U622</f>
        <v>0.11336032388663968</v>
      </c>
      <c r="CD603" s="130">
        <f t="shared" ref="CD603" si="11213">V603/V622</f>
        <v>3.7397606896255951E-2</v>
      </c>
      <c r="CE603" s="131">
        <f t="shared" ref="CE603" si="11214">W603/W622</f>
        <v>7.3213248111563045E-2</v>
      </c>
      <c r="CF603" s="128">
        <f t="shared" ref="CF603" si="11215">X603/X622</f>
        <v>6.4883822884699696E-2</v>
      </c>
      <c r="CG603" s="129">
        <f t="shared" ref="CG603" si="11216">Y603/Y622</f>
        <v>0.10146166339003333</v>
      </c>
      <c r="CH603" s="130">
        <f t="shared" ref="CH603" si="11217">Z603/Z622</f>
        <v>7.2836353719909763E-2</v>
      </c>
      <c r="CI603" s="128">
        <f t="shared" ref="CI603" si="11218">AA603/AA622</f>
        <v>5.1330069267390178E-2</v>
      </c>
      <c r="CJ603" s="134">
        <f t="shared" ref="CJ603" si="11219">AB603/AB622</f>
        <v>6.5083057860496077E-2</v>
      </c>
      <c r="CK603" s="135">
        <f t="shared" ref="CK603" si="11220">AC603/AC622</f>
        <v>6.7513111213944169E-2</v>
      </c>
    </row>
    <row r="604" spans="1:89" ht="14.25" thickTop="1" thickBot="1" x14ac:dyDescent="0.25">
      <c r="A604" s="145" t="s">
        <v>22</v>
      </c>
      <c r="B604" s="182">
        <v>2015</v>
      </c>
      <c r="C604" s="183">
        <v>1206</v>
      </c>
      <c r="D604" s="184">
        <v>664</v>
      </c>
      <c r="E604" s="185">
        <v>641</v>
      </c>
      <c r="F604" s="182">
        <v>2217</v>
      </c>
      <c r="G604" s="186">
        <v>882</v>
      </c>
      <c r="H604" s="184">
        <v>2536</v>
      </c>
      <c r="I604" s="185">
        <v>1924</v>
      </c>
      <c r="J604" s="182">
        <v>227</v>
      </c>
      <c r="K604" s="186">
        <v>699</v>
      </c>
      <c r="L604" s="184">
        <v>827</v>
      </c>
      <c r="M604" s="182">
        <v>2041</v>
      </c>
      <c r="N604" s="187">
        <v>1768</v>
      </c>
      <c r="O604" s="188">
        <v>2968</v>
      </c>
      <c r="P604" s="182">
        <v>1030</v>
      </c>
      <c r="Q604" s="186">
        <v>1298</v>
      </c>
      <c r="R604" s="184">
        <v>1761</v>
      </c>
      <c r="S604" s="185">
        <v>1364</v>
      </c>
      <c r="T604" s="182">
        <v>254</v>
      </c>
      <c r="U604" s="186">
        <v>609</v>
      </c>
      <c r="V604" s="184">
        <v>755</v>
      </c>
      <c r="W604" s="185">
        <v>2070</v>
      </c>
      <c r="X604" s="182">
        <v>939</v>
      </c>
      <c r="Y604" s="186">
        <v>901</v>
      </c>
      <c r="Z604" s="184">
        <v>2593</v>
      </c>
      <c r="AA604" s="182">
        <v>2409</v>
      </c>
      <c r="AB604" s="156">
        <f t="shared" si="11083"/>
        <v>17586</v>
      </c>
      <c r="AC604" s="157">
        <f t="shared" si="11084"/>
        <v>19012</v>
      </c>
      <c r="AE604" s="300" t="s">
        <v>0</v>
      </c>
      <c r="AF604" s="302" t="s">
        <v>1</v>
      </c>
      <c r="AG604" s="303"/>
      <c r="AH604" s="302" t="s">
        <v>2</v>
      </c>
      <c r="AI604" s="303"/>
      <c r="AJ604" s="302" t="s">
        <v>3</v>
      </c>
      <c r="AK604" s="303"/>
      <c r="AL604" s="302" t="s">
        <v>4</v>
      </c>
      <c r="AM604" s="303"/>
      <c r="AN604" s="302" t="s">
        <v>5</v>
      </c>
      <c r="AO604" s="303"/>
      <c r="AP604" s="302" t="s">
        <v>6</v>
      </c>
      <c r="AQ604" s="303"/>
      <c r="AR604" s="302" t="s">
        <v>7</v>
      </c>
      <c r="AS604" s="303"/>
      <c r="AT604" s="302" t="s">
        <v>8</v>
      </c>
      <c r="AU604" s="303"/>
      <c r="AV604" s="302" t="s">
        <v>9</v>
      </c>
      <c r="AW604" s="303"/>
      <c r="AX604" s="302" t="s">
        <v>10</v>
      </c>
      <c r="AY604" s="303"/>
      <c r="AZ604" s="302" t="s">
        <v>11</v>
      </c>
      <c r="BA604" s="303"/>
      <c r="BB604" s="302" t="s">
        <v>12</v>
      </c>
      <c r="BC604" s="303"/>
      <c r="BD604" s="305" t="s">
        <v>40</v>
      </c>
      <c r="BE604" s="306"/>
      <c r="BF604" s="307" t="s">
        <v>41</v>
      </c>
      <c r="BG604" s="308"/>
      <c r="BI604" s="145" t="s">
        <v>22</v>
      </c>
      <c r="BJ604" s="128">
        <f>B604/B622</f>
        <v>6.967255627398776E-2</v>
      </c>
      <c r="BK604" s="129">
        <f t="shared" ref="BK604" si="11221">C604/C622</f>
        <v>4.2364843503003478E-2</v>
      </c>
      <c r="BL604" s="130">
        <f t="shared" ref="BL604" si="11222">D604/D622</f>
        <v>5.4204081632653063E-2</v>
      </c>
      <c r="BM604" s="131">
        <f t="shared" ref="BM604" si="11223">E604/E622</f>
        <v>5.0023411893241769E-2</v>
      </c>
      <c r="BN604" s="128">
        <f t="shared" ref="BN604" si="11224">F604/F622</f>
        <v>7.926066282935898E-2</v>
      </c>
      <c r="BO604" s="129">
        <f t="shared" ref="BO604" si="11225">G604/G622</f>
        <v>3.4125203126209085E-2</v>
      </c>
      <c r="BP604" s="130">
        <f t="shared" ref="BP604" si="11226">H604/H622</f>
        <v>6.5550041356492963E-2</v>
      </c>
      <c r="BQ604" s="131">
        <f t="shared" ref="BQ604" si="11227">I604/I622</f>
        <v>4.6765999854160085E-2</v>
      </c>
      <c r="BR604" s="128">
        <f t="shared" ref="BR604" si="11228">J604/J622</f>
        <v>3.5866645599620793E-2</v>
      </c>
      <c r="BS604" s="129">
        <f t="shared" ref="BS604" si="11229">K604/K622</f>
        <v>0.11246983105390185</v>
      </c>
      <c r="BT604" s="130">
        <f t="shared" ref="BT604" si="11230">L604/L622</f>
        <v>3.5797766427149165E-2</v>
      </c>
      <c r="BU604" s="128">
        <f t="shared" ref="BU604" si="11231">M604/M622</f>
        <v>9.2198581560283682E-2</v>
      </c>
      <c r="BV604" s="132">
        <f t="shared" ref="BV604" si="11232">N604/N622</f>
        <v>4.662078422065765E-2</v>
      </c>
      <c r="BW604" s="133">
        <f t="shared" ref="BW604" si="11233">O604/O622</f>
        <v>7.9426247056304855E-2</v>
      </c>
      <c r="BX604" s="128">
        <f t="shared" ref="BX604" si="11234">P604/P622</f>
        <v>4.7634463302964433E-2</v>
      </c>
      <c r="BY604" s="129">
        <f t="shared" ref="BY604" si="11235">Q604/Q622</f>
        <v>6.2454891016696337E-2</v>
      </c>
      <c r="BZ604" s="130">
        <f t="shared" ref="BZ604" si="11236">R604/R622</f>
        <v>6.7997528766700135E-2</v>
      </c>
      <c r="CA604" s="131">
        <f t="shared" ref="CA604" si="11237">S604/S622</f>
        <v>5.1135937617155285E-2</v>
      </c>
      <c r="CB604" s="128">
        <f t="shared" ref="CB604" si="11238">T604/T622</f>
        <v>3.2208977935582042E-2</v>
      </c>
      <c r="CC604" s="129">
        <f t="shared" ref="CC604" si="11239">U604/U622</f>
        <v>7.70495951417004E-2</v>
      </c>
      <c r="CD604" s="130">
        <f t="shared" ref="CD604" si="11240">V604/V622</f>
        <v>3.237980872324913E-2</v>
      </c>
      <c r="CE604" s="131">
        <f t="shared" ref="CE604" si="11241">W604/W622</f>
        <v>8.0185938407902377E-2</v>
      </c>
      <c r="CF604" s="128">
        <f t="shared" ref="CF604" si="11242">X604/X622</f>
        <v>5.1457693993862338E-2</v>
      </c>
      <c r="CG604" s="129">
        <f t="shared" ref="CG604" si="11243">Y604/Y622</f>
        <v>7.7015129498247709E-2</v>
      </c>
      <c r="CH604" s="130">
        <f t="shared" ref="CH604" si="11244">Z604/Z622</f>
        <v>6.4283412251778763E-2</v>
      </c>
      <c r="CI604" s="128">
        <f t="shared" ref="CI604" si="11245">AA604/AA622</f>
        <v>5.435346675390898E-2</v>
      </c>
      <c r="CJ604" s="134">
        <f t="shared" ref="CJ604" si="11246">AB604/AB622</f>
        <v>5.6276460592717278E-2</v>
      </c>
      <c r="CK604" s="135">
        <f t="shared" ref="CK604" si="11247">AC604/AC622</f>
        <v>6.1095686153529748E-2</v>
      </c>
    </row>
    <row r="605" spans="1:89" ht="15" thickTop="1" thickBot="1" x14ac:dyDescent="0.3">
      <c r="A605" s="136" t="s">
        <v>23</v>
      </c>
      <c r="B605" s="175">
        <v>1640</v>
      </c>
      <c r="C605" s="176">
        <v>1199</v>
      </c>
      <c r="D605" s="177">
        <v>589</v>
      </c>
      <c r="E605" s="178">
        <v>575</v>
      </c>
      <c r="F605" s="175">
        <v>1641</v>
      </c>
      <c r="G605" s="179">
        <v>804</v>
      </c>
      <c r="H605" s="177">
        <v>2170</v>
      </c>
      <c r="I605" s="178">
        <v>1710</v>
      </c>
      <c r="J605" s="175">
        <v>291</v>
      </c>
      <c r="K605" s="179">
        <v>514</v>
      </c>
      <c r="L605" s="177">
        <v>731</v>
      </c>
      <c r="M605" s="175">
        <v>1535</v>
      </c>
      <c r="N605" s="180">
        <v>1629</v>
      </c>
      <c r="O605" s="181">
        <v>2097</v>
      </c>
      <c r="P605" s="175">
        <v>916</v>
      </c>
      <c r="Q605" s="179">
        <v>866</v>
      </c>
      <c r="R605" s="177">
        <v>1397</v>
      </c>
      <c r="S605" s="178">
        <v>1217</v>
      </c>
      <c r="T605" s="175">
        <v>329</v>
      </c>
      <c r="U605" s="179">
        <v>413</v>
      </c>
      <c r="V605" s="177">
        <v>603</v>
      </c>
      <c r="W605" s="178">
        <v>1585</v>
      </c>
      <c r="X605" s="175">
        <v>874</v>
      </c>
      <c r="Y605" s="179">
        <v>589</v>
      </c>
      <c r="Z605" s="177">
        <v>2185</v>
      </c>
      <c r="AA605" s="175">
        <v>2533</v>
      </c>
      <c r="AB605" s="156">
        <f t="shared" si="11083"/>
        <v>14995</v>
      </c>
      <c r="AC605" s="157">
        <f t="shared" si="11084"/>
        <v>15637</v>
      </c>
      <c r="AE605" s="301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62" t="s">
        <v>14</v>
      </c>
      <c r="BG605" s="163" t="s">
        <v>15</v>
      </c>
      <c r="BI605" s="136" t="s">
        <v>23</v>
      </c>
      <c r="BJ605" s="128">
        <f>B605/B622</f>
        <v>5.6706199647315103E-2</v>
      </c>
      <c r="BK605" s="129">
        <f t="shared" ref="BK605" si="11248">C605/C622</f>
        <v>4.2118944743035798E-2</v>
      </c>
      <c r="BL605" s="130">
        <f t="shared" ref="BL605" si="11249">D605/D622</f>
        <v>4.8081632653061222E-2</v>
      </c>
      <c r="BM605" s="131">
        <f t="shared" ref="BM605" si="11250">E605/E622</f>
        <v>4.4872795380053065E-2</v>
      </c>
      <c r="BN605" s="128">
        <f t="shared" ref="BN605" si="11251">F605/F622</f>
        <v>5.8667906045547176E-2</v>
      </c>
      <c r="BO605" s="129">
        <f t="shared" ref="BO605" si="11252">G605/G622</f>
        <v>3.110732801980964E-2</v>
      </c>
      <c r="BP605" s="130">
        <f t="shared" ref="BP605" si="11253">H605/H622</f>
        <v>5.6089743589743592E-2</v>
      </c>
      <c r="BQ605" s="131">
        <f t="shared" ref="BQ605" si="11254">I605/I622</f>
        <v>4.1564376169757659E-2</v>
      </c>
      <c r="BR605" s="128">
        <f t="shared" ref="BR605" si="11255">J605/J622</f>
        <v>4.5978827618897142E-2</v>
      </c>
      <c r="BS605" s="129">
        <f t="shared" ref="BS605" si="11256">K605/K622</f>
        <v>8.2703137570394214E-2</v>
      </c>
      <c r="BT605" s="130">
        <f t="shared" ref="BT605" si="11257">L605/L622</f>
        <v>3.1642282053501863E-2</v>
      </c>
      <c r="BU605" s="128">
        <f t="shared" ref="BU605" si="11258">M605/M622</f>
        <v>6.9340922437547997E-2</v>
      </c>
      <c r="BV605" s="132">
        <f t="shared" ref="BV605" si="11259">N605/N622</f>
        <v>4.2955462384305039E-2</v>
      </c>
      <c r="BW605" s="133">
        <f t="shared" ref="BW605" si="11260">O605/O622</f>
        <v>5.6117533718689785E-2</v>
      </c>
      <c r="BX605" s="128">
        <f t="shared" ref="BX605" si="11261">P605/P622</f>
        <v>4.2362299403413031E-2</v>
      </c>
      <c r="BY605" s="129">
        <f t="shared" ref="BY605" si="11262">Q605/Q622</f>
        <v>4.166867151036905E-2</v>
      </c>
      <c r="BZ605" s="130">
        <f t="shared" ref="BZ605" si="11263">R605/R622</f>
        <v>5.394238937369681E-2</v>
      </c>
      <c r="CA605" s="131">
        <f t="shared" ref="CA605" si="11264">S605/S622</f>
        <v>4.562495313788708E-2</v>
      </c>
      <c r="CB605" s="128">
        <f t="shared" ref="CB605" si="11265">T605/T622</f>
        <v>4.1719502916560992E-2</v>
      </c>
      <c r="CC605" s="129">
        <f t="shared" ref="CC605" si="11266">U605/U622</f>
        <v>5.2252024291497973E-2</v>
      </c>
      <c r="CD605" s="130">
        <f t="shared" ref="CD605" si="11267">V605/V622</f>
        <v>2.5860959814727452E-2</v>
      </c>
      <c r="CE605" s="131">
        <f t="shared" ref="CE605" si="11268">W605/W622</f>
        <v>6.1398411776099164E-2</v>
      </c>
      <c r="CF605" s="128">
        <f t="shared" ref="CF605" si="11269">X605/X622</f>
        <v>4.7895659798334066E-2</v>
      </c>
      <c r="CG605" s="129">
        <f t="shared" ref="CG605" si="11270">Y605/Y622</f>
        <v>5.0346183434481578E-2</v>
      </c>
      <c r="CH605" s="130">
        <f t="shared" ref="CH605" si="11271">Z605/Z622</f>
        <v>5.4168629298162976E-2</v>
      </c>
      <c r="CI605" s="128">
        <f t="shared" ref="CI605" si="11272">AA605/AA622</f>
        <v>5.7151237562329371E-2</v>
      </c>
      <c r="CJ605" s="134">
        <f t="shared" ref="CJ605" si="11273">AB605/AB622</f>
        <v>4.7985074865676991E-2</v>
      </c>
      <c r="CK605" s="135">
        <f t="shared" ref="CK605" si="11274">AC605/AC622</f>
        <v>5.0250012854131318E-2</v>
      </c>
    </row>
    <row r="606" spans="1:89" ht="13.5" thickTop="1" x14ac:dyDescent="0.2">
      <c r="A606" s="145" t="s">
        <v>24</v>
      </c>
      <c r="B606" s="189">
        <v>1437</v>
      </c>
      <c r="C606" s="183">
        <v>1031</v>
      </c>
      <c r="D606" s="184">
        <v>615</v>
      </c>
      <c r="E606" s="185">
        <v>507</v>
      </c>
      <c r="F606" s="182">
        <v>1551</v>
      </c>
      <c r="G606" s="186">
        <v>791</v>
      </c>
      <c r="H606" s="184">
        <v>2045</v>
      </c>
      <c r="I606" s="185">
        <v>1697</v>
      </c>
      <c r="J606" s="182">
        <v>335</v>
      </c>
      <c r="K606" s="186">
        <v>320</v>
      </c>
      <c r="L606" s="184">
        <v>760</v>
      </c>
      <c r="M606" s="182">
        <v>1320</v>
      </c>
      <c r="N606" s="187">
        <v>1336</v>
      </c>
      <c r="O606" s="190">
        <v>1900</v>
      </c>
      <c r="P606" s="182">
        <v>905</v>
      </c>
      <c r="Q606" s="186">
        <v>816</v>
      </c>
      <c r="R606" s="184">
        <v>1313</v>
      </c>
      <c r="S606" s="185">
        <v>1158</v>
      </c>
      <c r="T606" s="182">
        <v>253</v>
      </c>
      <c r="U606" s="186">
        <v>306</v>
      </c>
      <c r="V606" s="184">
        <v>696</v>
      </c>
      <c r="W606" s="191">
        <v>1368</v>
      </c>
      <c r="X606" s="182">
        <v>745</v>
      </c>
      <c r="Y606" s="186">
        <v>465</v>
      </c>
      <c r="Z606" s="184">
        <v>2214</v>
      </c>
      <c r="AA606" s="182">
        <v>2269</v>
      </c>
      <c r="AB606" s="156">
        <f t="shared" si="11083"/>
        <v>14205</v>
      </c>
      <c r="AC606" s="157">
        <f t="shared" si="11084"/>
        <v>13948</v>
      </c>
      <c r="AE606" s="235" t="str">
        <f>$AE$17</f>
        <v>17:00 - 17:59</v>
      </c>
      <c r="AF606" s="125">
        <f t="shared" ref="AF606:AU608" si="11275">SUMIF($A$9:$A$32,$AE606,B$598:B$621)</f>
        <v>1709</v>
      </c>
      <c r="AG606" s="172">
        <f t="shared" si="11275"/>
        <v>3650</v>
      </c>
      <c r="AH606" s="126">
        <f t="shared" si="11275"/>
        <v>1233</v>
      </c>
      <c r="AI606" s="166">
        <f t="shared" si="11275"/>
        <v>1162</v>
      </c>
      <c r="AJ606" s="125">
        <f t="shared" si="11275"/>
        <v>1533</v>
      </c>
      <c r="AK606" s="127">
        <f t="shared" si="11275"/>
        <v>3337</v>
      </c>
      <c r="AL606" s="126">
        <f t="shared" si="11275"/>
        <v>2718</v>
      </c>
      <c r="AM606" s="166">
        <f t="shared" si="11275"/>
        <v>4294</v>
      </c>
      <c r="AN606" s="125">
        <f t="shared" si="11275"/>
        <v>962</v>
      </c>
      <c r="AO606" s="127">
        <f t="shared" si="11275"/>
        <v>269</v>
      </c>
      <c r="AP606" s="126">
        <f t="shared" si="11275"/>
        <v>2660</v>
      </c>
      <c r="AQ606" s="125">
        <f t="shared" si="11275"/>
        <v>907</v>
      </c>
      <c r="AR606" s="165">
        <f t="shared" si="11275"/>
        <v>3738</v>
      </c>
      <c r="AS606" s="167">
        <f t="shared" si="11275"/>
        <v>2323</v>
      </c>
      <c r="AT606" s="125">
        <f t="shared" si="11275"/>
        <v>2028</v>
      </c>
      <c r="AU606" s="127">
        <f t="shared" si="11275"/>
        <v>1614</v>
      </c>
      <c r="AV606" s="126">
        <f t="shared" ref="AP606:BE608" si="11276">SUMIF($A$9:$A$32,$AE606,R$598:R$621)</f>
        <v>1889</v>
      </c>
      <c r="AW606" s="166">
        <f t="shared" si="11276"/>
        <v>2456</v>
      </c>
      <c r="AX606" s="125">
        <f t="shared" si="11276"/>
        <v>1206</v>
      </c>
      <c r="AY606" s="127">
        <f t="shared" si="11276"/>
        <v>238</v>
      </c>
      <c r="AZ606" s="126">
        <f t="shared" si="11276"/>
        <v>2620</v>
      </c>
      <c r="BA606" s="166">
        <f t="shared" si="11276"/>
        <v>1484</v>
      </c>
      <c r="BB606" s="125">
        <f t="shared" si="11276"/>
        <v>1924</v>
      </c>
      <c r="BC606" s="127">
        <f t="shared" si="11276"/>
        <v>750</v>
      </c>
      <c r="BD606" s="170">
        <f t="shared" si="11276"/>
        <v>2778</v>
      </c>
      <c r="BE606" s="171">
        <f t="shared" si="11276"/>
        <v>4631</v>
      </c>
      <c r="BF606" s="156">
        <f>AF606+AH606+AJ606+AL606+AN606+AP606+AR606+AT606+AV606+AX606+AZ606+BB606+BD606</f>
        <v>26998</v>
      </c>
      <c r="BG606" s="157">
        <f>AG606+AI606+AK606+AM606+AO606+AQ606+AS606+AU606+AW606+AY606+BA606+BC606+BE606</f>
        <v>27115</v>
      </c>
      <c r="BI606" s="145" t="s">
        <v>24</v>
      </c>
      <c r="BJ606" s="128">
        <f>B606/B622</f>
        <v>4.9687078593409637E-2</v>
      </c>
      <c r="BK606" s="129">
        <f t="shared" ref="BK606" si="11277">C606/C622</f>
        <v>3.6217374503811434E-2</v>
      </c>
      <c r="BL606" s="130">
        <f t="shared" ref="BL606" si="11278">D606/D622</f>
        <v>5.020408163265306E-2</v>
      </c>
      <c r="BM606" s="131">
        <f t="shared" ref="BM606" si="11279">E606/E622</f>
        <v>3.9566099578585923E-2</v>
      </c>
      <c r="BN606" s="128">
        <f t="shared" ref="BN606" si="11280">F606/F622</f>
        <v>5.5450287798076578E-2</v>
      </c>
      <c r="BO606" s="129">
        <f t="shared" ref="BO606" si="11281">G606/G622</f>
        <v>3.0604348835409734E-2</v>
      </c>
      <c r="BP606" s="130">
        <f t="shared" ref="BP606" si="11282">H606/H622</f>
        <v>5.2858767576509515E-2</v>
      </c>
      <c r="BQ606" s="131">
        <f t="shared" ref="BQ606" si="11283">I606/I622</f>
        <v>4.1248389684256578E-2</v>
      </c>
      <c r="BR606" s="128">
        <f t="shared" ref="BR606" si="11284">J606/J622</f>
        <v>5.2930952757149631E-2</v>
      </c>
      <c r="BS606" s="129">
        <f t="shared" ref="BS606" si="11285">K606/K622</f>
        <v>5.1488334674175379E-2</v>
      </c>
      <c r="BT606" s="130">
        <f t="shared" ref="BT606" si="11286">L606/L622</f>
        <v>3.2897584624707821E-2</v>
      </c>
      <c r="BU606" s="128">
        <f t="shared" ref="BU606" si="11287">M606/M622</f>
        <v>5.9628675972353974E-2</v>
      </c>
      <c r="BV606" s="132">
        <f t="shared" ref="BV606" si="11288">N606/N622</f>
        <v>3.5229280383935871E-2</v>
      </c>
      <c r="BW606" s="133">
        <f t="shared" ref="BW606" si="11289">O606/O622</f>
        <v>5.0845643331192465E-2</v>
      </c>
      <c r="BX606" s="128">
        <f t="shared" ref="BX606" si="11290">P606/P622</f>
        <v>4.185358183415807E-2</v>
      </c>
      <c r="BY606" s="129">
        <f t="shared" ref="BY606" si="11291">Q606/Q622</f>
        <v>3.9262859067507094E-2</v>
      </c>
      <c r="BZ606" s="130">
        <f t="shared" ref="BZ606" si="11292">R606/R622</f>
        <v>5.069889566761912E-2</v>
      </c>
      <c r="CA606" s="131">
        <f t="shared" ref="CA606" si="11293">S606/S622</f>
        <v>4.3413061408112769E-2</v>
      </c>
      <c r="CB606" s="128">
        <f t="shared" ref="CB606" si="11294">T606/T622</f>
        <v>3.2082170935835659E-2</v>
      </c>
      <c r="CC606" s="129">
        <f t="shared" ref="CC606" si="11295">U606/U622</f>
        <v>3.8714574898785423E-2</v>
      </c>
      <c r="CD606" s="130">
        <f t="shared" ref="CD606" si="11296">V606/V622</f>
        <v>2.9849466054809794E-2</v>
      </c>
      <c r="CE606" s="131">
        <f t="shared" ref="CE606" si="11297">W606/W622</f>
        <v>5.2992446252178964E-2</v>
      </c>
      <c r="CF606" s="128">
        <f t="shared" ref="CF606" si="11298">X606/X622</f>
        <v>4.0826391933362557E-2</v>
      </c>
      <c r="CG606" s="129">
        <f t="shared" ref="CG606" si="11299">Y606/Y622</f>
        <v>3.9746986921959139E-2</v>
      </c>
      <c r="CH606" s="130">
        <f t="shared" ref="CH606" si="11300">Z606/Z622</f>
        <v>5.4887572204179787E-2</v>
      </c>
      <c r="CI606" s="128">
        <f t="shared" ref="CI606" si="11301">AA606/AA622</f>
        <v>5.1194693260531124E-2</v>
      </c>
      <c r="CJ606" s="134">
        <f t="shared" ref="CJ606" si="11302">AB606/AB622</f>
        <v>4.5457018237208512E-2</v>
      </c>
      <c r="CK606" s="135">
        <f t="shared" ref="CK606" si="11303">AC606/AC622</f>
        <v>4.4822355905187926E-2</v>
      </c>
    </row>
    <row r="607" spans="1:89" x14ac:dyDescent="0.2">
      <c r="A607" s="136" t="s">
        <v>25</v>
      </c>
      <c r="B607" s="192">
        <v>1349</v>
      </c>
      <c r="C607" s="176">
        <v>1188</v>
      </c>
      <c r="D607" s="177">
        <v>518</v>
      </c>
      <c r="E607" s="178">
        <v>499</v>
      </c>
      <c r="F607" s="175">
        <v>1250</v>
      </c>
      <c r="G607" s="179">
        <v>780</v>
      </c>
      <c r="H607" s="177">
        <v>1898</v>
      </c>
      <c r="I607" s="178">
        <v>1733</v>
      </c>
      <c r="J607" s="175">
        <v>287</v>
      </c>
      <c r="K607" s="176">
        <v>268</v>
      </c>
      <c r="L607" s="177">
        <v>796</v>
      </c>
      <c r="M607" s="175">
        <v>1066</v>
      </c>
      <c r="N607" s="180">
        <v>1537</v>
      </c>
      <c r="O607" s="193">
        <v>1575</v>
      </c>
      <c r="P607" s="175">
        <v>825</v>
      </c>
      <c r="Q607" s="176">
        <v>757</v>
      </c>
      <c r="R607" s="177">
        <v>1207</v>
      </c>
      <c r="S607" s="178">
        <v>1078</v>
      </c>
      <c r="T607" s="184">
        <v>245</v>
      </c>
      <c r="U607" s="175">
        <v>310</v>
      </c>
      <c r="V607" s="177">
        <v>754</v>
      </c>
      <c r="W607" s="194">
        <v>1231</v>
      </c>
      <c r="X607" s="175">
        <v>598</v>
      </c>
      <c r="Y607" s="179">
        <v>432</v>
      </c>
      <c r="Z607" s="177">
        <v>2266</v>
      </c>
      <c r="AA607" s="175">
        <v>2283</v>
      </c>
      <c r="AB607" s="156">
        <f t="shared" si="11083"/>
        <v>13530</v>
      </c>
      <c r="AC607" s="157">
        <f t="shared" si="11084"/>
        <v>13200</v>
      </c>
      <c r="AE607" s="237" t="str">
        <f>$AE$18</f>
        <v>18:00 - 18:59</v>
      </c>
      <c r="AF607" s="125">
        <f t="shared" si="11275"/>
        <v>1707</v>
      </c>
      <c r="AG607" s="176">
        <f t="shared" si="11275"/>
        <v>3526</v>
      </c>
      <c r="AH607" s="177">
        <f t="shared" si="11275"/>
        <v>883</v>
      </c>
      <c r="AI607" s="178">
        <f t="shared" si="11275"/>
        <v>1034</v>
      </c>
      <c r="AJ607" s="238">
        <f t="shared" si="11275"/>
        <v>1063</v>
      </c>
      <c r="AK607" s="179">
        <f t="shared" si="11275"/>
        <v>2832</v>
      </c>
      <c r="AL607" s="177">
        <f t="shared" si="11275"/>
        <v>2438</v>
      </c>
      <c r="AM607" s="178">
        <f t="shared" si="11275"/>
        <v>4415</v>
      </c>
      <c r="AN607" s="238">
        <f t="shared" si="11275"/>
        <v>729</v>
      </c>
      <c r="AO607" s="179">
        <f t="shared" si="11275"/>
        <v>244</v>
      </c>
      <c r="AP607" s="177">
        <f t="shared" si="11276"/>
        <v>2872</v>
      </c>
      <c r="AQ607" s="238">
        <f t="shared" si="11276"/>
        <v>826</v>
      </c>
      <c r="AR607" s="180">
        <f t="shared" si="11276"/>
        <v>3558</v>
      </c>
      <c r="AS607" s="181">
        <f t="shared" si="11276"/>
        <v>2397</v>
      </c>
      <c r="AT607" s="238">
        <f t="shared" si="11276"/>
        <v>1894</v>
      </c>
      <c r="AU607" s="179">
        <f t="shared" si="11276"/>
        <v>1833</v>
      </c>
      <c r="AV607" s="177">
        <f t="shared" si="11276"/>
        <v>1833</v>
      </c>
      <c r="AW607" s="178">
        <f t="shared" si="11276"/>
        <v>2665</v>
      </c>
      <c r="AX607" s="238">
        <f t="shared" si="11276"/>
        <v>1036</v>
      </c>
      <c r="AY607" s="179">
        <f t="shared" si="11276"/>
        <v>243</v>
      </c>
      <c r="AZ607" s="177">
        <f t="shared" si="11276"/>
        <v>2822</v>
      </c>
      <c r="BA607" s="178">
        <f t="shared" si="11276"/>
        <v>1436</v>
      </c>
      <c r="BB607" s="238">
        <f t="shared" si="11276"/>
        <v>1861</v>
      </c>
      <c r="BC607" s="179">
        <f t="shared" si="11276"/>
        <v>791</v>
      </c>
      <c r="BD607" s="177">
        <f t="shared" si="11276"/>
        <v>2675</v>
      </c>
      <c r="BE607" s="238">
        <f t="shared" si="11276"/>
        <v>4143</v>
      </c>
      <c r="BF607" s="158">
        <f>SUM(AF607,AH607,AJ607,AL607,AN607,AP607,AR607,AT607,AV607,AX607,AZ607,BB607,BD607)</f>
        <v>25371</v>
      </c>
      <c r="BG607" s="159">
        <f>SUM(AG607,AI607,AK607,AM607,AO607,AQ607,AS607,AU607,AW607,AY607,BA607,BC607,BE607)</f>
        <v>26385</v>
      </c>
      <c r="BI607" s="136" t="s">
        <v>25</v>
      </c>
      <c r="BJ607" s="128">
        <f>B607/B622</f>
        <v>4.6644306905017113E-2</v>
      </c>
      <c r="BK607" s="129">
        <f t="shared" ref="BK607" si="11304">C607/C622</f>
        <v>4.1732532405943726E-2</v>
      </c>
      <c r="BL607" s="130">
        <f t="shared" ref="BL607" si="11305">D607/D622</f>
        <v>4.2285714285714288E-2</v>
      </c>
      <c r="BM607" s="131">
        <f t="shared" ref="BM607" si="11306">E607/E622</f>
        <v>3.8941782425472138E-2</v>
      </c>
      <c r="BN607" s="128">
        <f t="shared" ref="BN607" si="11307">F607/F622</f>
        <v>4.468914232598048E-2</v>
      </c>
      <c r="BO607" s="129">
        <f t="shared" ref="BO607" si="11308">G607/G622</f>
        <v>3.0178751063994428E-2</v>
      </c>
      <c r="BP607" s="130">
        <f t="shared" ref="BP607" si="11309">H607/H622</f>
        <v>4.9059139784946235E-2</v>
      </c>
      <c r="BQ607" s="131">
        <f t="shared" ref="BQ607" si="11310">I607/I622</f>
        <v>4.2123429182567271E-2</v>
      </c>
      <c r="BR607" s="128">
        <f t="shared" ref="BR607" si="11311">J607/J622</f>
        <v>4.5346816242692371E-2</v>
      </c>
      <c r="BS607" s="129">
        <f t="shared" ref="BS607" si="11312">K607/K622</f>
        <v>4.3121480289621886E-2</v>
      </c>
      <c r="BT607" s="130">
        <f t="shared" ref="BT607" si="11313">L607/L622</f>
        <v>3.445589126482556E-2</v>
      </c>
      <c r="BU607" s="128">
        <f t="shared" ref="BU607" si="11314">M607/M622</f>
        <v>4.8154673171613135E-2</v>
      </c>
      <c r="BV607" s="132">
        <f t="shared" ref="BV607" si="11315">N607/N622</f>
        <v>4.0529493974632812E-2</v>
      </c>
      <c r="BW607" s="133">
        <f t="shared" ref="BW607" si="11316">O607/O622</f>
        <v>4.2148362235067439E-2</v>
      </c>
      <c r="BX607" s="128">
        <f t="shared" ref="BX607" si="11317">P607/P622</f>
        <v>3.8153817694122003E-2</v>
      </c>
      <c r="BY607" s="129">
        <f t="shared" ref="BY607" si="11318">Q607/Q622</f>
        <v>3.6424000384929989E-2</v>
      </c>
      <c r="BZ607" s="130">
        <f t="shared" ref="BZ607" si="11319">R607/R622</f>
        <v>4.6605915514711563E-2</v>
      </c>
      <c r="CA607" s="131">
        <f t="shared" ref="CA607" si="11320">S607/S622</f>
        <v>4.0413886181300145E-2</v>
      </c>
      <c r="CB607" s="128">
        <f t="shared" ref="CB607" si="11321">T607/T622</f>
        <v>3.106771493786457E-2</v>
      </c>
      <c r="CC607" s="129">
        <f t="shared" ref="CC607" si="11322">U607/U622</f>
        <v>3.9220647773279355E-2</v>
      </c>
      <c r="CD607" s="130">
        <f t="shared" ref="CD607" si="11323">V607/V622</f>
        <v>3.2336921559377278E-2</v>
      </c>
      <c r="CE607" s="131">
        <f t="shared" ref="CE607" si="11324">W607/W622</f>
        <v>4.768545419329847E-2</v>
      </c>
      <c r="CF607" s="128">
        <f t="shared" ref="CF607" si="11325">X607/X622</f>
        <v>3.2770714598860148E-2</v>
      </c>
      <c r="CG607" s="129">
        <f t="shared" ref="CG607" si="11326">Y607/Y622</f>
        <v>3.6926233011368492E-2</v>
      </c>
      <c r="CH607" s="130">
        <f t="shared" ref="CH607" si="11327">Z607/Z622</f>
        <v>5.6176711208071994E-2</v>
      </c>
      <c r="CI607" s="128">
        <f t="shared" ref="CI607" si="11328">AA607/AA622</f>
        <v>5.1510570609868911E-2</v>
      </c>
      <c r="CJ607" s="134">
        <f t="shared" ref="CJ607" si="11329">AB607/AB622</f>
        <v>4.3296969852124688E-2</v>
      </c>
      <c r="CK607" s="135">
        <f t="shared" ref="CK607" si="11330">AC607/AC622</f>
        <v>4.241863334875829E-2</v>
      </c>
    </row>
    <row r="608" spans="1:89" ht="13.5" thickBot="1" x14ac:dyDescent="0.25">
      <c r="A608" s="145" t="s">
        <v>26</v>
      </c>
      <c r="B608" s="189">
        <v>1278</v>
      </c>
      <c r="C608" s="183">
        <v>1318</v>
      </c>
      <c r="D608" s="184">
        <v>478</v>
      </c>
      <c r="E608" s="185">
        <v>635</v>
      </c>
      <c r="F608" s="182">
        <v>1063</v>
      </c>
      <c r="G608" s="186">
        <v>1002</v>
      </c>
      <c r="H608" s="184">
        <v>1818</v>
      </c>
      <c r="I608" s="185">
        <v>1926</v>
      </c>
      <c r="J608" s="182">
        <v>277</v>
      </c>
      <c r="K608" s="183">
        <v>242</v>
      </c>
      <c r="L608" s="184">
        <v>955</v>
      </c>
      <c r="M608" s="182">
        <v>971</v>
      </c>
      <c r="N608" s="187">
        <v>1464</v>
      </c>
      <c r="O608" s="190">
        <v>1509</v>
      </c>
      <c r="P608" s="182">
        <v>910</v>
      </c>
      <c r="Q608" s="183">
        <v>803</v>
      </c>
      <c r="R608" s="184">
        <v>1190</v>
      </c>
      <c r="S608" s="185">
        <v>960</v>
      </c>
      <c r="T608" s="182">
        <v>234</v>
      </c>
      <c r="U608" s="186">
        <v>291</v>
      </c>
      <c r="V608" s="184">
        <v>782</v>
      </c>
      <c r="W608" s="191">
        <v>940</v>
      </c>
      <c r="X608" s="182">
        <v>600</v>
      </c>
      <c r="Y608" s="186">
        <v>386</v>
      </c>
      <c r="Z608" s="184">
        <v>2068</v>
      </c>
      <c r="AA608" s="182">
        <v>1927</v>
      </c>
      <c r="AB608" s="156">
        <f t="shared" si="11083"/>
        <v>13117</v>
      </c>
      <c r="AC608" s="157">
        <f t="shared" si="11084"/>
        <v>12910</v>
      </c>
      <c r="AE608" s="235">
        <f>$AE$19</f>
        <v>0</v>
      </c>
      <c r="AF608" s="125">
        <f t="shared" si="11275"/>
        <v>0</v>
      </c>
      <c r="AG608" s="183">
        <f t="shared" si="11275"/>
        <v>0</v>
      </c>
      <c r="AH608" s="184">
        <f t="shared" si="11275"/>
        <v>0</v>
      </c>
      <c r="AI608" s="185">
        <f t="shared" si="11275"/>
        <v>0</v>
      </c>
      <c r="AJ608" s="182">
        <f t="shared" si="11275"/>
        <v>0</v>
      </c>
      <c r="AK608" s="186">
        <f t="shared" si="11275"/>
        <v>0</v>
      </c>
      <c r="AL608" s="184">
        <f t="shared" si="11275"/>
        <v>0</v>
      </c>
      <c r="AM608" s="185">
        <f t="shared" si="11275"/>
        <v>0</v>
      </c>
      <c r="AN608" s="182">
        <f t="shared" si="11275"/>
        <v>0</v>
      </c>
      <c r="AO608" s="186">
        <f t="shared" si="11275"/>
        <v>0</v>
      </c>
      <c r="AP608" s="184">
        <f t="shared" si="11276"/>
        <v>0</v>
      </c>
      <c r="AQ608" s="182">
        <f t="shared" si="11276"/>
        <v>0</v>
      </c>
      <c r="AR608" s="187">
        <f t="shared" si="11276"/>
        <v>0</v>
      </c>
      <c r="AS608" s="188">
        <f t="shared" si="11276"/>
        <v>0</v>
      </c>
      <c r="AT608" s="182">
        <f t="shared" si="11276"/>
        <v>0</v>
      </c>
      <c r="AU608" s="186">
        <f t="shared" si="11276"/>
        <v>0</v>
      </c>
      <c r="AV608" s="184">
        <f t="shared" si="11276"/>
        <v>0</v>
      </c>
      <c r="AW608" s="185">
        <f t="shared" si="11276"/>
        <v>0</v>
      </c>
      <c r="AX608" s="182">
        <f t="shared" si="11276"/>
        <v>0</v>
      </c>
      <c r="AY608" s="186">
        <f t="shared" si="11276"/>
        <v>0</v>
      </c>
      <c r="AZ608" s="184">
        <f t="shared" si="11276"/>
        <v>0</v>
      </c>
      <c r="BA608" s="185">
        <f t="shared" si="11276"/>
        <v>0</v>
      </c>
      <c r="BB608" s="182">
        <f t="shared" si="11276"/>
        <v>0</v>
      </c>
      <c r="BC608" s="186">
        <f t="shared" si="11276"/>
        <v>0</v>
      </c>
      <c r="BD608" s="184">
        <f t="shared" si="11276"/>
        <v>0</v>
      </c>
      <c r="BE608" s="182">
        <f t="shared" si="11276"/>
        <v>0</v>
      </c>
      <c r="BF608" s="158">
        <f>SUM(AF608,AH608,AJ608,AL608,AN608,AP608,AR608,AT608,AV608,AX608,AZ608,BB608,BD608)</f>
        <v>0</v>
      </c>
      <c r="BG608" s="159">
        <f>SUM(AG608,AI608,AK608,AM608,AO608,AQ608,AS608,AU608,AW608,AY608,BA608,BC608,BE608)</f>
        <v>0</v>
      </c>
      <c r="BI608" s="145" t="s">
        <v>26</v>
      </c>
      <c r="BJ608" s="128">
        <f>B608/B622</f>
        <v>4.4189343383700425E-2</v>
      </c>
      <c r="BK608" s="129">
        <f t="shared" ref="BK608" si="11331">C608/C622</f>
        <v>4.6299223662486386E-2</v>
      </c>
      <c r="BL608" s="130">
        <f t="shared" ref="BL608" si="11332">D608/D622</f>
        <v>3.9020408163265304E-2</v>
      </c>
      <c r="BM608" s="131">
        <f t="shared" ref="BM608" si="11333">E608/E622</f>
        <v>4.955517402840643E-2</v>
      </c>
      <c r="BN608" s="128">
        <f t="shared" ref="BN608" si="11334">F608/F622</f>
        <v>3.8003646634013802E-2</v>
      </c>
      <c r="BO608" s="129">
        <f t="shared" ref="BO608" si="11335">G608/G622</f>
        <v>3.8768087905285152E-2</v>
      </c>
      <c r="BP608" s="130">
        <f t="shared" ref="BP608" si="11336">H608/H622</f>
        <v>4.6991315136476426E-2</v>
      </c>
      <c r="BQ608" s="131">
        <f t="shared" ref="BQ608" si="11337">I608/I622</f>
        <v>4.6814613159621786E-2</v>
      </c>
      <c r="BR608" s="128">
        <f t="shared" ref="BR608" si="11338">J608/J622</f>
        <v>4.3766787802180442E-2</v>
      </c>
      <c r="BS608" s="129">
        <f t="shared" ref="BS608" si="11339">K608/K622</f>
        <v>3.8938053097345132E-2</v>
      </c>
      <c r="BT608" s="130">
        <f t="shared" ref="BT608" si="11340">L608/L622</f>
        <v>4.1338412258678903E-2</v>
      </c>
      <c r="BU608" s="128">
        <f t="shared" ref="BU608" si="11341">M608/M622</f>
        <v>4.3863215431178569E-2</v>
      </c>
      <c r="BV608" s="132">
        <f t="shared" ref="BV608" si="11342">N608/N622</f>
        <v>3.8604540780001584E-2</v>
      </c>
      <c r="BW608" s="133">
        <f t="shared" ref="BW608" si="11343">O608/O622</f>
        <v>4.0382145150931276E-2</v>
      </c>
      <c r="BX608" s="128">
        <f t="shared" ref="BX608" si="11344">P608/P622</f>
        <v>4.2084817092910329E-2</v>
      </c>
      <c r="BY608" s="129">
        <f t="shared" ref="BY608" si="11345">Q608/Q622</f>
        <v>3.8637347832362987E-2</v>
      </c>
      <c r="BZ608" s="130">
        <f t="shared" ref="BZ608" si="11346">R608/R622</f>
        <v>4.5949494169433933E-2</v>
      </c>
      <c r="CA608" s="131">
        <f t="shared" ref="CA608" si="11347">S608/S622</f>
        <v>3.5990102721751516E-2</v>
      </c>
      <c r="CB608" s="128">
        <f t="shared" ref="CB608" si="11348">T608/T622</f>
        <v>2.9672837940654326E-2</v>
      </c>
      <c r="CC608" s="129">
        <f t="shared" ref="CC608" si="11349">U608/U622</f>
        <v>3.6816801619433195E-2</v>
      </c>
      <c r="CD608" s="130">
        <f t="shared" ref="CD608" si="11350">V608/V622</f>
        <v>3.3537762147789169E-2</v>
      </c>
      <c r="CE608" s="131">
        <f t="shared" ref="CE608" si="11351">W608/W622</f>
        <v>3.6412938214216539E-2</v>
      </c>
      <c r="CF608" s="128">
        <f t="shared" ref="CF608" si="11352">X608/X622</f>
        <v>3.2880315651030251E-2</v>
      </c>
      <c r="CG608" s="129">
        <f t="shared" ref="CG608" si="11353">Y608/Y622</f>
        <v>3.2994273014787585E-2</v>
      </c>
      <c r="CH608" s="130">
        <f t="shared" ref="CH608" si="11354">Z608/Z622</f>
        <v>5.1268066539405507E-2</v>
      </c>
      <c r="CI608" s="128">
        <f t="shared" ref="CI608" si="11355">AA608/AA622</f>
        <v>4.3478260869565216E-2</v>
      </c>
      <c r="CJ608" s="134">
        <f t="shared" ref="CJ608" si="11356">AB608/AB622</f>
        <v>4.1975340247621548E-2</v>
      </c>
      <c r="CK608" s="135">
        <f t="shared" ref="CK608" si="11357">AC608/AC622</f>
        <v>4.1486708828217388E-2</v>
      </c>
    </row>
    <row r="609" spans="1:89" ht="14.25" thickTop="1" thickBot="1" x14ac:dyDescent="0.25">
      <c r="A609" s="136" t="s">
        <v>27</v>
      </c>
      <c r="B609" s="192">
        <v>1089</v>
      </c>
      <c r="C609" s="176">
        <v>1400</v>
      </c>
      <c r="D609" s="177">
        <v>427</v>
      </c>
      <c r="E609" s="178">
        <v>567</v>
      </c>
      <c r="F609" s="175">
        <v>1065</v>
      </c>
      <c r="G609" s="179">
        <v>960</v>
      </c>
      <c r="H609" s="177">
        <v>1722</v>
      </c>
      <c r="I609" s="178">
        <v>2009</v>
      </c>
      <c r="J609" s="175">
        <v>299</v>
      </c>
      <c r="K609" s="176">
        <v>240</v>
      </c>
      <c r="L609" s="177">
        <v>1010</v>
      </c>
      <c r="M609" s="175">
        <v>777</v>
      </c>
      <c r="N609" s="180">
        <v>1588</v>
      </c>
      <c r="O609" s="193">
        <v>1366</v>
      </c>
      <c r="P609" s="175">
        <v>927</v>
      </c>
      <c r="Q609" s="176">
        <v>665</v>
      </c>
      <c r="R609" s="177">
        <v>1181</v>
      </c>
      <c r="S609" s="178">
        <v>1132</v>
      </c>
      <c r="T609" s="175">
        <v>384</v>
      </c>
      <c r="U609" s="179">
        <v>234</v>
      </c>
      <c r="V609" s="177">
        <v>1000</v>
      </c>
      <c r="W609" s="194">
        <v>1162</v>
      </c>
      <c r="X609" s="175">
        <v>629</v>
      </c>
      <c r="Y609" s="179">
        <v>397</v>
      </c>
      <c r="Z609" s="177">
        <v>1946</v>
      </c>
      <c r="AA609" s="175">
        <v>2560</v>
      </c>
      <c r="AB609" s="156">
        <f t="shared" si="11083"/>
        <v>13267</v>
      </c>
      <c r="AC609" s="157">
        <f t="shared" si="11084"/>
        <v>13469</v>
      </c>
      <c r="AE609" s="229" t="s">
        <v>13</v>
      </c>
      <c r="AF609" s="20">
        <f t="shared" ref="AF609:BG609" si="11358">SUM(AF606:AF608)</f>
        <v>3416</v>
      </c>
      <c r="AG609" s="21">
        <f t="shared" si="11358"/>
        <v>7176</v>
      </c>
      <c r="AH609" s="20">
        <f t="shared" si="11358"/>
        <v>2116</v>
      </c>
      <c r="AI609" s="21">
        <f t="shared" si="11358"/>
        <v>2196</v>
      </c>
      <c r="AJ609" s="20">
        <f t="shared" si="11358"/>
        <v>2596</v>
      </c>
      <c r="AK609" s="21">
        <f t="shared" si="11358"/>
        <v>6169</v>
      </c>
      <c r="AL609" s="20">
        <f t="shared" si="11358"/>
        <v>5156</v>
      </c>
      <c r="AM609" s="21">
        <f t="shared" si="11358"/>
        <v>8709</v>
      </c>
      <c r="AN609" s="20">
        <f t="shared" si="11358"/>
        <v>1691</v>
      </c>
      <c r="AO609" s="21">
        <f t="shared" si="11358"/>
        <v>513</v>
      </c>
      <c r="AP609" s="20">
        <f t="shared" si="11358"/>
        <v>5532</v>
      </c>
      <c r="AQ609" s="21">
        <f t="shared" si="11358"/>
        <v>1733</v>
      </c>
      <c r="AR609" s="20">
        <f t="shared" si="11358"/>
        <v>7296</v>
      </c>
      <c r="AS609" s="21">
        <f t="shared" si="11358"/>
        <v>4720</v>
      </c>
      <c r="AT609" s="20">
        <f t="shared" si="11358"/>
        <v>3922</v>
      </c>
      <c r="AU609" s="21">
        <f t="shared" si="11358"/>
        <v>3447</v>
      </c>
      <c r="AV609" s="20">
        <f t="shared" si="11358"/>
        <v>3722</v>
      </c>
      <c r="AW609" s="21">
        <f t="shared" si="11358"/>
        <v>5121</v>
      </c>
      <c r="AX609" s="20">
        <f t="shared" si="11358"/>
        <v>2242</v>
      </c>
      <c r="AY609" s="21">
        <f t="shared" si="11358"/>
        <v>481</v>
      </c>
      <c r="AZ609" s="20">
        <f t="shared" si="11358"/>
        <v>5442</v>
      </c>
      <c r="BA609" s="21">
        <f t="shared" si="11358"/>
        <v>2920</v>
      </c>
      <c r="BB609" s="20">
        <f t="shared" si="11358"/>
        <v>3785</v>
      </c>
      <c r="BC609" s="21">
        <f t="shared" si="11358"/>
        <v>1541</v>
      </c>
      <c r="BD609" s="20">
        <f t="shared" si="11358"/>
        <v>5453</v>
      </c>
      <c r="BE609" s="21">
        <f t="shared" si="11358"/>
        <v>8774</v>
      </c>
      <c r="BF609" s="160">
        <f t="shared" si="11358"/>
        <v>52369</v>
      </c>
      <c r="BG609" s="161">
        <f t="shared" si="11358"/>
        <v>53500</v>
      </c>
      <c r="BI609" s="136" t="s">
        <v>27</v>
      </c>
      <c r="BJ609" s="128">
        <f>B609/B622</f>
        <v>3.7654299643857407E-2</v>
      </c>
      <c r="BK609" s="129">
        <f t="shared" ref="BK609" si="11359">C609/C622</f>
        <v>4.9179751993536379E-2</v>
      </c>
      <c r="BL609" s="130">
        <f t="shared" ref="BL609" si="11360">D609/D622</f>
        <v>3.4857142857142857E-2</v>
      </c>
      <c r="BM609" s="131">
        <f t="shared" ref="BM609" si="11361">E609/E622</f>
        <v>4.4248478226939288E-2</v>
      </c>
      <c r="BN609" s="128">
        <f t="shared" ref="BN609" si="11362">F609/F622</f>
        <v>3.8075149261735372E-2</v>
      </c>
      <c r="BO609" s="129">
        <f t="shared" ref="BO609" si="11363">G609/G622</f>
        <v>3.7143078232608526E-2</v>
      </c>
      <c r="BP609" s="130">
        <f t="shared" ref="BP609" si="11364">H609/H622</f>
        <v>4.4509925558312652E-2</v>
      </c>
      <c r="BQ609" s="131">
        <f t="shared" ref="BQ609" si="11365">I609/I622</f>
        <v>4.8832065336282537E-2</v>
      </c>
      <c r="BR609" s="128">
        <f t="shared" ref="BR609" si="11366">J609/J622</f>
        <v>4.7242850371306683E-2</v>
      </c>
      <c r="BS609" s="129">
        <f t="shared" ref="BS609" si="11367">K609/K622</f>
        <v>3.8616251005631534E-2</v>
      </c>
      <c r="BT609" s="130">
        <f t="shared" ref="BT609" si="11368">L609/L622</f>
        <v>4.3719158514414339E-2</v>
      </c>
      <c r="BU609" s="128">
        <f t="shared" ref="BU609" si="11369">M609/M622</f>
        <v>3.5099606992817452E-2</v>
      </c>
      <c r="BV609" s="132">
        <f t="shared" ref="BV609" si="11370">N609/N622</f>
        <v>4.1874324288690243E-2</v>
      </c>
      <c r="BW609" s="133">
        <f t="shared" ref="BW609" si="11371">O609/O622</f>
        <v>3.6555341468636267E-2</v>
      </c>
      <c r="BX609" s="128">
        <f t="shared" ref="BX609" si="11372">P609/P622</f>
        <v>4.2871016972667993E-2</v>
      </c>
      <c r="BY609" s="129">
        <f t="shared" ref="BY609" si="11373">Q609/Q622</f>
        <v>3.1997305490063993E-2</v>
      </c>
      <c r="BZ609" s="130">
        <f t="shared" ref="BZ609" si="11374">R609/R622</f>
        <v>4.5601976986639897E-2</v>
      </c>
      <c r="CA609" s="131">
        <f t="shared" ref="CA609" si="11375">S609/S622</f>
        <v>4.2438329459398669E-2</v>
      </c>
      <c r="CB609" s="128">
        <f t="shared" ref="CB609" si="11376">T609/T622</f>
        <v>4.8693887902612226E-2</v>
      </c>
      <c r="CC609" s="129">
        <f t="shared" ref="CC609" si="11377">U609/U622</f>
        <v>2.9605263157894735E-2</v>
      </c>
      <c r="CD609" s="130">
        <f t="shared" ref="CD609" si="11378">V609/V622</f>
        <v>4.2887163871853151E-2</v>
      </c>
      <c r="CE609" s="131">
        <f t="shared" ref="CE609" si="11379">W609/W622</f>
        <v>4.5012589579701723E-2</v>
      </c>
      <c r="CF609" s="128">
        <f t="shared" ref="CF609" si="11380">X609/X622</f>
        <v>3.4469530907496715E-2</v>
      </c>
      <c r="CG609" s="129">
        <f t="shared" ref="CG609" si="11381">Y609/Y622</f>
        <v>3.3934524318317803E-2</v>
      </c>
      <c r="CH609" s="130">
        <f t="shared" ref="CH609" si="11382">Z609/Z622</f>
        <v>4.8243548107196867E-2</v>
      </c>
      <c r="CI609" s="128">
        <f t="shared" ref="CI609" si="11383">AA609/AA622</f>
        <v>5.7760429593195099E-2</v>
      </c>
      <c r="CJ609" s="134">
        <f t="shared" ref="CJ609" si="11384">AB609/AB622</f>
        <v>4.2455350999862397E-2</v>
      </c>
      <c r="CK609" s="135">
        <f t="shared" ref="CK609" si="11385">AC609/AC622</f>
        <v>4.3283073679880713E-2</v>
      </c>
    </row>
    <row r="610" spans="1:89" ht="13.5" thickTop="1" x14ac:dyDescent="0.2">
      <c r="A610" s="145" t="s">
        <v>28</v>
      </c>
      <c r="B610" s="189">
        <v>1113</v>
      </c>
      <c r="C610" s="183">
        <v>1798</v>
      </c>
      <c r="D610" s="184">
        <v>588</v>
      </c>
      <c r="E610" s="185">
        <v>662</v>
      </c>
      <c r="F610" s="182">
        <v>1061</v>
      </c>
      <c r="G610" s="186">
        <v>1524</v>
      </c>
      <c r="H610" s="184">
        <v>2100</v>
      </c>
      <c r="I610" s="185">
        <v>2257</v>
      </c>
      <c r="J610" s="182">
        <v>356</v>
      </c>
      <c r="K610" s="183">
        <v>195</v>
      </c>
      <c r="L610" s="184">
        <v>1616</v>
      </c>
      <c r="M610" s="182">
        <v>782</v>
      </c>
      <c r="N610" s="187">
        <v>2106</v>
      </c>
      <c r="O610" s="190">
        <v>1498</v>
      </c>
      <c r="P610" s="182">
        <v>1180</v>
      </c>
      <c r="Q610" s="183">
        <v>798</v>
      </c>
      <c r="R610" s="184">
        <v>1235</v>
      </c>
      <c r="S610" s="185">
        <v>1385</v>
      </c>
      <c r="T610" s="182">
        <v>472</v>
      </c>
      <c r="U610" s="186">
        <v>187</v>
      </c>
      <c r="V610" s="184">
        <v>1514</v>
      </c>
      <c r="W610" s="191">
        <v>1100</v>
      </c>
      <c r="X610" s="182">
        <v>983</v>
      </c>
      <c r="Y610" s="186">
        <v>390</v>
      </c>
      <c r="Z610" s="184">
        <v>2246</v>
      </c>
      <c r="AA610" s="182">
        <v>2665</v>
      </c>
      <c r="AB610" s="156">
        <f t="shared" si="11083"/>
        <v>16570</v>
      </c>
      <c r="AC610" s="157">
        <f t="shared" si="11084"/>
        <v>15241</v>
      </c>
      <c r="BI610" s="145" t="s">
        <v>28</v>
      </c>
      <c r="BJ610" s="128">
        <f>B610/B622</f>
        <v>3.8484146467964456E-2</v>
      </c>
      <c r="BK610" s="129">
        <f t="shared" ref="BK610" si="11386">C610/C622</f>
        <v>6.3160852917413149E-2</v>
      </c>
      <c r="BL610" s="130">
        <f t="shared" ref="BL610" si="11387">D610/D622</f>
        <v>4.8000000000000001E-2</v>
      </c>
      <c r="BM610" s="131">
        <f t="shared" ref="BM610" si="11388">E610/E622</f>
        <v>5.1662244420165447E-2</v>
      </c>
      <c r="BN610" s="128">
        <f t="shared" ref="BN610" si="11389">F610/F622</f>
        <v>3.7932144006292232E-2</v>
      </c>
      <c r="BO610" s="129">
        <f t="shared" ref="BO610" si="11390">G610/G622</f>
        <v>5.8964636694266034E-2</v>
      </c>
      <c r="BP610" s="130">
        <f t="shared" ref="BP610" si="11391">H610/H622</f>
        <v>5.4280397022332505E-2</v>
      </c>
      <c r="BQ610" s="131">
        <f t="shared" ref="BQ610" si="11392">I610/I622</f>
        <v>5.4860115213533941E-2</v>
      </c>
      <c r="BR610" s="128">
        <f t="shared" ref="BR610" si="11393">J610/J622</f>
        <v>5.6249012482224678E-2</v>
      </c>
      <c r="BS610" s="129">
        <f t="shared" ref="BS610" si="11394">K610/K622</f>
        <v>3.1375703942075624E-2</v>
      </c>
      <c r="BT610" s="130">
        <f t="shared" ref="BT610" si="11395">L610/L622</f>
        <v>6.9950653623062936E-2</v>
      </c>
      <c r="BU610" s="128">
        <f t="shared" ref="BU610" si="11396">M610/M622</f>
        <v>3.5325473189682433E-2</v>
      </c>
      <c r="BV610" s="132">
        <f t="shared" ref="BV610" si="11397">N610/N622</f>
        <v>5.5533581204018669E-2</v>
      </c>
      <c r="BW610" s="133">
        <f t="shared" ref="BW610" si="11398">O610/O622</f>
        <v>4.0087775636908587E-2</v>
      </c>
      <c r="BX610" s="128">
        <f t="shared" ref="BX610" si="11399">P610/P622</f>
        <v>5.4571521065532071E-2</v>
      </c>
      <c r="BY610" s="129">
        <f t="shared" ref="BY610" si="11400">Q610/Q622</f>
        <v>3.8396766588076794E-2</v>
      </c>
      <c r="BZ610" s="130">
        <f t="shared" ref="BZ610" si="11401">R610/R622</f>
        <v>4.7687080083404124E-2</v>
      </c>
      <c r="CA610" s="131">
        <f t="shared" ref="CA610" si="11402">S610/S622</f>
        <v>5.1923221114193598E-2</v>
      </c>
      <c r="CB610" s="128">
        <f t="shared" ref="CB610" si="11403">T610/T622</f>
        <v>5.9852903880294191E-2</v>
      </c>
      <c r="CC610" s="129">
        <f t="shared" ref="CC610" si="11404">U610/U622</f>
        <v>2.3658906882591094E-2</v>
      </c>
      <c r="CD610" s="130">
        <f t="shared" ref="CD610" si="11405">V610/V622</f>
        <v>6.4931166101985682E-2</v>
      </c>
      <c r="CE610" s="131">
        <f t="shared" ref="CE610" si="11406">W610/W622</f>
        <v>4.2610885144295951E-2</v>
      </c>
      <c r="CF610" s="128">
        <f t="shared" ref="CF610" si="11407">X610/X622</f>
        <v>5.3868917141604557E-2</v>
      </c>
      <c r="CG610" s="129">
        <f t="shared" ref="CG610" si="11408">Y610/Y622</f>
        <v>3.333618257970767E-2</v>
      </c>
      <c r="CH610" s="130">
        <f t="shared" ref="CH610" si="11409">Z610/Z622</f>
        <v>5.56808885142673E-2</v>
      </c>
      <c r="CI610" s="128">
        <f t="shared" ref="CI610" si="11410">AA610/AA622</f>
        <v>6.0129509713228495E-2</v>
      </c>
      <c r="CJ610" s="134">
        <f t="shared" ref="CJ610" si="11411">AB610/AB622</f>
        <v>5.3025187764205915E-2</v>
      </c>
      <c r="CK610" s="135">
        <f t="shared" ref="CK610" si="11412">AC610/AC622</f>
        <v>4.8977453853668571E-2</v>
      </c>
    </row>
    <row r="611" spans="1:89" x14ac:dyDescent="0.2">
      <c r="A611" s="136" t="s">
        <v>29</v>
      </c>
      <c r="B611" s="192">
        <v>1311</v>
      </c>
      <c r="C611" s="176">
        <v>2167</v>
      </c>
      <c r="D611" s="177">
        <v>989</v>
      </c>
      <c r="E611" s="178">
        <v>791</v>
      </c>
      <c r="F611" s="175">
        <v>1559</v>
      </c>
      <c r="G611" s="179">
        <v>1903</v>
      </c>
      <c r="H611" s="177">
        <v>2262</v>
      </c>
      <c r="I611" s="178">
        <v>3114</v>
      </c>
      <c r="J611" s="175">
        <v>642</v>
      </c>
      <c r="K611" s="176">
        <v>220</v>
      </c>
      <c r="L611" s="177">
        <v>2105</v>
      </c>
      <c r="M611" s="175">
        <v>754</v>
      </c>
      <c r="N611" s="180">
        <v>2981</v>
      </c>
      <c r="O611" s="193">
        <v>1992</v>
      </c>
      <c r="P611" s="175">
        <v>1772</v>
      </c>
      <c r="Q611" s="176">
        <v>1055</v>
      </c>
      <c r="R611" s="177">
        <v>1669</v>
      </c>
      <c r="S611" s="178">
        <v>1902</v>
      </c>
      <c r="T611" s="175">
        <v>1018</v>
      </c>
      <c r="U611" s="179">
        <v>225</v>
      </c>
      <c r="V611" s="177">
        <v>2321</v>
      </c>
      <c r="W611" s="194">
        <v>1226</v>
      </c>
      <c r="X611" s="175">
        <v>1569</v>
      </c>
      <c r="Y611" s="179">
        <v>486</v>
      </c>
      <c r="Z611" s="177">
        <v>2804</v>
      </c>
      <c r="AA611" s="175">
        <v>3077</v>
      </c>
      <c r="AB611" s="156">
        <f t="shared" si="11083"/>
        <v>23002</v>
      </c>
      <c r="AC611" s="157">
        <f t="shared" si="11084"/>
        <v>18912</v>
      </c>
      <c r="BI611" s="136" t="s">
        <v>29</v>
      </c>
      <c r="BJ611" s="128">
        <f>B611/B622</f>
        <v>4.5330382766847623E-2</v>
      </c>
      <c r="BK611" s="129">
        <f t="shared" ref="BK611" si="11413">C611/C622</f>
        <v>7.6123230407138087E-2</v>
      </c>
      <c r="BL611" s="130">
        <f t="shared" ref="BL611" si="11414">D611/D622</f>
        <v>8.0734693877551014E-2</v>
      </c>
      <c r="BM611" s="131">
        <f t="shared" ref="BM611" si="11415">E611/E622</f>
        <v>6.1729358514125178E-2</v>
      </c>
      <c r="BN611" s="128">
        <f t="shared" ref="BN611" si="11416">F611/F622</f>
        <v>5.5736298308962852E-2</v>
      </c>
      <c r="BO611" s="129">
        <f t="shared" ref="BO611" si="11417">G611/G622</f>
        <v>7.362841445484794E-2</v>
      </c>
      <c r="BP611" s="130">
        <f t="shared" ref="BP611" si="11418">H611/H622</f>
        <v>5.8467741935483868E-2</v>
      </c>
      <c r="BQ611" s="131">
        <f t="shared" ref="BQ611" si="11419">I611/I622</f>
        <v>7.5690916603874475E-2</v>
      </c>
      <c r="BR611" s="128">
        <f t="shared" ref="BR611" si="11420">J611/J622</f>
        <v>0.10143782588086586</v>
      </c>
      <c r="BS611" s="129">
        <f t="shared" ref="BS611" si="11421">K611/K622</f>
        <v>3.5398230088495575E-2</v>
      </c>
      <c r="BT611" s="130">
        <f t="shared" ref="BT611" si="11422">L611/L622</f>
        <v>9.1117652151328887E-2</v>
      </c>
      <c r="BU611" s="128">
        <f t="shared" ref="BU611" si="11423">M611/M622</f>
        <v>3.4060622487238561E-2</v>
      </c>
      <c r="BV611" s="132">
        <f t="shared" ref="BV611" si="11424">N611/N622</f>
        <v>7.8606650317749119E-2</v>
      </c>
      <c r="BW611" s="133">
        <f t="shared" ref="BW611" si="11425">O611/O622</f>
        <v>5.3307642903018627E-2</v>
      </c>
      <c r="BX611" s="128">
        <f t="shared" ref="BX611" si="11426">P611/P622</f>
        <v>8.194977570179901E-2</v>
      </c>
      <c r="BY611" s="129">
        <f t="shared" ref="BY611" si="11427">Q611/Q622</f>
        <v>5.076264254438724E-2</v>
      </c>
      <c r="BZ611" s="130">
        <f t="shared" ref="BZ611" si="11428">R611/R622</f>
        <v>6.4445130898138858E-2</v>
      </c>
      <c r="CA611" s="131">
        <f t="shared" ref="CA611" si="11429">S611/S622</f>
        <v>7.1305391017470202E-2</v>
      </c>
      <c r="CB611" s="128">
        <f t="shared" ref="CB611" si="11430">T611/T622</f>
        <v>0.12908952574182095</v>
      </c>
      <c r="CC611" s="129">
        <f t="shared" ref="CC611" si="11431">U611/U622</f>
        <v>2.8466599190283402E-2</v>
      </c>
      <c r="CD611" s="130">
        <f t="shared" ref="CD611" si="11432">V611/V622</f>
        <v>9.9541107346571164E-2</v>
      </c>
      <c r="CE611" s="131">
        <f t="shared" ref="CE611" si="11433">W611/W622</f>
        <v>4.7491768351733486E-2</v>
      </c>
      <c r="CF611" s="128">
        <f t="shared" ref="CF611" si="11434">X611/X622</f>
        <v>8.5982025427444098E-2</v>
      </c>
      <c r="CG611" s="129">
        <f t="shared" ref="CG611" si="11435">Y611/Y622</f>
        <v>4.1542012137789554E-2</v>
      </c>
      <c r="CH611" s="130">
        <f t="shared" ref="CH611" si="11436">Z611/Z622</f>
        <v>6.9514341671418303E-2</v>
      </c>
      <c r="CI611" s="128">
        <f t="shared" ref="CI611" si="11437">AA611/AA622</f>
        <v>6.9425328850883331E-2</v>
      </c>
      <c r="CJ611" s="134">
        <f t="shared" ref="CJ611" si="11438">AB611/AB622</f>
        <v>7.3608048820293578E-2</v>
      </c>
      <c r="CK611" s="135">
        <f t="shared" ref="CK611" si="11439">AC611/AC622</f>
        <v>6.0774332870584605E-2</v>
      </c>
    </row>
    <row r="612" spans="1:89" x14ac:dyDescent="0.2">
      <c r="A612" s="145" t="s">
        <v>30</v>
      </c>
      <c r="B612" s="189">
        <v>1709</v>
      </c>
      <c r="C612" s="183">
        <v>3650</v>
      </c>
      <c r="D612" s="184">
        <v>1233</v>
      </c>
      <c r="E612" s="185">
        <v>1162</v>
      </c>
      <c r="F612" s="182">
        <v>1533</v>
      </c>
      <c r="G612" s="186">
        <v>3337</v>
      </c>
      <c r="H612" s="184">
        <v>2718</v>
      </c>
      <c r="I612" s="185">
        <v>4294</v>
      </c>
      <c r="J612" s="182">
        <v>962</v>
      </c>
      <c r="K612" s="183">
        <v>269</v>
      </c>
      <c r="L612" s="184">
        <v>2660</v>
      </c>
      <c r="M612" s="182">
        <v>907</v>
      </c>
      <c r="N612" s="187">
        <v>3738</v>
      </c>
      <c r="O612" s="190">
        <v>2323</v>
      </c>
      <c r="P612" s="182">
        <v>2028</v>
      </c>
      <c r="Q612" s="183">
        <v>1614</v>
      </c>
      <c r="R612" s="184">
        <v>1889</v>
      </c>
      <c r="S612" s="185">
        <v>2456</v>
      </c>
      <c r="T612" s="182">
        <v>1206</v>
      </c>
      <c r="U612" s="186">
        <v>238</v>
      </c>
      <c r="V612" s="184">
        <v>2620</v>
      </c>
      <c r="W612" s="191">
        <v>1484</v>
      </c>
      <c r="X612" s="182">
        <v>1924</v>
      </c>
      <c r="Y612" s="186">
        <v>750</v>
      </c>
      <c r="Z612" s="184">
        <v>2778</v>
      </c>
      <c r="AA612" s="182">
        <v>4631</v>
      </c>
      <c r="AB612" s="156">
        <f t="shared" si="11083"/>
        <v>26998</v>
      </c>
      <c r="AC612" s="157">
        <f t="shared" si="11084"/>
        <v>27115</v>
      </c>
      <c r="BI612" s="145" t="s">
        <v>30</v>
      </c>
      <c r="BJ612" s="128">
        <f>B612/B622</f>
        <v>5.9092009266622871E-2</v>
      </c>
      <c r="BK612" s="129">
        <f t="shared" ref="BK612" si="11440">C612/C622</f>
        <v>0.12821863912600556</v>
      </c>
      <c r="BL612" s="130">
        <f t="shared" ref="BL612" si="11441">D612/D622</f>
        <v>0.10065306122448979</v>
      </c>
      <c r="BM612" s="131">
        <f t="shared" ref="BM612" si="11442">E612/E622</f>
        <v>9.0682066489776808E-2</v>
      </c>
      <c r="BN612" s="128">
        <f t="shared" ref="BN612" si="11443">F612/F622</f>
        <v>5.480676414858246E-2</v>
      </c>
      <c r="BO612" s="129">
        <f t="shared" ref="BO612" si="11444">G612/G622</f>
        <v>0.12911088756480693</v>
      </c>
      <c r="BP612" s="130">
        <f t="shared" ref="BP612" si="11445">H612/H622</f>
        <v>7.025434243176179E-2</v>
      </c>
      <c r="BQ612" s="131">
        <f t="shared" ref="BQ612" si="11446">I612/I622</f>
        <v>0.10437276682628036</v>
      </c>
      <c r="BR612" s="128">
        <f t="shared" ref="BR612" si="11447">J612/J622</f>
        <v>0.15199873597724758</v>
      </c>
      <c r="BS612" s="129">
        <f t="shared" ref="BS612" si="11448">K612/K622</f>
        <v>4.3282381335478681E-2</v>
      </c>
      <c r="BT612" s="130">
        <f t="shared" ref="BT612" si="11449">L612/L622</f>
        <v>0.11514154618647736</v>
      </c>
      <c r="BU612" s="128">
        <f t="shared" ref="BU612" si="11450">M612/M622</f>
        <v>4.0972128111306863E-2</v>
      </c>
      <c r="BV612" s="132">
        <f t="shared" ref="BV612" si="11451">N612/N622</f>
        <v>9.8568151253856498E-2</v>
      </c>
      <c r="BW612" s="133">
        <f t="shared" ref="BW612" si="11452">O612/O622</f>
        <v>6.2165489188610576E-2</v>
      </c>
      <c r="BX612" s="128">
        <f t="shared" ref="BX612" si="11453">P612/P622</f>
        <v>9.3789020949914439E-2</v>
      </c>
      <c r="BY612" s="129">
        <f t="shared" ref="BY612" si="11454">Q612/Q622</f>
        <v>7.7659625655583889E-2</v>
      </c>
      <c r="BZ612" s="130">
        <f t="shared" ref="BZ612" si="11455">R612/R622</f>
        <v>7.2939995366437568E-2</v>
      </c>
      <c r="CA612" s="131">
        <f t="shared" ref="CA612" si="11456">S612/S622</f>
        <v>9.2074679463147638E-2</v>
      </c>
      <c r="CB612" s="128">
        <f t="shared" ref="CB612" si="11457">T612/T622</f>
        <v>0.15292924169414152</v>
      </c>
      <c r="CC612" s="129">
        <f t="shared" ref="CC612" si="11458">U612/U622</f>
        <v>3.0111336032388664E-2</v>
      </c>
      <c r="CD612" s="130">
        <f t="shared" ref="CD612" si="11459">V612/V622</f>
        <v>0.11236436934425527</v>
      </c>
      <c r="CE612" s="131">
        <f t="shared" ref="CE612" si="11460">W612/W622</f>
        <v>5.7485957776486539E-2</v>
      </c>
      <c r="CF612" s="128">
        <f t="shared" ref="CF612" si="11461">X612/X622</f>
        <v>0.105436212187637</v>
      </c>
      <c r="CG612" s="129">
        <f t="shared" ref="CG612" si="11462">Y612/Y622</f>
        <v>6.4108043422514749E-2</v>
      </c>
      <c r="CH612" s="130">
        <f t="shared" ref="CH612" si="11463">Z612/Z622</f>
        <v>6.8869772169472196E-2</v>
      </c>
      <c r="CI612" s="128">
        <f t="shared" ref="CI612" si="11464">AA612/AA622</f>
        <v>0.10448771462737753</v>
      </c>
      <c r="CJ612" s="134">
        <f t="shared" ref="CJ612" si="11465">AB612/AB622</f>
        <v>8.6395535259989817E-2</v>
      </c>
      <c r="CK612" s="135">
        <f t="shared" ref="CK612" si="11466">AC612/AC622</f>
        <v>8.7134942670574325E-2</v>
      </c>
    </row>
    <row r="613" spans="1:89" x14ac:dyDescent="0.2">
      <c r="A613" s="136" t="s">
        <v>31</v>
      </c>
      <c r="B613" s="192">
        <v>1707</v>
      </c>
      <c r="C613" s="176">
        <v>3526</v>
      </c>
      <c r="D613" s="177">
        <v>883</v>
      </c>
      <c r="E613" s="178">
        <v>1034</v>
      </c>
      <c r="F613" s="175">
        <v>1063</v>
      </c>
      <c r="G613" s="179">
        <v>2832</v>
      </c>
      <c r="H613" s="177">
        <v>2438</v>
      </c>
      <c r="I613" s="178">
        <v>4415</v>
      </c>
      <c r="J613" s="175">
        <v>729</v>
      </c>
      <c r="K613" s="176">
        <v>244</v>
      </c>
      <c r="L613" s="177">
        <v>2872</v>
      </c>
      <c r="M613" s="175">
        <v>826</v>
      </c>
      <c r="N613" s="180">
        <v>3558</v>
      </c>
      <c r="O613" s="193">
        <v>2397</v>
      </c>
      <c r="P613" s="175">
        <v>1894</v>
      </c>
      <c r="Q613" s="176">
        <v>1833</v>
      </c>
      <c r="R613" s="177">
        <v>1833</v>
      </c>
      <c r="S613" s="178">
        <v>2665</v>
      </c>
      <c r="T613" s="175">
        <v>1036</v>
      </c>
      <c r="U613" s="179">
        <v>243</v>
      </c>
      <c r="V613" s="177">
        <v>2822</v>
      </c>
      <c r="W613" s="194">
        <v>1436</v>
      </c>
      <c r="X613" s="175">
        <v>1861</v>
      </c>
      <c r="Y613" s="179">
        <v>791</v>
      </c>
      <c r="Z613" s="177">
        <v>2675</v>
      </c>
      <c r="AA613" s="175">
        <v>4143</v>
      </c>
      <c r="AB613" s="156">
        <f t="shared" si="11083"/>
        <v>25371</v>
      </c>
      <c r="AC613" s="157">
        <f t="shared" si="11084"/>
        <v>26385</v>
      </c>
      <c r="BI613" s="136" t="s">
        <v>31</v>
      </c>
      <c r="BJ613" s="128">
        <f>B613/B622</f>
        <v>5.9022855364613949E-2</v>
      </c>
      <c r="BK613" s="129">
        <f t="shared" ref="BK613" si="11467">C613/C622</f>
        <v>0.12386271823514947</v>
      </c>
      <c r="BL613" s="130">
        <f t="shared" ref="BL613" si="11468">D613/D622</f>
        <v>7.2081632653061223E-2</v>
      </c>
      <c r="BM613" s="131">
        <f t="shared" ref="BM613" si="11469">E613/E622</f>
        <v>8.0692992039956293E-2</v>
      </c>
      <c r="BN613" s="128">
        <f t="shared" ref="BN613" si="11470">F613/F622</f>
        <v>3.8003646634013802E-2</v>
      </c>
      <c r="BO613" s="129">
        <f t="shared" ref="BO613" si="11471">G613/G622</f>
        <v>0.10957208078619515</v>
      </c>
      <c r="BP613" s="130">
        <f t="shared" ref="BP613" si="11472">H613/H622</f>
        <v>6.3016956162117457E-2</v>
      </c>
      <c r="BQ613" s="131">
        <f t="shared" ref="BQ613" si="11473">I613/I622</f>
        <v>0.10731387180671349</v>
      </c>
      <c r="BR613" s="128">
        <f t="shared" ref="BR613" si="11474">J613/J622</f>
        <v>0.11518407331331965</v>
      </c>
      <c r="BS613" s="129">
        <f t="shared" ref="BS613" si="11475">K613/K622</f>
        <v>3.925985518905873E-2</v>
      </c>
      <c r="BT613" s="130">
        <f t="shared" ref="BT613" si="11476">L613/L622</f>
        <v>0.12431824084494848</v>
      </c>
      <c r="BU613" s="128">
        <f t="shared" ref="BU613" si="11477">M613/M622</f>
        <v>3.7313095722094229E-2</v>
      </c>
      <c r="BV613" s="132">
        <f t="shared" ref="BV613" si="11478">N613/N622</f>
        <v>9.3821691321889097E-2</v>
      </c>
      <c r="BW613" s="133">
        <f t="shared" ref="BW613" si="11479">O613/O622</f>
        <v>6.4145793192035963E-2</v>
      </c>
      <c r="BX613" s="128">
        <f t="shared" ref="BX613" si="11480">P613/P622</f>
        <v>8.7591916015354016E-2</v>
      </c>
      <c r="BY613" s="129">
        <f t="shared" ref="BY613" si="11481">Q613/Q622</f>
        <v>8.8197084155319252E-2</v>
      </c>
      <c r="BZ613" s="130">
        <f t="shared" ref="BZ613" si="11482">R613/R622</f>
        <v>7.0777666229052433E-2</v>
      </c>
      <c r="CA613" s="131">
        <f t="shared" ref="CA613" si="11483">S613/S622</f>
        <v>9.9910024743195616E-2</v>
      </c>
      <c r="CB613" s="128">
        <f t="shared" ref="CB613" si="11484">T613/T622</f>
        <v>0.13137205173725588</v>
      </c>
      <c r="CC613" s="129">
        <f t="shared" ref="CC613" si="11485">U613/U622</f>
        <v>3.0743927125506072E-2</v>
      </c>
      <c r="CD613" s="130">
        <f t="shared" ref="CD613" si="11486">V613/V622</f>
        <v>0.12102757644636961</v>
      </c>
      <c r="CE613" s="131">
        <f t="shared" ref="CE613" si="11487">W613/W622</f>
        <v>5.5626573697462718E-2</v>
      </c>
      <c r="CF613" s="128">
        <f t="shared" ref="CF613" si="11488">X613/X622</f>
        <v>0.10198377904427883</v>
      </c>
      <c r="CG613" s="129">
        <f t="shared" ref="CG613" si="11489">Y613/Y622</f>
        <v>6.7612616462945557E-2</v>
      </c>
      <c r="CH613" s="130">
        <f t="shared" ref="CH613" si="11490">Z613/Z622</f>
        <v>6.6316285296378022E-2</v>
      </c>
      <c r="CI613" s="128">
        <f t="shared" ref="CI613" si="11491">AA613/AA622</f>
        <v>9.3477132736174723E-2</v>
      </c>
      <c r="CJ613" s="134">
        <f t="shared" ref="CJ613" si="11492">AB613/AB622</f>
        <v>8.1189018634017396E-2</v>
      </c>
      <c r="CK613" s="135">
        <f t="shared" ref="CK613" si="11493">AC613/AC622</f>
        <v>8.4789063705074816E-2</v>
      </c>
    </row>
    <row r="614" spans="1:89" x14ac:dyDescent="0.2">
      <c r="A614" s="145" t="s">
        <v>32</v>
      </c>
      <c r="B614" s="189">
        <v>1699</v>
      </c>
      <c r="C614" s="183">
        <v>2409</v>
      </c>
      <c r="D614" s="184">
        <v>615</v>
      </c>
      <c r="E614" s="185">
        <v>1036</v>
      </c>
      <c r="F614" s="182">
        <v>1100</v>
      </c>
      <c r="G614" s="186">
        <v>2518</v>
      </c>
      <c r="H614" s="184">
        <v>2107</v>
      </c>
      <c r="I614" s="185">
        <v>3753</v>
      </c>
      <c r="J614" s="182">
        <v>466</v>
      </c>
      <c r="K614" s="183">
        <v>175</v>
      </c>
      <c r="L614" s="184">
        <v>1910</v>
      </c>
      <c r="M614" s="182">
        <v>844</v>
      </c>
      <c r="N614" s="187">
        <v>2844</v>
      </c>
      <c r="O614" s="190">
        <v>2092</v>
      </c>
      <c r="P614" s="182">
        <v>1327</v>
      </c>
      <c r="Q614" s="183">
        <v>1571</v>
      </c>
      <c r="R614" s="184">
        <v>1449</v>
      </c>
      <c r="S614" s="185">
        <v>1833</v>
      </c>
      <c r="T614" s="182">
        <v>609</v>
      </c>
      <c r="U614" s="186">
        <v>290</v>
      </c>
      <c r="V614" s="184">
        <v>2242</v>
      </c>
      <c r="W614" s="191">
        <v>1351</v>
      </c>
      <c r="X614" s="182">
        <v>1222</v>
      </c>
      <c r="Y614" s="186">
        <v>577</v>
      </c>
      <c r="Z614" s="184">
        <v>2355</v>
      </c>
      <c r="AA614" s="182">
        <v>3157</v>
      </c>
      <c r="AB614" s="156">
        <f t="shared" si="11083"/>
        <v>19945</v>
      </c>
      <c r="AC614" s="157">
        <f t="shared" si="11084"/>
        <v>21606</v>
      </c>
      <c r="BI614" s="145" t="s">
        <v>32</v>
      </c>
      <c r="BJ614" s="128">
        <f>B614/B622</f>
        <v>5.8746239756578264E-2</v>
      </c>
      <c r="BK614" s="129">
        <f t="shared" ref="BK614" si="11494">C614/C622</f>
        <v>8.4624301823163661E-2</v>
      </c>
      <c r="BL614" s="130">
        <f t="shared" ref="BL614" si="11495">D614/D622</f>
        <v>5.020408163265306E-2</v>
      </c>
      <c r="BM614" s="131">
        <f t="shared" ref="BM614" si="11496">E614/E622</f>
        <v>8.084907132823474E-2</v>
      </c>
      <c r="BN614" s="128">
        <f t="shared" ref="BN614" si="11497">F614/F622</f>
        <v>3.9326445246862823E-2</v>
      </c>
      <c r="BO614" s="129">
        <f t="shared" ref="BO614" si="11498">G614/G622</f>
        <v>9.7423198947612782E-2</v>
      </c>
      <c r="BP614" s="130">
        <f t="shared" ref="BP614" si="11499">H614/H622</f>
        <v>5.4461331679073612E-2</v>
      </c>
      <c r="BQ614" s="131">
        <f t="shared" ref="BQ614" si="11500">I614/I622</f>
        <v>9.1222867698889182E-2</v>
      </c>
      <c r="BR614" s="128">
        <f t="shared" ref="BR614" si="11501">J614/J622</f>
        <v>7.3629325327855905E-2</v>
      </c>
      <c r="BS614" s="129">
        <f t="shared" ref="BS614" si="11502">K614/K622</f>
        <v>2.8157683024939661E-2</v>
      </c>
      <c r="BT614" s="130">
        <f t="shared" ref="BT614" si="11503">L614/L622</f>
        <v>8.2676824517357805E-2</v>
      </c>
      <c r="BU614" s="128">
        <f t="shared" ref="BU614" si="11504">M614/M622</f>
        <v>3.8126214030808146E-2</v>
      </c>
      <c r="BV614" s="132">
        <f t="shared" ref="BV614" si="11505">N614/N622</f>
        <v>7.4994066925085034E-2</v>
      </c>
      <c r="BW614" s="133">
        <f t="shared" ref="BW614" si="11506">O614/O622</f>
        <v>5.598372939413402E-2</v>
      </c>
      <c r="BX614" s="128">
        <f t="shared" ref="BX614" si="11507">P614/P622</f>
        <v>6.1369837672848357E-2</v>
      </c>
      <c r="BY614" s="129">
        <f t="shared" ref="BY614" si="11508">Q614/Q622</f>
        <v>7.5590626954722615E-2</v>
      </c>
      <c r="BZ614" s="130">
        <f t="shared" ref="BZ614" si="11509">R614/R622</f>
        <v>5.5950266429840141E-2</v>
      </c>
      <c r="CA614" s="131">
        <f t="shared" ref="CA614" si="11510">S614/S622</f>
        <v>6.871860238434431E-2</v>
      </c>
      <c r="CB614" s="128">
        <f t="shared" ref="CB614" si="11511">T614/T622</f>
        <v>7.722546284554907E-2</v>
      </c>
      <c r="CC614" s="129">
        <f t="shared" ref="CC614" si="11512">U614/U622</f>
        <v>3.6690283400809716E-2</v>
      </c>
      <c r="CD614" s="130">
        <f t="shared" ref="CD614" si="11513">V614/V622</f>
        <v>9.6153021400694774E-2</v>
      </c>
      <c r="CE614" s="131">
        <f t="shared" ref="CE614" si="11514">W614/W622</f>
        <v>5.2333914390858029E-2</v>
      </c>
      <c r="CF614" s="128">
        <f t="shared" ref="CF614" si="11515">X614/X622</f>
        <v>6.6966242875931614E-2</v>
      </c>
      <c r="CG614" s="129">
        <f t="shared" ref="CG614" si="11516">Y614/Y622</f>
        <v>4.9320454739721346E-2</v>
      </c>
      <c r="CH614" s="130">
        <f t="shared" ref="CH614" si="11517">Z614/Z622</f>
        <v>5.8383122195502887E-2</v>
      </c>
      <c r="CI614" s="128">
        <f t="shared" ref="CI614" si="11518">AA614/AA622</f>
        <v>7.1230342275670669E-2</v>
      </c>
      <c r="CJ614" s="134">
        <f t="shared" ref="CJ614" si="11519">AB614/AB622</f>
        <v>6.3825429689625054E-2</v>
      </c>
      <c r="CK614" s="135">
        <f t="shared" ref="CK614" si="11520">AC614/AC622</f>
        <v>6.9431590313126637E-2</v>
      </c>
    </row>
    <row r="615" spans="1:89" x14ac:dyDescent="0.2">
      <c r="A615" s="136" t="s">
        <v>33</v>
      </c>
      <c r="B615" s="192">
        <v>1394</v>
      </c>
      <c r="C615" s="176">
        <v>1836</v>
      </c>
      <c r="D615" s="177">
        <v>469</v>
      </c>
      <c r="E615" s="178">
        <v>794</v>
      </c>
      <c r="F615" s="175">
        <v>942</v>
      </c>
      <c r="G615" s="179">
        <v>1826</v>
      </c>
      <c r="H615" s="177">
        <v>1780</v>
      </c>
      <c r="I615" s="178">
        <v>2698</v>
      </c>
      <c r="J615" s="175">
        <v>417</v>
      </c>
      <c r="K615" s="176">
        <v>121</v>
      </c>
      <c r="L615" s="177">
        <v>1497</v>
      </c>
      <c r="M615" s="175">
        <v>787</v>
      </c>
      <c r="N615" s="180">
        <v>1941</v>
      </c>
      <c r="O615" s="193">
        <v>1930</v>
      </c>
      <c r="P615" s="175">
        <v>945</v>
      </c>
      <c r="Q615" s="176">
        <v>1301</v>
      </c>
      <c r="R615" s="177">
        <v>1194</v>
      </c>
      <c r="S615" s="178">
        <v>1641</v>
      </c>
      <c r="T615" s="175">
        <v>390</v>
      </c>
      <c r="U615" s="179">
        <v>266</v>
      </c>
      <c r="V615" s="177">
        <v>1811</v>
      </c>
      <c r="W615" s="194">
        <v>1341</v>
      </c>
      <c r="X615" s="175">
        <v>776</v>
      </c>
      <c r="Y615" s="179">
        <v>633</v>
      </c>
      <c r="Z615" s="177">
        <v>1868</v>
      </c>
      <c r="AA615" s="175">
        <v>2516</v>
      </c>
      <c r="AB615" s="156">
        <f t="shared" si="11083"/>
        <v>15424</v>
      </c>
      <c r="AC615" s="157">
        <f t="shared" si="11084"/>
        <v>17690</v>
      </c>
      <c r="BI615" s="136" t="s">
        <v>33</v>
      </c>
      <c r="BJ615" s="128">
        <f>B615/B622</f>
        <v>4.8200269700217832E-2</v>
      </c>
      <c r="BK615" s="129">
        <f t="shared" ref="BK615" si="11521">C615/C622</f>
        <v>6.4495731900094846E-2</v>
      </c>
      <c r="BL615" s="130">
        <f t="shared" ref="BL615" si="11522">D615/D622</f>
        <v>3.8285714285714284E-2</v>
      </c>
      <c r="BM615" s="131">
        <f t="shared" ref="BM615" si="11523">E615/E622</f>
        <v>6.196347744654284E-2</v>
      </c>
      <c r="BN615" s="128">
        <f t="shared" ref="BN615" si="11524">F615/F622</f>
        <v>3.3677737656858893E-2</v>
      </c>
      <c r="BO615" s="129">
        <f t="shared" ref="BO615" si="11525">G615/G622</f>
        <v>7.0649230054940809E-2</v>
      </c>
      <c r="BP615" s="130">
        <f t="shared" ref="BP615" si="11526">H615/H622</f>
        <v>4.6009098428453264E-2</v>
      </c>
      <c r="BQ615" s="131">
        <f t="shared" ref="BQ615" si="11527">I615/I622</f>
        <v>6.5579349067839868E-2</v>
      </c>
      <c r="BR615" s="128">
        <f t="shared" ref="BR615" si="11528">J615/J622</f>
        <v>6.588718596934745E-2</v>
      </c>
      <c r="BS615" s="129">
        <f t="shared" ref="BS615" si="11529">K615/K622</f>
        <v>1.9469026548672566E-2</v>
      </c>
      <c r="BT615" s="130">
        <f t="shared" ref="BT615" si="11530">L615/L622</f>
        <v>6.4799584451562642E-2</v>
      </c>
      <c r="BU615" s="128">
        <f t="shared" ref="BU615" si="11531">M615/M622</f>
        <v>3.5551339386547406E-2</v>
      </c>
      <c r="BV615" s="132">
        <f t="shared" ref="BV615" si="11532">N615/N622</f>
        <v>5.1182659599715213E-2</v>
      </c>
      <c r="BW615" s="133">
        <f t="shared" ref="BW615" si="11533">O615/O622</f>
        <v>5.1648469278527079E-2</v>
      </c>
      <c r="BX615" s="128">
        <f t="shared" ref="BX615" si="11534">P615/P622</f>
        <v>4.3703463904176107E-2</v>
      </c>
      <c r="BY615" s="129">
        <f t="shared" ref="BY615" si="11535">Q615/Q622</f>
        <v>6.2599239763268061E-2</v>
      </c>
      <c r="BZ615" s="130">
        <f t="shared" ref="BZ615" si="11536">R615/R622</f>
        <v>4.610394625067573E-2</v>
      </c>
      <c r="CA615" s="131">
        <f t="shared" ref="CA615" si="11537">S615/S622</f>
        <v>6.1520581839994003E-2</v>
      </c>
      <c r="CB615" s="128">
        <f t="shared" ref="CB615" si="11538">T615/T622</f>
        <v>4.9454729901090538E-2</v>
      </c>
      <c r="CC615" s="129">
        <f t="shared" ref="CC615" si="11539">U615/U622</f>
        <v>3.3653846153846152E-2</v>
      </c>
      <c r="CD615" s="130">
        <f t="shared" ref="CD615" si="11540">V615/V622</f>
        <v>7.7668653771926069E-2</v>
      </c>
      <c r="CE615" s="131">
        <f t="shared" ref="CE615" si="11541">W615/W622</f>
        <v>5.1946542707728062E-2</v>
      </c>
      <c r="CF615" s="128">
        <f t="shared" ref="CF615" si="11542">X615/X622</f>
        <v>4.2525208241999124E-2</v>
      </c>
      <c r="CG615" s="129">
        <f t="shared" ref="CG615" si="11543">Y615/Y622</f>
        <v>5.4107188648602443E-2</v>
      </c>
      <c r="CH615" s="130">
        <f t="shared" ref="CH615" si="11544">Z615/Z622</f>
        <v>4.6309839601358552E-2</v>
      </c>
      <c r="CI615" s="128">
        <f t="shared" ref="CI615" si="11545">AA615/AA622</f>
        <v>5.676767220956206E-2</v>
      </c>
      <c r="CJ615" s="134">
        <f t="shared" ref="CJ615" si="11546">AB615/AB622</f>
        <v>4.935790561708582E-2</v>
      </c>
      <c r="CK615" s="135">
        <f t="shared" ref="CK615" si="11547">AC615/AC622</f>
        <v>5.6847395752995016E-2</v>
      </c>
    </row>
    <row r="616" spans="1:89" x14ac:dyDescent="0.2">
      <c r="A616" s="145" t="s">
        <v>34</v>
      </c>
      <c r="B616" s="189">
        <v>563</v>
      </c>
      <c r="C616" s="183">
        <v>1239</v>
      </c>
      <c r="D616" s="184">
        <v>205</v>
      </c>
      <c r="E616" s="185">
        <v>708</v>
      </c>
      <c r="F616" s="182">
        <v>397</v>
      </c>
      <c r="G616" s="186">
        <v>1705</v>
      </c>
      <c r="H616" s="184">
        <v>906</v>
      </c>
      <c r="I616" s="185">
        <v>2137</v>
      </c>
      <c r="J616" s="182">
        <v>182</v>
      </c>
      <c r="K616" s="183">
        <v>122</v>
      </c>
      <c r="L616" s="184">
        <v>1473</v>
      </c>
      <c r="M616" s="182">
        <v>523</v>
      </c>
      <c r="N616" s="187">
        <v>2121</v>
      </c>
      <c r="O616" s="190">
        <v>1561</v>
      </c>
      <c r="P616" s="182">
        <v>609</v>
      </c>
      <c r="Q616" s="183">
        <v>1043</v>
      </c>
      <c r="R616" s="184">
        <v>991</v>
      </c>
      <c r="S616" s="185">
        <v>1368</v>
      </c>
      <c r="T616" s="182">
        <v>219</v>
      </c>
      <c r="U616" s="186">
        <v>195</v>
      </c>
      <c r="V616" s="184">
        <v>1473</v>
      </c>
      <c r="W616" s="191">
        <v>761</v>
      </c>
      <c r="X616" s="182">
        <v>402</v>
      </c>
      <c r="Y616" s="186">
        <v>466</v>
      </c>
      <c r="Z616" s="184">
        <v>1258</v>
      </c>
      <c r="AA616" s="182">
        <v>1634</v>
      </c>
      <c r="AB616" s="156">
        <f t="shared" si="11083"/>
        <v>10799</v>
      </c>
      <c r="AC616" s="157">
        <f t="shared" si="11084"/>
        <v>13462</v>
      </c>
      <c r="BI616" s="145" t="s">
        <v>34</v>
      </c>
      <c r="BJ616" s="128">
        <f>B616/B622</f>
        <v>1.946682341551122E-2</v>
      </c>
      <c r="BK616" s="129">
        <f t="shared" ref="BK616" si="11548">C616/C622</f>
        <v>4.3524080514279695E-2</v>
      </c>
      <c r="BL616" s="130">
        <f t="shared" ref="BL616" si="11549">D616/D622</f>
        <v>1.673469387755102E-2</v>
      </c>
      <c r="BM616" s="131">
        <f t="shared" ref="BM616" si="11550">E616/E622</f>
        <v>5.5252068050569689E-2</v>
      </c>
      <c r="BN616" s="128">
        <f t="shared" ref="BN616" si="11551">F616/F622</f>
        <v>1.41932716027314E-2</v>
      </c>
      <c r="BO616" s="129">
        <f t="shared" ref="BO616" si="11552">G616/G622</f>
        <v>6.5967654569372439E-2</v>
      </c>
      <c r="BP616" s="130">
        <f t="shared" ref="BP616" si="11553">H616/H622</f>
        <v>2.3418114143920594E-2</v>
      </c>
      <c r="BQ616" s="131">
        <f t="shared" ref="BQ616" si="11554">I616/I622</f>
        <v>5.1943316885831654E-2</v>
      </c>
      <c r="BR616" s="128">
        <f t="shared" ref="BR616" si="11555">J616/J622</f>
        <v>2.8756517617317113E-2</v>
      </c>
      <c r="BS616" s="129">
        <f t="shared" ref="BS616" si="11556">K616/K622</f>
        <v>1.9629927594529365E-2</v>
      </c>
      <c r="BT616" s="130">
        <f t="shared" ref="BT616" si="11557">L616/L622</f>
        <v>6.3760713358150811E-2</v>
      </c>
      <c r="BU616" s="128">
        <f t="shared" ref="BU616" si="11558">M616/M622</f>
        <v>2.3625604192076613E-2</v>
      </c>
      <c r="BV616" s="132">
        <f t="shared" ref="BV616" si="11559">N616/N622</f>
        <v>5.5929119531682621E-2</v>
      </c>
      <c r="BW616" s="133">
        <f t="shared" ref="BW616" si="11560">O616/O622</f>
        <v>4.177371012631128E-2</v>
      </c>
      <c r="BX616" s="128">
        <f t="shared" ref="BX616" si="11561">P616/P622</f>
        <v>2.8164454516024603E-2</v>
      </c>
      <c r="BY616" s="129">
        <f t="shared" ref="BY616" si="11562">Q616/Q622</f>
        <v>5.0185247558100374E-2</v>
      </c>
      <c r="BZ616" s="130">
        <f t="shared" ref="BZ616" si="11563">R616/R622</f>
        <v>3.8265503127654643E-2</v>
      </c>
      <c r="CA616" s="131">
        <f t="shared" ref="CA616" si="11564">S616/S622</f>
        <v>5.1285896378495913E-2</v>
      </c>
      <c r="CB616" s="128">
        <f t="shared" ref="CB616" si="11565">T616/T622</f>
        <v>2.7770732944458535E-2</v>
      </c>
      <c r="CC616" s="129">
        <f t="shared" ref="CC616" si="11566">U616/U622</f>
        <v>2.4671052631578948E-2</v>
      </c>
      <c r="CD616" s="130">
        <f t="shared" ref="CD616" si="11567">V616/V622</f>
        <v>6.3172792383239695E-2</v>
      </c>
      <c r="CE616" s="131">
        <f t="shared" ref="CE616" si="11568">W616/W622</f>
        <v>2.94789850861902E-2</v>
      </c>
      <c r="CF616" s="128">
        <f t="shared" ref="CF616" si="11569">X616/X622</f>
        <v>2.2029811486190268E-2</v>
      </c>
      <c r="CG616" s="129">
        <f t="shared" ref="CG616" si="11570">Y616/Y622</f>
        <v>3.983246431318916E-2</v>
      </c>
      <c r="CH616" s="130">
        <f t="shared" ref="CH616" si="11571">Z616/Z622</f>
        <v>3.1187247440315344E-2</v>
      </c>
      <c r="CI616" s="128">
        <f t="shared" ref="CI616" si="11572">AA616/AA622</f>
        <v>3.6867399201281563E-2</v>
      </c>
      <c r="CJ616" s="134">
        <f t="shared" ref="CJ616" si="11573">AB616/AB622</f>
        <v>3.4557574089659607E-2</v>
      </c>
      <c r="CK616" s="135">
        <f t="shared" ref="CK616" si="11574">AC616/AC622</f>
        <v>4.3260578950074555E-2</v>
      </c>
    </row>
    <row r="617" spans="1:89" x14ac:dyDescent="0.2">
      <c r="A617" s="136" t="s">
        <v>35</v>
      </c>
      <c r="B617" s="192">
        <v>0</v>
      </c>
      <c r="C617" s="176">
        <v>577</v>
      </c>
      <c r="D617" s="177">
        <v>16</v>
      </c>
      <c r="E617" s="178">
        <v>277</v>
      </c>
      <c r="F617" s="175">
        <v>24</v>
      </c>
      <c r="G617" s="179">
        <v>625</v>
      </c>
      <c r="H617" s="177">
        <v>84</v>
      </c>
      <c r="I617" s="178">
        <v>614</v>
      </c>
      <c r="J617" s="175">
        <v>35</v>
      </c>
      <c r="K617" s="176">
        <v>18</v>
      </c>
      <c r="L617" s="177">
        <v>190</v>
      </c>
      <c r="M617" s="175">
        <v>109</v>
      </c>
      <c r="N617" s="180">
        <v>338</v>
      </c>
      <c r="O617" s="193">
        <v>283</v>
      </c>
      <c r="P617" s="175">
        <v>138</v>
      </c>
      <c r="Q617" s="176">
        <v>179</v>
      </c>
      <c r="R617" s="177">
        <v>190</v>
      </c>
      <c r="S617" s="178">
        <v>116</v>
      </c>
      <c r="T617" s="175">
        <v>42</v>
      </c>
      <c r="U617" s="179">
        <v>11</v>
      </c>
      <c r="V617" s="177">
        <v>165</v>
      </c>
      <c r="W617" s="194">
        <v>31</v>
      </c>
      <c r="X617" s="175">
        <v>87</v>
      </c>
      <c r="Y617" s="179">
        <v>36</v>
      </c>
      <c r="Z617" s="177">
        <v>75</v>
      </c>
      <c r="AA617" s="175">
        <v>229</v>
      </c>
      <c r="AB617" s="156">
        <f t="shared" si="11083"/>
        <v>1384</v>
      </c>
      <c r="AC617" s="157">
        <f t="shared" si="11084"/>
        <v>3105</v>
      </c>
      <c r="BI617" s="136" t="s">
        <v>35</v>
      </c>
      <c r="BJ617" s="128">
        <f>B617/B622</f>
        <v>0</v>
      </c>
      <c r="BK617" s="129">
        <f t="shared" ref="BK617" si="11575">C617/C622</f>
        <v>2.0269083500193207E-2</v>
      </c>
      <c r="BL617" s="130">
        <f t="shared" ref="BL617" si="11576">D617/D622</f>
        <v>1.3061224489795918E-3</v>
      </c>
      <c r="BM617" s="131">
        <f t="shared" ref="BM617" si="11577">E617/E622</f>
        <v>2.1616981426564694E-2</v>
      </c>
      <c r="BN617" s="128">
        <f t="shared" ref="BN617" si="11578">F617/F622</f>
        <v>8.5803153265882524E-4</v>
      </c>
      <c r="BO617" s="129">
        <f t="shared" ref="BO617" si="11579">G617/G622</f>
        <v>2.4181691557687842E-2</v>
      </c>
      <c r="BP617" s="130">
        <f t="shared" ref="BP617" si="11580">H617/H622</f>
        <v>2.1712158808933004E-3</v>
      </c>
      <c r="BQ617" s="131">
        <f t="shared" ref="BQ617" si="11581">I617/I622</f>
        <v>1.4924284776743395E-2</v>
      </c>
      <c r="BR617" s="128">
        <f t="shared" ref="BR617" si="11582">J617/J622</f>
        <v>5.5300995417917522E-3</v>
      </c>
      <c r="BS617" s="129">
        <f t="shared" ref="BS617" si="11583">K617/K622</f>
        <v>2.8962188254223653E-3</v>
      </c>
      <c r="BT617" s="130">
        <f t="shared" ref="BT617" si="11584">L617/L622</f>
        <v>8.2243961561769552E-3</v>
      </c>
      <c r="BU617" s="128">
        <f t="shared" ref="BU617" si="11585">M617/M622</f>
        <v>4.9238830916565023E-3</v>
      </c>
      <c r="BV617" s="132">
        <f t="shared" ref="BV617" si="11586">N617/N622</f>
        <v>8.9127969833610217E-3</v>
      </c>
      <c r="BW617" s="133">
        <f t="shared" ref="BW617" si="11587">O617/O622</f>
        <v>7.5733247698565615E-3</v>
      </c>
      <c r="BX617" s="128">
        <f t="shared" ref="BX617" si="11588">P617/P622</f>
        <v>6.3820931415622256E-3</v>
      </c>
      <c r="BY617" s="129">
        <f t="shared" ref="BY617" si="11589">Q617/Q622</f>
        <v>8.6128085454457975E-3</v>
      </c>
      <c r="BZ617" s="130">
        <f t="shared" ref="BZ617" si="11590">R617/R622</f>
        <v>7.3364738589852497E-3</v>
      </c>
      <c r="CA617" s="131">
        <f t="shared" ref="CA617" si="11591">S617/S622</f>
        <v>4.3488040788783088E-3</v>
      </c>
      <c r="CB617" s="128">
        <f t="shared" ref="CB617" si="11592">T617/T622</f>
        <v>5.3258939893482118E-3</v>
      </c>
      <c r="CC617" s="129">
        <f t="shared" ref="CC617" si="11593">U617/U622</f>
        <v>1.3917004048582995E-3</v>
      </c>
      <c r="CD617" s="130">
        <f t="shared" ref="CD617" si="11594">V617/V622</f>
        <v>7.0763820388557701E-3</v>
      </c>
      <c r="CE617" s="131">
        <f t="shared" ref="CE617" si="11595">W617/W622</f>
        <v>1.200852217702886E-3</v>
      </c>
      <c r="CF617" s="128">
        <f t="shared" ref="CF617" si="11596">X617/X622</f>
        <v>4.7676457693993863E-3</v>
      </c>
      <c r="CG617" s="129">
        <f t="shared" ref="CG617" si="11597">Y617/Y622</f>
        <v>3.0771860842807078E-3</v>
      </c>
      <c r="CH617" s="130">
        <f t="shared" ref="CH617" si="11598">Z617/Z622</f>
        <v>1.8593351017676079E-3</v>
      </c>
      <c r="CI617" s="128">
        <f t="shared" ref="CI617" si="11599">AA617/AA622</f>
        <v>5.1668509284537806E-3</v>
      </c>
      <c r="CJ617" s="134">
        <f t="shared" ref="CJ617" si="11600">AB617/AB622</f>
        <v>4.4288992073422441E-3</v>
      </c>
      <c r="CK617" s="135">
        <f t="shared" ref="CK617" si="11601">AC617/AC622</f>
        <v>9.9780194354465532E-3</v>
      </c>
    </row>
    <row r="618" spans="1:89" x14ac:dyDescent="0.2">
      <c r="A618" s="145" t="s">
        <v>36</v>
      </c>
      <c r="B618" s="189"/>
      <c r="C618" s="183"/>
      <c r="D618" s="184"/>
      <c r="E618" s="185"/>
      <c r="F618" s="182"/>
      <c r="G618" s="186"/>
      <c r="H618" s="184"/>
      <c r="I618" s="185"/>
      <c r="J618" s="182"/>
      <c r="K618" s="186"/>
      <c r="L618" s="184"/>
      <c r="M618" s="182"/>
      <c r="N618" s="187"/>
      <c r="O618" s="190"/>
      <c r="P618" s="182"/>
      <c r="Q618" s="186"/>
      <c r="R618" s="184"/>
      <c r="S618" s="185"/>
      <c r="T618" s="182"/>
      <c r="U618" s="186"/>
      <c r="V618" s="184"/>
      <c r="W618" s="185"/>
      <c r="X618" s="182"/>
      <c r="Y618" s="186"/>
      <c r="Z618" s="184"/>
      <c r="AA618" s="182"/>
      <c r="AB618" s="156">
        <f t="shared" si="11083"/>
        <v>0</v>
      </c>
      <c r="AC618" s="157">
        <f t="shared" si="11084"/>
        <v>0</v>
      </c>
      <c r="BI618" s="145" t="s">
        <v>36</v>
      </c>
      <c r="BJ618" s="128">
        <f>B618/B622</f>
        <v>0</v>
      </c>
      <c r="BK618" s="129">
        <f t="shared" ref="BK618" si="11602">C618/C622</f>
        <v>0</v>
      </c>
      <c r="BL618" s="130">
        <f t="shared" ref="BL618" si="11603">D618/D622</f>
        <v>0</v>
      </c>
      <c r="BM618" s="131">
        <f t="shared" ref="BM618" si="11604">E618/E622</f>
        <v>0</v>
      </c>
      <c r="BN618" s="128">
        <f t="shared" ref="BN618" si="11605">F618/F622</f>
        <v>0</v>
      </c>
      <c r="BO618" s="129">
        <f t="shared" ref="BO618" si="11606">G618/G622</f>
        <v>0</v>
      </c>
      <c r="BP618" s="130">
        <f t="shared" ref="BP618" si="11607">H618/H622</f>
        <v>0</v>
      </c>
      <c r="BQ618" s="131">
        <f t="shared" ref="BQ618" si="11608">I618/I622</f>
        <v>0</v>
      </c>
      <c r="BR618" s="128">
        <f t="shared" ref="BR618" si="11609">J618/J622</f>
        <v>0</v>
      </c>
      <c r="BS618" s="129">
        <f t="shared" ref="BS618" si="11610">K618/K622</f>
        <v>0</v>
      </c>
      <c r="BT618" s="130">
        <f t="shared" ref="BT618" si="11611">L618/L622</f>
        <v>0</v>
      </c>
      <c r="BU618" s="128">
        <f t="shared" ref="BU618" si="11612">M618/M622</f>
        <v>0</v>
      </c>
      <c r="BV618" s="132">
        <f t="shared" ref="BV618" si="11613">N618/N622</f>
        <v>0</v>
      </c>
      <c r="BW618" s="133">
        <f t="shared" ref="BW618" si="11614">O618/O622</f>
        <v>0</v>
      </c>
      <c r="BX618" s="128">
        <f t="shared" ref="BX618" si="11615">P618/P622</f>
        <v>0</v>
      </c>
      <c r="BY618" s="129">
        <f t="shared" ref="BY618" si="11616">Q618/Q622</f>
        <v>0</v>
      </c>
      <c r="BZ618" s="130">
        <f t="shared" ref="BZ618" si="11617">R618/R622</f>
        <v>0</v>
      </c>
      <c r="CA618" s="131">
        <f t="shared" ref="CA618" si="11618">S618/S622</f>
        <v>0</v>
      </c>
      <c r="CB618" s="128">
        <f t="shared" ref="CB618" si="11619">T618/T622</f>
        <v>0</v>
      </c>
      <c r="CC618" s="129">
        <f t="shared" ref="CC618" si="11620">U618/U622</f>
        <v>0</v>
      </c>
      <c r="CD618" s="130">
        <f t="shared" ref="CD618" si="11621">V618/V622</f>
        <v>0</v>
      </c>
      <c r="CE618" s="131">
        <f t="shared" ref="CE618" si="11622">W618/W622</f>
        <v>0</v>
      </c>
      <c r="CF618" s="128">
        <f t="shared" ref="CF618" si="11623">X618/X622</f>
        <v>0</v>
      </c>
      <c r="CG618" s="129">
        <f t="shared" ref="CG618" si="11624">Y618/Y622</f>
        <v>0</v>
      </c>
      <c r="CH618" s="130">
        <f t="shared" ref="CH618" si="11625">Z618/Z622</f>
        <v>0</v>
      </c>
      <c r="CI618" s="128">
        <f t="shared" ref="CI618" si="11626">AA618/AA622</f>
        <v>0</v>
      </c>
      <c r="CJ618" s="134">
        <f t="shared" ref="CJ618" si="11627">AB618/AB622</f>
        <v>0</v>
      </c>
      <c r="CK618" s="135">
        <f t="shared" ref="CK618" si="11628">AC618/AC622</f>
        <v>0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58">
        <v>0</v>
      </c>
      <c r="AC619" s="159">
        <f t="shared" ref="AC619:AC621" si="11629">SUM(C619,E619,G619,I619,K619,M619,O619,Q619,S619,U619,W619,Y619,AA619)</f>
        <v>0</v>
      </c>
      <c r="BI619" s="136" t="s">
        <v>37</v>
      </c>
      <c r="BJ619" s="128">
        <f>B619/B622</f>
        <v>0</v>
      </c>
      <c r="BK619" s="129">
        <f t="shared" ref="BK619" si="11630">C619/C622</f>
        <v>0</v>
      </c>
      <c r="BL619" s="130">
        <f t="shared" ref="BL619" si="11631">D619/D622</f>
        <v>0</v>
      </c>
      <c r="BM619" s="131">
        <f t="shared" ref="BM619" si="11632">E619/E622</f>
        <v>0</v>
      </c>
      <c r="BN619" s="128">
        <f t="shared" ref="BN619" si="11633">F619/F622</f>
        <v>0</v>
      </c>
      <c r="BO619" s="129">
        <f t="shared" ref="BO619" si="11634">G619/G622</f>
        <v>0</v>
      </c>
      <c r="BP619" s="130">
        <f t="shared" ref="BP619" si="11635">H619/H622</f>
        <v>0</v>
      </c>
      <c r="BQ619" s="131">
        <f t="shared" ref="BQ619" si="11636">I619/I622</f>
        <v>0</v>
      </c>
      <c r="BR619" s="128">
        <f t="shared" ref="BR619" si="11637">J619/J622</f>
        <v>0</v>
      </c>
      <c r="BS619" s="129">
        <f t="shared" ref="BS619" si="11638">K619/K622</f>
        <v>0</v>
      </c>
      <c r="BT619" s="130">
        <f t="shared" ref="BT619" si="11639">L619/L622</f>
        <v>0</v>
      </c>
      <c r="BU619" s="128">
        <f t="shared" ref="BU619" si="11640">M619/M622</f>
        <v>0</v>
      </c>
      <c r="BV619" s="132">
        <f t="shared" ref="BV619" si="11641">N619/N622</f>
        <v>0</v>
      </c>
      <c r="BW619" s="133">
        <f t="shared" ref="BW619" si="11642">O619/O622</f>
        <v>0</v>
      </c>
      <c r="BX619" s="128">
        <f t="shared" ref="BX619" si="11643">P619/P622</f>
        <v>0</v>
      </c>
      <c r="BY619" s="129">
        <f t="shared" ref="BY619" si="11644">Q619/Q622</f>
        <v>0</v>
      </c>
      <c r="BZ619" s="130">
        <f t="shared" ref="BZ619" si="11645">R619/R622</f>
        <v>0</v>
      </c>
      <c r="CA619" s="131">
        <f t="shared" ref="CA619" si="11646">S619/S622</f>
        <v>0</v>
      </c>
      <c r="CB619" s="128">
        <f t="shared" ref="CB619" si="11647">T619/T622</f>
        <v>0</v>
      </c>
      <c r="CC619" s="129">
        <f t="shared" ref="CC619" si="11648">U619/U622</f>
        <v>0</v>
      </c>
      <c r="CD619" s="130">
        <f t="shared" ref="CD619" si="11649">V619/V622</f>
        <v>0</v>
      </c>
      <c r="CE619" s="131">
        <f t="shared" ref="CE619" si="11650">W619/W622</f>
        <v>0</v>
      </c>
      <c r="CF619" s="128">
        <f t="shared" ref="CF619" si="11651">X619/X622</f>
        <v>0</v>
      </c>
      <c r="CG619" s="129">
        <f t="shared" ref="CG619" si="11652">Y619/Y622</f>
        <v>0</v>
      </c>
      <c r="CH619" s="130">
        <f t="shared" ref="CH619" si="11653">Z619/Z622</f>
        <v>0</v>
      </c>
      <c r="CI619" s="128">
        <f t="shared" ref="CI619" si="11654">AA619/AA622</f>
        <v>0</v>
      </c>
      <c r="CJ619" s="134">
        <f t="shared" ref="CJ619" si="11655">AB619/AB622</f>
        <v>0</v>
      </c>
      <c r="CK619" s="135">
        <f t="shared" ref="CK619" si="11656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58">
        <f t="shared" ref="AB620:AB621" si="11657">SUM(B620,D620,F620,H620,J620,L620,N620,P620,R620,T620,V620,X620,Z620)</f>
        <v>0</v>
      </c>
      <c r="AC620" s="159">
        <f t="shared" si="11629"/>
        <v>0</v>
      </c>
      <c r="BI620" s="145" t="s">
        <v>38</v>
      </c>
      <c r="BJ620" s="128">
        <f>B620/B622</f>
        <v>0</v>
      </c>
      <c r="BK620" s="129">
        <f t="shared" ref="BK620" si="11658">C620/C622</f>
        <v>0</v>
      </c>
      <c r="BL620" s="130">
        <f t="shared" ref="BL620" si="11659">D620/D622</f>
        <v>0</v>
      </c>
      <c r="BM620" s="131">
        <f t="shared" ref="BM620" si="11660">E620/E622</f>
        <v>0</v>
      </c>
      <c r="BN620" s="128">
        <f t="shared" ref="BN620" si="11661">F620/F622</f>
        <v>0</v>
      </c>
      <c r="BO620" s="129">
        <f t="shared" ref="BO620" si="11662">G620/G622</f>
        <v>0</v>
      </c>
      <c r="BP620" s="130">
        <f t="shared" ref="BP620" si="11663">H620/H622</f>
        <v>0</v>
      </c>
      <c r="BQ620" s="131">
        <f t="shared" ref="BQ620" si="11664">I620/I622</f>
        <v>0</v>
      </c>
      <c r="BR620" s="128">
        <f t="shared" ref="BR620" si="11665">J620/J622</f>
        <v>0</v>
      </c>
      <c r="BS620" s="129">
        <f t="shared" ref="BS620" si="11666">K620/K622</f>
        <v>0</v>
      </c>
      <c r="BT620" s="130">
        <f t="shared" ref="BT620" si="11667">L620/L622</f>
        <v>0</v>
      </c>
      <c r="BU620" s="128">
        <f t="shared" ref="BU620" si="11668">M620/M622</f>
        <v>0</v>
      </c>
      <c r="BV620" s="132">
        <f t="shared" ref="BV620" si="11669">N620/N622</f>
        <v>0</v>
      </c>
      <c r="BW620" s="133">
        <f t="shared" ref="BW620" si="11670">O620/O622</f>
        <v>0</v>
      </c>
      <c r="BX620" s="128">
        <f t="shared" ref="BX620" si="11671">P620/P622</f>
        <v>0</v>
      </c>
      <c r="BY620" s="129">
        <f t="shared" ref="BY620" si="11672">Q620/Q622</f>
        <v>0</v>
      </c>
      <c r="BZ620" s="130">
        <f t="shared" ref="BZ620" si="11673">R620/R622</f>
        <v>0</v>
      </c>
      <c r="CA620" s="131">
        <f t="shared" ref="CA620" si="11674">S620/S622</f>
        <v>0</v>
      </c>
      <c r="CB620" s="128">
        <f t="shared" ref="CB620" si="11675">T620/T622</f>
        <v>0</v>
      </c>
      <c r="CC620" s="129">
        <f t="shared" ref="CC620" si="11676">U620/U622</f>
        <v>0</v>
      </c>
      <c r="CD620" s="130">
        <f t="shared" ref="CD620" si="11677">V620/V622</f>
        <v>0</v>
      </c>
      <c r="CE620" s="131">
        <f t="shared" ref="CE620" si="11678">W620/W622</f>
        <v>0</v>
      </c>
      <c r="CF620" s="128">
        <f t="shared" ref="CF620" si="11679">X620/X622</f>
        <v>0</v>
      </c>
      <c r="CG620" s="129">
        <f t="shared" ref="CG620" si="11680">Y620/Y622</f>
        <v>0</v>
      </c>
      <c r="CH620" s="130">
        <f t="shared" ref="CH620" si="11681">Z620/Z622</f>
        <v>0</v>
      </c>
      <c r="CI620" s="128">
        <f t="shared" ref="CI620" si="11682">AA620/AA622</f>
        <v>0</v>
      </c>
      <c r="CJ620" s="134">
        <f t="shared" ref="CJ620" si="11683">AB620/AB622</f>
        <v>0</v>
      </c>
      <c r="CK620" s="135">
        <f t="shared" ref="CK620" si="11684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58">
        <f t="shared" si="11657"/>
        <v>0</v>
      </c>
      <c r="AC621" s="159">
        <f t="shared" si="11629"/>
        <v>0</v>
      </c>
      <c r="BI621" s="136" t="s">
        <v>39</v>
      </c>
      <c r="BJ621" s="128">
        <f>B621/B622</f>
        <v>0</v>
      </c>
      <c r="BK621" s="129">
        <f t="shared" ref="BK621" si="11685">C621/C622</f>
        <v>0</v>
      </c>
      <c r="BL621" s="130">
        <f t="shared" ref="BL621" si="11686">D621/D622</f>
        <v>0</v>
      </c>
      <c r="BM621" s="131">
        <f t="shared" ref="BM621" si="11687">E621/E622</f>
        <v>0</v>
      </c>
      <c r="BN621" s="128">
        <f t="shared" ref="BN621" si="11688">F621/F622</f>
        <v>0</v>
      </c>
      <c r="BO621" s="129">
        <f t="shared" ref="BO621" si="11689">G621/G622</f>
        <v>0</v>
      </c>
      <c r="BP621" s="130">
        <f t="shared" ref="BP621" si="11690">H621/H622</f>
        <v>0</v>
      </c>
      <c r="BQ621" s="131">
        <f t="shared" ref="BQ621" si="11691">I621/I622</f>
        <v>0</v>
      </c>
      <c r="BR621" s="128">
        <f t="shared" ref="BR621" si="11692">J621/J622</f>
        <v>0</v>
      </c>
      <c r="BS621" s="129">
        <f t="shared" ref="BS621" si="11693">K621/K622</f>
        <v>0</v>
      </c>
      <c r="BT621" s="130">
        <f t="shared" ref="BT621" si="11694">L621/L622</f>
        <v>0</v>
      </c>
      <c r="BU621" s="128">
        <f t="shared" ref="BU621" si="11695">M621/M622</f>
        <v>0</v>
      </c>
      <c r="BV621" s="132">
        <f t="shared" ref="BV621" si="11696">N621/N622</f>
        <v>0</v>
      </c>
      <c r="BW621" s="133">
        <f t="shared" ref="BW621" si="11697">O621/O622</f>
        <v>0</v>
      </c>
      <c r="BX621" s="128">
        <f t="shared" ref="BX621" si="11698">P621/P622</f>
        <v>0</v>
      </c>
      <c r="BY621" s="129">
        <f t="shared" ref="BY621" si="11699">Q621/Q622</f>
        <v>0</v>
      </c>
      <c r="BZ621" s="130">
        <f t="shared" ref="BZ621" si="11700">R621/R622</f>
        <v>0</v>
      </c>
      <c r="CA621" s="131">
        <f t="shared" ref="CA621" si="11701">S621/S622</f>
        <v>0</v>
      </c>
      <c r="CB621" s="128">
        <f t="shared" ref="CB621" si="11702">T621/T622</f>
        <v>0</v>
      </c>
      <c r="CC621" s="129">
        <f t="shared" ref="CC621" si="11703">U621/U622</f>
        <v>0</v>
      </c>
      <c r="CD621" s="130">
        <f t="shared" ref="CD621" si="11704">V621/V622</f>
        <v>0</v>
      </c>
      <c r="CE621" s="131">
        <f t="shared" ref="CE621" si="11705">W621/W622</f>
        <v>0</v>
      </c>
      <c r="CF621" s="128">
        <f t="shared" ref="CF621" si="11706">X621/X622</f>
        <v>0</v>
      </c>
      <c r="CG621" s="129">
        <f t="shared" ref="CG621" si="11707">Y621/Y622</f>
        <v>0</v>
      </c>
      <c r="CH621" s="130">
        <f t="shared" ref="CH621" si="11708">Z621/Z622</f>
        <v>0</v>
      </c>
      <c r="CI621" s="128">
        <f t="shared" ref="CI621" si="11709">AA621/AA622</f>
        <v>0</v>
      </c>
      <c r="CJ621" s="134">
        <f t="shared" ref="CJ621" si="11710">AB621/AB622</f>
        <v>0</v>
      </c>
      <c r="CK621" s="135">
        <f t="shared" ref="CK621" si="11711">AC621/AC622</f>
        <v>0</v>
      </c>
    </row>
    <row r="622" spans="1:89" ht="14.25" thickTop="1" thickBot="1" x14ac:dyDescent="0.25">
      <c r="A622" s="229" t="s">
        <v>13</v>
      </c>
      <c r="B622" s="20">
        <f t="shared" ref="B622:AA622" si="11712">SUM(B599:B621)</f>
        <v>28921</v>
      </c>
      <c r="C622" s="21">
        <f t="shared" si="11712"/>
        <v>28467</v>
      </c>
      <c r="D622" s="20">
        <f t="shared" si="11712"/>
        <v>12250</v>
      </c>
      <c r="E622" s="21">
        <f t="shared" si="11712"/>
        <v>12814</v>
      </c>
      <c r="F622" s="20">
        <f t="shared" si="11712"/>
        <v>27971</v>
      </c>
      <c r="G622" s="21">
        <f t="shared" si="11712"/>
        <v>25846</v>
      </c>
      <c r="H622" s="20">
        <f t="shared" si="11712"/>
        <v>38688</v>
      </c>
      <c r="I622" s="21">
        <f t="shared" si="11712"/>
        <v>41141</v>
      </c>
      <c r="J622" s="20">
        <f t="shared" si="11712"/>
        <v>6329</v>
      </c>
      <c r="K622" s="21">
        <f t="shared" si="11712"/>
        <v>6215</v>
      </c>
      <c r="L622" s="20">
        <f t="shared" si="11712"/>
        <v>23102</v>
      </c>
      <c r="M622" s="21">
        <f t="shared" si="11712"/>
        <v>22137</v>
      </c>
      <c r="N622" s="20">
        <f t="shared" si="11712"/>
        <v>37923</v>
      </c>
      <c r="O622" s="21">
        <f t="shared" si="11712"/>
        <v>37368</v>
      </c>
      <c r="P622" s="20">
        <f t="shared" si="11712"/>
        <v>21623</v>
      </c>
      <c r="Q622" s="21">
        <f t="shared" si="11712"/>
        <v>20783</v>
      </c>
      <c r="R622" s="20">
        <f t="shared" si="11712"/>
        <v>25898</v>
      </c>
      <c r="S622" s="21">
        <f t="shared" si="11712"/>
        <v>26674</v>
      </c>
      <c r="T622" s="20">
        <f t="shared" si="11712"/>
        <v>7886</v>
      </c>
      <c r="U622" s="21">
        <f t="shared" si="11712"/>
        <v>7904</v>
      </c>
      <c r="V622" s="20">
        <f t="shared" si="11712"/>
        <v>23317</v>
      </c>
      <c r="W622" s="21">
        <f t="shared" si="11712"/>
        <v>25815</v>
      </c>
      <c r="X622" s="20">
        <f t="shared" si="11712"/>
        <v>18248</v>
      </c>
      <c r="Y622" s="21">
        <f t="shared" si="11712"/>
        <v>11699</v>
      </c>
      <c r="Z622" s="20">
        <f t="shared" si="11712"/>
        <v>40337</v>
      </c>
      <c r="AA622" s="21">
        <f t="shared" si="11712"/>
        <v>44321</v>
      </c>
      <c r="AB622" s="160">
        <f t="shared" ref="AB622:AC622" si="11713">SUM(AB598:AB621)</f>
        <v>312493</v>
      </c>
      <c r="AC622" s="161">
        <f t="shared" si="11713"/>
        <v>311184</v>
      </c>
      <c r="BI622" s="229" t="s">
        <v>13</v>
      </c>
      <c r="BJ622" s="154">
        <f>SUM(BJ598:BJ621)</f>
        <v>0.99999999999999989</v>
      </c>
      <c r="BK622" s="155">
        <f t="shared" ref="BK622:CK622" si="11714">SUM(BK598:BK621)</f>
        <v>0.99999999999999989</v>
      </c>
      <c r="BL622" s="154">
        <f t="shared" si="11714"/>
        <v>1</v>
      </c>
      <c r="BM622" s="155">
        <f t="shared" si="11714"/>
        <v>1</v>
      </c>
      <c r="BN622" s="154">
        <f t="shared" si="11714"/>
        <v>1</v>
      </c>
      <c r="BO622" s="155">
        <f t="shared" si="11714"/>
        <v>1</v>
      </c>
      <c r="BP622" s="154">
        <f t="shared" si="11714"/>
        <v>1</v>
      </c>
      <c r="BQ622" s="155">
        <f t="shared" si="11714"/>
        <v>1</v>
      </c>
      <c r="BR622" s="154">
        <f t="shared" si="11714"/>
        <v>1.0000000000000002</v>
      </c>
      <c r="BS622" s="155">
        <f t="shared" si="11714"/>
        <v>1</v>
      </c>
      <c r="BT622" s="154">
        <f t="shared" si="11714"/>
        <v>0.99999999999999989</v>
      </c>
      <c r="BU622" s="155">
        <f t="shared" si="11714"/>
        <v>1</v>
      </c>
      <c r="BV622" s="154">
        <f t="shared" si="11714"/>
        <v>1.0000000000000002</v>
      </c>
      <c r="BW622" s="155">
        <f t="shared" si="11714"/>
        <v>0.99999999999999989</v>
      </c>
      <c r="BX622" s="154">
        <f t="shared" si="11714"/>
        <v>1</v>
      </c>
      <c r="BY622" s="155">
        <f t="shared" si="11714"/>
        <v>1</v>
      </c>
      <c r="BZ622" s="154">
        <f t="shared" si="11714"/>
        <v>1.0000000000000002</v>
      </c>
      <c r="CA622" s="155">
        <f t="shared" si="11714"/>
        <v>1.0000000000000002</v>
      </c>
      <c r="CB622" s="154">
        <f t="shared" si="11714"/>
        <v>1</v>
      </c>
      <c r="CC622" s="155">
        <f t="shared" si="11714"/>
        <v>1</v>
      </c>
      <c r="CD622" s="154">
        <f t="shared" si="11714"/>
        <v>1.0000000000000002</v>
      </c>
      <c r="CE622" s="155">
        <f t="shared" si="11714"/>
        <v>1</v>
      </c>
      <c r="CF622" s="154">
        <f t="shared" si="11714"/>
        <v>0.99999999999999989</v>
      </c>
      <c r="CG622" s="155">
        <f t="shared" si="11714"/>
        <v>1</v>
      </c>
      <c r="CH622" s="154">
        <f t="shared" si="11714"/>
        <v>1</v>
      </c>
      <c r="CI622" s="155">
        <f t="shared" si="11714"/>
        <v>1</v>
      </c>
      <c r="CJ622" s="154">
        <f t="shared" si="11714"/>
        <v>1</v>
      </c>
      <c r="CK622" s="155">
        <f t="shared" si="11714"/>
        <v>0.99999999999999989</v>
      </c>
    </row>
    <row r="623" spans="1:89" ht="13.5" thickTop="1" x14ac:dyDescent="0.2">
      <c r="A623" s="173"/>
    </row>
    <row r="625" spans="1:89" x14ac:dyDescent="0.2">
      <c r="A625" s="304">
        <f>+A594+1</f>
        <v>44672</v>
      </c>
      <c r="B625" s="304"/>
      <c r="C625" s="304"/>
      <c r="D625" s="304"/>
      <c r="BI625" s="309">
        <f>+BI563+2</f>
        <v>44672</v>
      </c>
      <c r="BJ625" s="309"/>
      <c r="BK625" s="309"/>
      <c r="BL625" s="309"/>
    </row>
    <row r="626" spans="1:89" ht="13.5" thickBot="1" x14ac:dyDescent="0.25">
      <c r="AE626" s="232" t="s">
        <v>84</v>
      </c>
    </row>
    <row r="627" spans="1:89" ht="14.25" thickTop="1" thickBot="1" x14ac:dyDescent="0.25">
      <c r="A627" s="300" t="s">
        <v>0</v>
      </c>
      <c r="B627" s="302" t="s">
        <v>1</v>
      </c>
      <c r="C627" s="303"/>
      <c r="D627" s="302" t="s">
        <v>2</v>
      </c>
      <c r="E627" s="303"/>
      <c r="F627" s="302" t="s">
        <v>3</v>
      </c>
      <c r="G627" s="303"/>
      <c r="H627" s="302" t="s">
        <v>4</v>
      </c>
      <c r="I627" s="303"/>
      <c r="J627" s="302" t="s">
        <v>5</v>
      </c>
      <c r="K627" s="303"/>
      <c r="L627" s="302" t="s">
        <v>6</v>
      </c>
      <c r="M627" s="303"/>
      <c r="N627" s="302" t="s">
        <v>7</v>
      </c>
      <c r="O627" s="303"/>
      <c r="P627" s="302" t="s">
        <v>8</v>
      </c>
      <c r="Q627" s="303"/>
      <c r="R627" s="302" t="s">
        <v>9</v>
      </c>
      <c r="S627" s="303"/>
      <c r="T627" s="302" t="s">
        <v>10</v>
      </c>
      <c r="U627" s="303"/>
      <c r="V627" s="302" t="s">
        <v>11</v>
      </c>
      <c r="W627" s="303"/>
      <c r="X627" s="302" t="s">
        <v>12</v>
      </c>
      <c r="Y627" s="303"/>
      <c r="Z627" s="305" t="s">
        <v>40</v>
      </c>
      <c r="AA627" s="306"/>
      <c r="AB627" s="307" t="s">
        <v>41</v>
      </c>
      <c r="AC627" s="308"/>
      <c r="AE627" s="300" t="s">
        <v>0</v>
      </c>
      <c r="AF627" s="302" t="s">
        <v>1</v>
      </c>
      <c r="AG627" s="303"/>
      <c r="AH627" s="302" t="s">
        <v>2</v>
      </c>
      <c r="AI627" s="303"/>
      <c r="AJ627" s="302" t="s">
        <v>3</v>
      </c>
      <c r="AK627" s="303"/>
      <c r="AL627" s="302" t="s">
        <v>4</v>
      </c>
      <c r="AM627" s="303"/>
      <c r="AN627" s="302" t="s">
        <v>5</v>
      </c>
      <c r="AO627" s="303"/>
      <c r="AP627" s="302" t="s">
        <v>6</v>
      </c>
      <c r="AQ627" s="303"/>
      <c r="AR627" s="302" t="s">
        <v>7</v>
      </c>
      <c r="AS627" s="303"/>
      <c r="AT627" s="302" t="s">
        <v>8</v>
      </c>
      <c r="AU627" s="303"/>
      <c r="AV627" s="302" t="s">
        <v>9</v>
      </c>
      <c r="AW627" s="303"/>
      <c r="AX627" s="302" t="s">
        <v>10</v>
      </c>
      <c r="AY627" s="303"/>
      <c r="AZ627" s="302" t="s">
        <v>11</v>
      </c>
      <c r="BA627" s="303"/>
      <c r="BB627" s="302" t="s">
        <v>12</v>
      </c>
      <c r="BC627" s="303"/>
      <c r="BD627" s="305" t="s">
        <v>40</v>
      </c>
      <c r="BE627" s="306"/>
      <c r="BF627" s="307" t="s">
        <v>41</v>
      </c>
      <c r="BG627" s="308"/>
      <c r="BI627" s="300" t="s">
        <v>0</v>
      </c>
      <c r="BJ627" s="302" t="s">
        <v>1</v>
      </c>
      <c r="BK627" s="303"/>
      <c r="BL627" s="302" t="s">
        <v>2</v>
      </c>
      <c r="BM627" s="303"/>
      <c r="BN627" s="302" t="s">
        <v>3</v>
      </c>
      <c r="BO627" s="303"/>
      <c r="BP627" s="302" t="s">
        <v>4</v>
      </c>
      <c r="BQ627" s="303"/>
      <c r="BR627" s="302" t="s">
        <v>5</v>
      </c>
      <c r="BS627" s="303"/>
      <c r="BT627" s="302" t="s">
        <v>6</v>
      </c>
      <c r="BU627" s="303"/>
      <c r="BV627" s="302" t="s">
        <v>7</v>
      </c>
      <c r="BW627" s="303"/>
      <c r="BX627" s="302" t="s">
        <v>8</v>
      </c>
      <c r="BY627" s="303"/>
      <c r="BZ627" s="302" t="s">
        <v>9</v>
      </c>
      <c r="CA627" s="303"/>
      <c r="CB627" s="302" t="s">
        <v>10</v>
      </c>
      <c r="CC627" s="303"/>
      <c r="CD627" s="302" t="s">
        <v>11</v>
      </c>
      <c r="CE627" s="303"/>
      <c r="CF627" s="302" t="s">
        <v>12</v>
      </c>
      <c r="CG627" s="303"/>
      <c r="CH627" s="305" t="s">
        <v>40</v>
      </c>
      <c r="CI627" s="306"/>
      <c r="CJ627" s="302" t="s">
        <v>41</v>
      </c>
      <c r="CK627" s="303"/>
    </row>
    <row r="628" spans="1:89" ht="15" thickTop="1" thickBot="1" x14ac:dyDescent="0.3">
      <c r="A628" s="301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62" t="s">
        <v>14</v>
      </c>
      <c r="AC628" s="163" t="s">
        <v>15</v>
      </c>
      <c r="AE628" s="301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62" t="s">
        <v>14</v>
      </c>
      <c r="BG628" s="163" t="s">
        <v>15</v>
      </c>
      <c r="BI628" s="301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72"/>
      <c r="D629" s="126"/>
      <c r="E629" s="166"/>
      <c r="F629" s="125"/>
      <c r="G629" s="127"/>
      <c r="H629" s="126"/>
      <c r="I629" s="166"/>
      <c r="J629" s="125"/>
      <c r="K629" s="127"/>
      <c r="L629" s="126"/>
      <c r="M629" s="125"/>
      <c r="N629" s="165"/>
      <c r="O629" s="167"/>
      <c r="P629" s="125"/>
      <c r="Q629" s="127"/>
      <c r="R629" s="126"/>
      <c r="S629" s="166"/>
      <c r="T629" s="125"/>
      <c r="U629" s="127"/>
      <c r="V629" s="126"/>
      <c r="W629" s="166"/>
      <c r="X629" s="125"/>
      <c r="Y629" s="127"/>
      <c r="Z629" s="170"/>
      <c r="AA629" s="171"/>
      <c r="AB629" s="156">
        <f>B629+D629+F629+H629+J629+L629+N629+P629+R629+T629+V629+X629+Z629</f>
        <v>0</v>
      </c>
      <c r="AC629" s="157">
        <f>C629+E629+G629+I629+K629+M629+O629+Q629+S629+U629+W629+Y629+AA629</f>
        <v>0</v>
      </c>
      <c r="AE629" s="235" t="str">
        <f>$AE$9</f>
        <v>07:00 - 07:59</v>
      </c>
      <c r="AF629" s="125">
        <f>SUMIF($A$9:$A$32,$AE629,B$629:B$652)</f>
        <v>2914</v>
      </c>
      <c r="AG629" s="172">
        <f t="shared" ref="AG629:AV631" si="11715">SUMIF($A$9:$A$32,$AE629,C$629:C$652)</f>
        <v>1445</v>
      </c>
      <c r="AH629" s="126">
        <f t="shared" si="11715"/>
        <v>1041</v>
      </c>
      <c r="AI629" s="166">
        <f t="shared" si="11715"/>
        <v>1119</v>
      </c>
      <c r="AJ629" s="125">
        <f t="shared" si="11715"/>
        <v>2342</v>
      </c>
      <c r="AK629" s="127">
        <f t="shared" si="11715"/>
        <v>1575</v>
      </c>
      <c r="AL629" s="126">
        <f t="shared" si="11715"/>
        <v>3494</v>
      </c>
      <c r="AM629" s="166">
        <f t="shared" si="11715"/>
        <v>2269</v>
      </c>
      <c r="AN629" s="125">
        <f t="shared" si="11715"/>
        <v>223</v>
      </c>
      <c r="AO629" s="127">
        <f t="shared" si="11715"/>
        <v>884</v>
      </c>
      <c r="AP629" s="126">
        <f t="shared" si="11715"/>
        <v>1158</v>
      </c>
      <c r="AQ629" s="125">
        <f t="shared" si="11715"/>
        <v>3013</v>
      </c>
      <c r="AR629" s="165">
        <f t="shared" si="11715"/>
        <v>2644</v>
      </c>
      <c r="AS629" s="167">
        <f t="shared" si="11715"/>
        <v>3680</v>
      </c>
      <c r="AT629" s="125">
        <f t="shared" si="11715"/>
        <v>1972</v>
      </c>
      <c r="AU629" s="127">
        <f t="shared" si="11715"/>
        <v>1875</v>
      </c>
      <c r="AV629" s="126">
        <f t="shared" si="11715"/>
        <v>2402</v>
      </c>
      <c r="AW629" s="166">
        <f t="shared" ref="AW629:BE631" si="11716">SUMIF($A$9:$A$32,$AE629,S$629:S$652)</f>
        <v>2045</v>
      </c>
      <c r="AX629" s="125">
        <f t="shared" si="11716"/>
        <v>391</v>
      </c>
      <c r="AY629" s="127">
        <f t="shared" si="11716"/>
        <v>1371</v>
      </c>
      <c r="AZ629" s="126">
        <f t="shared" si="11716"/>
        <v>1025</v>
      </c>
      <c r="BA629" s="166">
        <f t="shared" si="11716"/>
        <v>2753</v>
      </c>
      <c r="BB629" s="125">
        <f t="shared" si="11716"/>
        <v>1606</v>
      </c>
      <c r="BC629" s="127">
        <f t="shared" si="11716"/>
        <v>1579</v>
      </c>
      <c r="BD629" s="170">
        <f t="shared" si="11716"/>
        <v>3205</v>
      </c>
      <c r="BE629" s="171">
        <f t="shared" si="11716"/>
        <v>2587</v>
      </c>
      <c r="BF629" s="156">
        <f>AF629+AH629+AJ629+AL629+AN629+AP629+AR629+AT629+AV629+AX629+AZ629+BB629+BD629</f>
        <v>24417</v>
      </c>
      <c r="BG629" s="157">
        <f>AG629+AI629+AK629+AM629+AO629+AQ629+AS629+AU629+AW629+AY629+BA629+BC629+BE629</f>
        <v>26195</v>
      </c>
      <c r="BI629" s="124" t="s">
        <v>16</v>
      </c>
      <c r="BJ629" s="128">
        <f>B629/B653</f>
        <v>0</v>
      </c>
      <c r="BK629" s="129">
        <f t="shared" ref="BK629" si="11717">C629/C653</f>
        <v>0</v>
      </c>
      <c r="BL629" s="130">
        <f t="shared" ref="BL629" si="11718">D629/D653</f>
        <v>0</v>
      </c>
      <c r="BM629" s="131">
        <f t="shared" ref="BM629" si="11719">E629/E653</f>
        <v>0</v>
      </c>
      <c r="BN629" s="128">
        <f t="shared" ref="BN629" si="11720">F629/F653</f>
        <v>0</v>
      </c>
      <c r="BO629" s="129">
        <f t="shared" ref="BO629" si="11721">G629/G653</f>
        <v>0</v>
      </c>
      <c r="BP629" s="130">
        <f t="shared" ref="BP629" si="11722">H629/H653</f>
        <v>0</v>
      </c>
      <c r="BQ629" s="131">
        <f t="shared" ref="BQ629" si="11723">I629/I653</f>
        <v>0</v>
      </c>
      <c r="BR629" s="128">
        <f t="shared" ref="BR629" si="11724">J629/J653</f>
        <v>0</v>
      </c>
      <c r="BS629" s="129">
        <f t="shared" ref="BS629" si="11725">K629/K653</f>
        <v>0</v>
      </c>
      <c r="BT629" s="130">
        <f t="shared" ref="BT629" si="11726">L629/L653</f>
        <v>0</v>
      </c>
      <c r="BU629" s="128">
        <f t="shared" ref="BU629" si="11727">M629/M653</f>
        <v>0</v>
      </c>
      <c r="BV629" s="132">
        <f t="shared" ref="BV629" si="11728">N629/N653</f>
        <v>0</v>
      </c>
      <c r="BW629" s="133">
        <f t="shared" ref="BW629" si="11729">O629/O653</f>
        <v>0</v>
      </c>
      <c r="BX629" s="128">
        <f t="shared" ref="BX629" si="11730">P629/P653</f>
        <v>0</v>
      </c>
      <c r="BY629" s="129">
        <f t="shared" ref="BY629" si="11731">Q629/Q653</f>
        <v>0</v>
      </c>
      <c r="BZ629" s="130">
        <f t="shared" ref="BZ629" si="11732">R629/R653</f>
        <v>0</v>
      </c>
      <c r="CA629" s="131">
        <f t="shared" ref="CA629" si="11733">S629/S653</f>
        <v>0</v>
      </c>
      <c r="CB629" s="128">
        <f t="shared" ref="CB629" si="11734">T629/T653</f>
        <v>0</v>
      </c>
      <c r="CC629" s="129">
        <f t="shared" ref="CC629" si="11735">U629/U653</f>
        <v>0</v>
      </c>
      <c r="CD629" s="130">
        <f t="shared" ref="CD629" si="11736">V629/V653</f>
        <v>0</v>
      </c>
      <c r="CE629" s="131">
        <f t="shared" ref="CE629" si="11737">W629/W653</f>
        <v>0</v>
      </c>
      <c r="CF629" s="128">
        <f t="shared" ref="CF629" si="11738">X629/X653</f>
        <v>0</v>
      </c>
      <c r="CG629" s="129">
        <f t="shared" ref="CG629" si="11739">Y629/Y653</f>
        <v>0</v>
      </c>
      <c r="CH629" s="130">
        <f t="shared" ref="CH629" si="11740">Z629/Z653</f>
        <v>0</v>
      </c>
      <c r="CI629" s="128">
        <f t="shared" ref="CI629" si="11741">AA629/AA653</f>
        <v>0</v>
      </c>
      <c r="CJ629" s="134">
        <f t="shared" ref="CJ629" si="11742">AB629/AB653</f>
        <v>0</v>
      </c>
      <c r="CK629" s="135">
        <f t="shared" ref="CK629" si="11743">AC629/AC653</f>
        <v>0</v>
      </c>
    </row>
    <row r="630" spans="1:89" x14ac:dyDescent="0.2">
      <c r="A630" s="136" t="s">
        <v>17</v>
      </c>
      <c r="B630" s="175">
        <v>337</v>
      </c>
      <c r="C630" s="176">
        <v>0</v>
      </c>
      <c r="D630" s="177">
        <v>212</v>
      </c>
      <c r="E630" s="178">
        <v>1</v>
      </c>
      <c r="F630" s="175">
        <v>693</v>
      </c>
      <c r="G630" s="179">
        <v>8</v>
      </c>
      <c r="H630" s="177">
        <v>471</v>
      </c>
      <c r="I630" s="178">
        <v>41</v>
      </c>
      <c r="J630" s="175">
        <v>13</v>
      </c>
      <c r="K630" s="179">
        <v>25</v>
      </c>
      <c r="L630" s="177">
        <v>62</v>
      </c>
      <c r="M630" s="175">
        <v>95</v>
      </c>
      <c r="N630" s="180">
        <v>192</v>
      </c>
      <c r="O630" s="181">
        <v>111</v>
      </c>
      <c r="P630" s="175">
        <v>71</v>
      </c>
      <c r="Q630" s="179">
        <v>10</v>
      </c>
      <c r="R630" s="177">
        <v>27</v>
      </c>
      <c r="S630" s="178">
        <v>0</v>
      </c>
      <c r="T630" s="175">
        <v>2</v>
      </c>
      <c r="U630" s="179">
        <v>0</v>
      </c>
      <c r="V630" s="177">
        <v>15</v>
      </c>
      <c r="W630" s="178">
        <v>0</v>
      </c>
      <c r="X630" s="175">
        <v>4</v>
      </c>
      <c r="Y630" s="179">
        <v>0</v>
      </c>
      <c r="Z630" s="177">
        <v>0</v>
      </c>
      <c r="AA630" s="175">
        <v>0</v>
      </c>
      <c r="AB630" s="156">
        <f t="shared" ref="AB630:AB649" si="11744">B630+D630+F630+H630+J630+L630+N630+P630+R630+T630+V630+X630+Z630</f>
        <v>2099</v>
      </c>
      <c r="AC630" s="157">
        <f t="shared" ref="AC630:AC648" si="11745">C630+E630+G630+I630+K630+M630+O630+Q630+S630+U630+W630+Y630+AA630</f>
        <v>291</v>
      </c>
      <c r="AE630" s="237" t="str">
        <f>$AE$10</f>
        <v>08:00 - 08:59</v>
      </c>
      <c r="AF630" s="125">
        <f>SUMIF($A$9:$A$32,$AE630,B$629:B$652)</f>
        <v>2398</v>
      </c>
      <c r="AG630" s="176">
        <f t="shared" si="11715"/>
        <v>1146</v>
      </c>
      <c r="AH630" s="177">
        <f t="shared" si="11715"/>
        <v>736</v>
      </c>
      <c r="AI630" s="178">
        <f t="shared" si="11715"/>
        <v>901</v>
      </c>
      <c r="AJ630" s="238">
        <f t="shared" si="11715"/>
        <v>2403</v>
      </c>
      <c r="AK630" s="179">
        <f t="shared" si="11715"/>
        <v>1158</v>
      </c>
      <c r="AL630" s="177">
        <f t="shared" si="11715"/>
        <v>2928</v>
      </c>
      <c r="AM630" s="178">
        <f t="shared" si="11715"/>
        <v>1968</v>
      </c>
      <c r="AN630" s="238">
        <f t="shared" si="11715"/>
        <v>227</v>
      </c>
      <c r="AO630" s="179">
        <f t="shared" si="11715"/>
        <v>751</v>
      </c>
      <c r="AP630" s="177">
        <f t="shared" si="11715"/>
        <v>887</v>
      </c>
      <c r="AQ630" s="238">
        <f t="shared" si="11715"/>
        <v>2682</v>
      </c>
      <c r="AR630" s="180">
        <f t="shared" si="11715"/>
        <v>1889</v>
      </c>
      <c r="AS630" s="181">
        <f t="shared" si="11715"/>
        <v>3284</v>
      </c>
      <c r="AT630" s="238">
        <f t="shared" si="11715"/>
        <v>1458</v>
      </c>
      <c r="AU630" s="179">
        <f t="shared" si="11715"/>
        <v>1629</v>
      </c>
      <c r="AV630" s="177">
        <f t="shared" si="11715"/>
        <v>1995</v>
      </c>
      <c r="AW630" s="178">
        <f t="shared" si="11716"/>
        <v>1479</v>
      </c>
      <c r="AX630" s="238">
        <f t="shared" si="11716"/>
        <v>286</v>
      </c>
      <c r="AY630" s="179">
        <f t="shared" si="11716"/>
        <v>904</v>
      </c>
      <c r="AZ630" s="177">
        <f t="shared" si="11716"/>
        <v>840</v>
      </c>
      <c r="BA630" s="178">
        <f t="shared" si="11716"/>
        <v>2023</v>
      </c>
      <c r="BB630" s="238">
        <f t="shared" si="11716"/>
        <v>1236</v>
      </c>
      <c r="BC630" s="179">
        <f t="shared" si="11716"/>
        <v>1212</v>
      </c>
      <c r="BD630" s="177">
        <f t="shared" si="11716"/>
        <v>2868</v>
      </c>
      <c r="BE630" s="238">
        <f t="shared" si="11716"/>
        <v>2100</v>
      </c>
      <c r="BF630" s="158">
        <f>SUM(AF630,AH630,AJ630,AL630,AN630,AP630,AR630,AT630,AV630,AX630,AZ630,BB630,BD630)</f>
        <v>20151</v>
      </c>
      <c r="BG630" s="159">
        <f>SUM(AG630,AI630,AK630,AM630,AO630,AQ630,AS630,AU630,AW630,AY630,BA630,BC630,BE630)</f>
        <v>21237</v>
      </c>
      <c r="BI630" s="136" t="s">
        <v>17</v>
      </c>
      <c r="BJ630" s="128">
        <f>B630/B653</f>
        <v>1.2040014290818149E-2</v>
      </c>
      <c r="BK630" s="129">
        <f t="shared" ref="BK630" si="11746">C630/C653</f>
        <v>0</v>
      </c>
      <c r="BL630" s="130">
        <f t="shared" ref="BL630" si="11747">D630/D653</f>
        <v>1.7788219499916092E-2</v>
      </c>
      <c r="BM630" s="131">
        <f t="shared" ref="BM630" si="11748">E630/E653</f>
        <v>7.9026394815868501E-5</v>
      </c>
      <c r="BN630" s="128">
        <f t="shared" ref="BN630" si="11749">F630/F653</f>
        <v>2.5050607287449393E-2</v>
      </c>
      <c r="BO630" s="129">
        <f t="shared" ref="BO630" si="11750">G630/G653</f>
        <v>3.1336910964001725E-4</v>
      </c>
      <c r="BP630" s="130">
        <f t="shared" ref="BP630" si="11751">H630/H653</f>
        <v>1.2650408250966911E-2</v>
      </c>
      <c r="BQ630" s="131">
        <f t="shared" ref="BQ630" si="11752">I630/I653</f>
        <v>1.0381060893784023E-3</v>
      </c>
      <c r="BR630" s="128">
        <f t="shared" ref="BR630" si="11753">J630/J653</f>
        <v>2.134997536541304E-3</v>
      </c>
      <c r="BS630" s="129">
        <f t="shared" ref="BS630" si="11754">K630/K653</f>
        <v>4.1131951299769659E-3</v>
      </c>
      <c r="BT630" s="130">
        <f t="shared" ref="BT630" si="11755">L630/L653</f>
        <v>2.7093165530501662E-3</v>
      </c>
      <c r="BU630" s="128">
        <f t="shared" ref="BU630" si="11756">M630/M653</f>
        <v>4.3615995592488866E-3</v>
      </c>
      <c r="BV630" s="132">
        <f t="shared" ref="BV630" si="11757">N630/N653</f>
        <v>5.0982474774296333E-3</v>
      </c>
      <c r="BW630" s="133">
        <f t="shared" ref="BW630" si="11758">O630/O653</f>
        <v>2.9971648440664236E-3</v>
      </c>
      <c r="BX630" s="128">
        <f t="shared" ref="BX630" si="11759">P630/P653</f>
        <v>3.3238144281634756E-3</v>
      </c>
      <c r="BY630" s="129">
        <f t="shared" ref="BY630" si="11760">Q630/Q653</f>
        <v>4.8051511220027868E-4</v>
      </c>
      <c r="BZ630" s="130">
        <f t="shared" ref="BZ630" si="11761">R630/R653</f>
        <v>1.0637878728182498E-3</v>
      </c>
      <c r="CA630" s="131">
        <f t="shared" ref="CA630" si="11762">S630/S653</f>
        <v>0</v>
      </c>
      <c r="CB630" s="128">
        <f t="shared" ref="CB630" si="11763">T630/T653</f>
        <v>2.6062027625749283E-4</v>
      </c>
      <c r="CC630" s="129">
        <f t="shared" ref="CC630" si="11764">U630/U653</f>
        <v>0</v>
      </c>
      <c r="CD630" s="130">
        <f t="shared" ref="CD630" si="11765">V630/V653</f>
        <v>6.4831222716860441E-4</v>
      </c>
      <c r="CE630" s="131">
        <f t="shared" ref="CE630" si="11766">W630/W653</f>
        <v>0</v>
      </c>
      <c r="CF630" s="128">
        <f t="shared" ref="CF630" si="11767">X630/X653</f>
        <v>2.2381378692927484E-4</v>
      </c>
      <c r="CG630" s="129">
        <f t="shared" ref="CG630" si="11768">Y630/Y653</f>
        <v>0</v>
      </c>
      <c r="CH630" s="130">
        <f t="shared" ref="CH630" si="11769">Z630/Z653</f>
        <v>0</v>
      </c>
      <c r="CI630" s="128">
        <f t="shared" ref="CI630" si="11770">AA630/AA653</f>
        <v>0</v>
      </c>
      <c r="CJ630" s="134">
        <f t="shared" ref="CJ630" si="11771">AB630/AB653</f>
        <v>6.8660290211574448E-3</v>
      </c>
      <c r="CK630" s="135">
        <f t="shared" ref="CK630" si="11772">AC630/AC653</f>
        <v>9.5618943722829922E-4</v>
      </c>
    </row>
    <row r="631" spans="1:89" ht="13.5" thickBot="1" x14ac:dyDescent="0.25">
      <c r="A631" s="145" t="s">
        <v>18</v>
      </c>
      <c r="B631" s="182">
        <v>1959</v>
      </c>
      <c r="C631" s="183">
        <v>2</v>
      </c>
      <c r="D631" s="184">
        <v>830</v>
      </c>
      <c r="E631" s="185">
        <v>160</v>
      </c>
      <c r="F631" s="182">
        <v>2731</v>
      </c>
      <c r="G631" s="186">
        <v>462</v>
      </c>
      <c r="H631" s="184">
        <v>2215</v>
      </c>
      <c r="I631" s="185">
        <v>762</v>
      </c>
      <c r="J631" s="182">
        <v>98</v>
      </c>
      <c r="K631" s="186">
        <v>265</v>
      </c>
      <c r="L631" s="184">
        <v>551</v>
      </c>
      <c r="M631" s="182">
        <v>957</v>
      </c>
      <c r="N631" s="187">
        <v>1583</v>
      </c>
      <c r="O631" s="188">
        <v>1791</v>
      </c>
      <c r="P631" s="182">
        <v>903</v>
      </c>
      <c r="Q631" s="186">
        <v>1040</v>
      </c>
      <c r="R631" s="184">
        <v>964</v>
      </c>
      <c r="S631" s="185">
        <v>1205</v>
      </c>
      <c r="T631" s="182">
        <v>237</v>
      </c>
      <c r="U631" s="186">
        <v>629</v>
      </c>
      <c r="V631" s="184">
        <v>670</v>
      </c>
      <c r="W631" s="185">
        <v>1418</v>
      </c>
      <c r="X631" s="182">
        <v>702</v>
      </c>
      <c r="Y631" s="186">
        <v>620</v>
      </c>
      <c r="Z631" s="184">
        <v>1838</v>
      </c>
      <c r="AA631" s="182">
        <v>1155</v>
      </c>
      <c r="AB631" s="156">
        <f t="shared" si="11744"/>
        <v>15281</v>
      </c>
      <c r="AC631" s="157">
        <f t="shared" si="11745"/>
        <v>10466</v>
      </c>
      <c r="AE631" s="235">
        <f>$AE$11</f>
        <v>0</v>
      </c>
      <c r="AF631" s="125">
        <f>SUMIF($A$9:$A$32,$AE631,B$629:B$652)</f>
        <v>0</v>
      </c>
      <c r="AG631" s="183">
        <f t="shared" si="11715"/>
        <v>0</v>
      </c>
      <c r="AH631" s="184">
        <f t="shared" si="11715"/>
        <v>0</v>
      </c>
      <c r="AI631" s="185">
        <f t="shared" si="11715"/>
        <v>0</v>
      </c>
      <c r="AJ631" s="182">
        <f t="shared" si="11715"/>
        <v>0</v>
      </c>
      <c r="AK631" s="186">
        <f t="shared" si="11715"/>
        <v>0</v>
      </c>
      <c r="AL631" s="184">
        <f t="shared" si="11715"/>
        <v>0</v>
      </c>
      <c r="AM631" s="185">
        <f t="shared" si="11715"/>
        <v>0</v>
      </c>
      <c r="AN631" s="182">
        <f t="shared" si="11715"/>
        <v>0</v>
      </c>
      <c r="AO631" s="186">
        <f t="shared" si="11715"/>
        <v>0</v>
      </c>
      <c r="AP631" s="184">
        <f t="shared" si="11715"/>
        <v>0</v>
      </c>
      <c r="AQ631" s="182">
        <f t="shared" si="11715"/>
        <v>0</v>
      </c>
      <c r="AR631" s="187">
        <f t="shared" si="11715"/>
        <v>0</v>
      </c>
      <c r="AS631" s="188">
        <f t="shared" si="11715"/>
        <v>0</v>
      </c>
      <c r="AT631" s="182">
        <f t="shared" si="11715"/>
        <v>0</v>
      </c>
      <c r="AU631" s="186">
        <f t="shared" si="11715"/>
        <v>0</v>
      </c>
      <c r="AV631" s="184">
        <f t="shared" si="11715"/>
        <v>0</v>
      </c>
      <c r="AW631" s="185">
        <f t="shared" si="11716"/>
        <v>0</v>
      </c>
      <c r="AX631" s="182">
        <f t="shared" si="11716"/>
        <v>0</v>
      </c>
      <c r="AY631" s="186">
        <f t="shared" si="11716"/>
        <v>0</v>
      </c>
      <c r="AZ631" s="184">
        <f t="shared" si="11716"/>
        <v>0</v>
      </c>
      <c r="BA631" s="185">
        <f t="shared" si="11716"/>
        <v>0</v>
      </c>
      <c r="BB631" s="182">
        <f t="shared" si="11716"/>
        <v>0</v>
      </c>
      <c r="BC631" s="186">
        <f t="shared" si="11716"/>
        <v>0</v>
      </c>
      <c r="BD631" s="184">
        <f t="shared" si="11716"/>
        <v>0</v>
      </c>
      <c r="BE631" s="182">
        <f t="shared" si="11716"/>
        <v>0</v>
      </c>
      <c r="BF631" s="158">
        <f>SUM(AF631,AH631,AJ631,AL631,AN631,AP631,AR631,AT631,AV631,AX631,AZ631,BB631,BD631)</f>
        <v>0</v>
      </c>
      <c r="BG631" s="159">
        <f>SUM(AG631,AI631,AK631,AM631,AO631,AQ631,AS631,AU631,AW631,AY631,BA631,BC631,BE631)</f>
        <v>0</v>
      </c>
      <c r="BI631" s="145" t="s">
        <v>18</v>
      </c>
      <c r="BJ631" s="128">
        <f>B631/B653</f>
        <v>6.9989281886387991E-2</v>
      </c>
      <c r="BK631" s="129">
        <f t="shared" ref="BK631" si="11773">C631/C653</f>
        <v>7.0736365565537241E-5</v>
      </c>
      <c r="BL631" s="130">
        <f t="shared" ref="BL631" si="11774">D631/D653</f>
        <v>6.9642557476086595E-2</v>
      </c>
      <c r="BM631" s="131">
        <f t="shared" ref="BM631" si="11775">E631/E653</f>
        <v>1.2644223170538959E-2</v>
      </c>
      <c r="BN631" s="128">
        <f t="shared" ref="BN631" si="11776">F631/F653</f>
        <v>9.8720358588779644E-2</v>
      </c>
      <c r="BO631" s="129">
        <f t="shared" ref="BO631" si="11777">G631/G653</f>
        <v>1.8097066081710994E-2</v>
      </c>
      <c r="BP631" s="130">
        <f t="shared" ref="BP631" si="11778">H631/H653</f>
        <v>5.9491834980661795E-2</v>
      </c>
      <c r="BQ631" s="131">
        <f t="shared" ref="BQ631" si="11779">I631/I653</f>
        <v>1.9293581466008354E-2</v>
      </c>
      <c r="BR631" s="128">
        <f t="shared" ref="BR631" si="11780">J631/J653</f>
        <v>1.6094596813926752E-2</v>
      </c>
      <c r="BS631" s="129">
        <f t="shared" ref="BS631" si="11781">K631/K653</f>
        <v>4.359986837775584E-2</v>
      </c>
      <c r="BT631" s="130">
        <f t="shared" ref="BT631" si="11782">L631/L653</f>
        <v>2.4077958398881313E-2</v>
      </c>
      <c r="BU631" s="128">
        <f t="shared" ref="BU631" si="11783">M631/M653</f>
        <v>4.3937376612644047E-2</v>
      </c>
      <c r="BV631" s="132">
        <f t="shared" ref="BV631" si="11784">N631/N653</f>
        <v>4.2033988316516196E-2</v>
      </c>
      <c r="BW631" s="133">
        <f t="shared" ref="BW631" si="11785">O631/O653</f>
        <v>4.8359659781287971E-2</v>
      </c>
      <c r="BX631" s="128">
        <f t="shared" ref="BX631" si="11786">P631/P653</f>
        <v>4.2273301811712932E-2</v>
      </c>
      <c r="BY631" s="129">
        <f t="shared" ref="BY631" si="11787">Q631/Q653</f>
        <v>4.9973571668828987E-2</v>
      </c>
      <c r="BZ631" s="130">
        <f t="shared" ref="BZ631" si="11788">R631/R653</f>
        <v>3.7981167014696032E-2</v>
      </c>
      <c r="CA631" s="131">
        <f t="shared" ref="CA631" si="11789">S631/S653</f>
        <v>4.6812478147702112E-2</v>
      </c>
      <c r="CB631" s="128">
        <f t="shared" ref="CB631" si="11790">T631/T653</f>
        <v>3.0883502736512899E-2</v>
      </c>
      <c r="CC631" s="129">
        <f t="shared" ref="CC631" si="11791">U631/U653</f>
        <v>8.0311542390194071E-2</v>
      </c>
      <c r="CD631" s="130">
        <f t="shared" ref="CD631" si="11792">V631/V653</f>
        <v>2.8957946146864331E-2</v>
      </c>
      <c r="CE631" s="131">
        <f t="shared" ref="CE631" si="11793">W631/W653</f>
        <v>5.5921441810939783E-2</v>
      </c>
      <c r="CF631" s="128">
        <f t="shared" ref="CF631" si="11794">X631/X653</f>
        <v>3.9279319606087736E-2</v>
      </c>
      <c r="CG631" s="129">
        <f t="shared" ref="CG631" si="11795">Y631/Y653</f>
        <v>5.3596127247579527E-2</v>
      </c>
      <c r="CH631" s="130">
        <f t="shared" ref="CH631" si="11796">Z631/Z653</f>
        <v>4.7315038871441076E-2</v>
      </c>
      <c r="CI631" s="128">
        <f t="shared" ref="CI631" si="11797">AA631/AA653</f>
        <v>2.7394336132062047E-2</v>
      </c>
      <c r="CJ631" s="134">
        <f t="shared" ref="CJ631" si="11798">AB631/AB653</f>
        <v>4.9985607180708387E-2</v>
      </c>
      <c r="CK631" s="135">
        <f t="shared" ref="CK631" si="11799">AC631/AC653</f>
        <v>3.4389960996671409E-2</v>
      </c>
    </row>
    <row r="632" spans="1:89" ht="14.25" thickTop="1" thickBot="1" x14ac:dyDescent="0.25">
      <c r="A632" s="136" t="s">
        <v>19</v>
      </c>
      <c r="B632" s="175">
        <v>2968</v>
      </c>
      <c r="C632" s="176">
        <v>1220</v>
      </c>
      <c r="D632" s="177">
        <v>1110</v>
      </c>
      <c r="E632" s="178">
        <v>756</v>
      </c>
      <c r="F632" s="175">
        <v>3125</v>
      </c>
      <c r="G632" s="179">
        <v>1233</v>
      </c>
      <c r="H632" s="177">
        <v>3109</v>
      </c>
      <c r="I632" s="178">
        <v>1681</v>
      </c>
      <c r="J632" s="175">
        <v>233</v>
      </c>
      <c r="K632" s="179">
        <v>588</v>
      </c>
      <c r="L632" s="177">
        <v>1056</v>
      </c>
      <c r="M632" s="175">
        <v>2113</v>
      </c>
      <c r="N632" s="180">
        <v>2527</v>
      </c>
      <c r="O632" s="181">
        <v>3074</v>
      </c>
      <c r="P632" s="175">
        <v>1671</v>
      </c>
      <c r="Q632" s="179">
        <v>1748</v>
      </c>
      <c r="R632" s="177">
        <v>2020</v>
      </c>
      <c r="S632" s="178">
        <v>1664</v>
      </c>
      <c r="T632" s="175">
        <v>308</v>
      </c>
      <c r="U632" s="179">
        <v>1229</v>
      </c>
      <c r="V632" s="177">
        <v>1275</v>
      </c>
      <c r="W632" s="178">
        <v>2612</v>
      </c>
      <c r="X632" s="175">
        <v>1592</v>
      </c>
      <c r="Y632" s="179">
        <v>1162</v>
      </c>
      <c r="Z632" s="177">
        <v>3016</v>
      </c>
      <c r="AA632" s="175">
        <v>2373</v>
      </c>
      <c r="AB632" s="156">
        <f t="shared" si="11744"/>
        <v>24010</v>
      </c>
      <c r="AC632" s="157">
        <f t="shared" si="11745"/>
        <v>21453</v>
      </c>
      <c r="AE632" s="229" t="s">
        <v>13</v>
      </c>
      <c r="AF632" s="20">
        <f t="shared" ref="AF632:BG632" si="11800">SUM(AF629:AF631)</f>
        <v>5312</v>
      </c>
      <c r="AG632" s="21">
        <f t="shared" si="11800"/>
        <v>2591</v>
      </c>
      <c r="AH632" s="20">
        <f t="shared" si="11800"/>
        <v>1777</v>
      </c>
      <c r="AI632" s="21">
        <f t="shared" si="11800"/>
        <v>2020</v>
      </c>
      <c r="AJ632" s="20">
        <f t="shared" si="11800"/>
        <v>4745</v>
      </c>
      <c r="AK632" s="21">
        <f t="shared" si="11800"/>
        <v>2733</v>
      </c>
      <c r="AL632" s="20">
        <f t="shared" si="11800"/>
        <v>6422</v>
      </c>
      <c r="AM632" s="21">
        <f t="shared" si="11800"/>
        <v>4237</v>
      </c>
      <c r="AN632" s="20">
        <f t="shared" si="11800"/>
        <v>450</v>
      </c>
      <c r="AO632" s="21">
        <f t="shared" si="11800"/>
        <v>1635</v>
      </c>
      <c r="AP632" s="20">
        <f t="shared" si="11800"/>
        <v>2045</v>
      </c>
      <c r="AQ632" s="21">
        <f t="shared" si="11800"/>
        <v>5695</v>
      </c>
      <c r="AR632" s="20">
        <f t="shared" si="11800"/>
        <v>4533</v>
      </c>
      <c r="AS632" s="21">
        <f t="shared" si="11800"/>
        <v>6964</v>
      </c>
      <c r="AT632" s="20">
        <f t="shared" si="11800"/>
        <v>3430</v>
      </c>
      <c r="AU632" s="21">
        <f t="shared" si="11800"/>
        <v>3504</v>
      </c>
      <c r="AV632" s="20">
        <f t="shared" si="11800"/>
        <v>4397</v>
      </c>
      <c r="AW632" s="21">
        <f t="shared" si="11800"/>
        <v>3524</v>
      </c>
      <c r="AX632" s="20">
        <f t="shared" si="11800"/>
        <v>677</v>
      </c>
      <c r="AY632" s="21">
        <f t="shared" si="11800"/>
        <v>2275</v>
      </c>
      <c r="AZ632" s="20">
        <f t="shared" si="11800"/>
        <v>1865</v>
      </c>
      <c r="BA632" s="21">
        <f t="shared" si="11800"/>
        <v>4776</v>
      </c>
      <c r="BB632" s="20">
        <f t="shared" si="11800"/>
        <v>2842</v>
      </c>
      <c r="BC632" s="21">
        <f t="shared" si="11800"/>
        <v>2791</v>
      </c>
      <c r="BD632" s="20">
        <f t="shared" si="11800"/>
        <v>6073</v>
      </c>
      <c r="BE632" s="21">
        <f t="shared" si="11800"/>
        <v>4687</v>
      </c>
      <c r="BF632" s="160">
        <f t="shared" si="11800"/>
        <v>44568</v>
      </c>
      <c r="BG632" s="161">
        <f t="shared" si="11800"/>
        <v>47432</v>
      </c>
      <c r="BI632" s="136" t="s">
        <v>19</v>
      </c>
      <c r="BJ632" s="128">
        <f>B632/B653</f>
        <v>0.10603787066809575</v>
      </c>
      <c r="BK632" s="129">
        <f t="shared" ref="BK632" si="11801">C632/C653</f>
        <v>4.3149182994977719E-2</v>
      </c>
      <c r="BL632" s="130">
        <f t="shared" ref="BL632" si="11802">D632/D653</f>
        <v>9.3136432287296525E-2</v>
      </c>
      <c r="BM632" s="131">
        <f t="shared" ref="BM632" si="11803">E632/E653</f>
        <v>5.9743954480796585E-2</v>
      </c>
      <c r="BN632" s="128">
        <f t="shared" ref="BN632" si="11804">F632/F653</f>
        <v>0.11296269519953731</v>
      </c>
      <c r="BO632" s="129">
        <f t="shared" ref="BO632" si="11805">G632/G653</f>
        <v>4.8298014023267659E-2</v>
      </c>
      <c r="BP632" s="130">
        <f t="shared" ref="BP632" si="11806">H632/H653</f>
        <v>8.3503437902879243E-2</v>
      </c>
      <c r="BQ632" s="131">
        <f t="shared" ref="BQ632" si="11807">I632/I653</f>
        <v>4.2562349664514498E-2</v>
      </c>
      <c r="BR632" s="128">
        <f t="shared" ref="BR632" si="11808">J632/J653</f>
        <v>3.8265725078009523E-2</v>
      </c>
      <c r="BS632" s="129">
        <f t="shared" ref="BS632" si="11809">K632/K653</f>
        <v>9.6742349457058244E-2</v>
      </c>
      <c r="BT632" s="130">
        <f t="shared" ref="BT632" si="11810">L632/L653</f>
        <v>4.6145778710015732E-2</v>
      </c>
      <c r="BU632" s="128">
        <f t="shared" ref="BU632" si="11811">M632/M653</f>
        <v>9.7011156512556818E-2</v>
      </c>
      <c r="BV632" s="132">
        <f t="shared" ref="BV632" si="11812">N632/N653</f>
        <v>6.7100371747211895E-2</v>
      </c>
      <c r="BW632" s="133">
        <f t="shared" ref="BW632" si="11813">O632/O653</f>
        <v>8.3002565141082757E-2</v>
      </c>
      <c r="BX632" s="128">
        <f t="shared" ref="BX632" si="11814">P632/P653</f>
        <v>7.8226674781143202E-2</v>
      </c>
      <c r="BY632" s="129">
        <f t="shared" ref="BY632" si="11815">Q632/Q653</f>
        <v>8.3994041612608719E-2</v>
      </c>
      <c r="BZ632" s="130">
        <f t="shared" ref="BZ632" si="11816">R632/R653</f>
        <v>7.9587092707143134E-2</v>
      </c>
      <c r="CA632" s="131">
        <f t="shared" ref="CA632" si="11817">S632/S653</f>
        <v>6.4643953226370385E-2</v>
      </c>
      <c r="CB632" s="128">
        <f t="shared" ref="CB632" si="11818">T632/T653</f>
        <v>4.01355225436539E-2</v>
      </c>
      <c r="CC632" s="129">
        <f t="shared" ref="CC632" si="11819">U632/U653</f>
        <v>0.15692032686414709</v>
      </c>
      <c r="CD632" s="130">
        <f t="shared" ref="CD632" si="11820">V632/V653</f>
        <v>5.5106539309331376E-2</v>
      </c>
      <c r="CE632" s="131">
        <f t="shared" ref="CE632" si="11821">W632/W653</f>
        <v>0.10300903103679457</v>
      </c>
      <c r="CF632" s="128">
        <f t="shared" ref="CF632" si="11822">X632/X653</f>
        <v>8.9077887197851383E-2</v>
      </c>
      <c r="CG632" s="129">
        <f t="shared" ref="CG632" si="11823">Y632/Y653</f>
        <v>0.10044951590594745</v>
      </c>
      <c r="CH632" s="130">
        <f t="shared" ref="CH632" si="11824">Z632/Z653</f>
        <v>7.7639911445193846E-2</v>
      </c>
      <c r="CI632" s="128">
        <f t="shared" ref="CI632" si="11825">AA632/AA653</f>
        <v>5.6282908780418389E-2</v>
      </c>
      <c r="CJ632" s="134">
        <f t="shared" ref="CJ632" si="11826">AB632/AB653</f>
        <v>7.853899799808968E-2</v>
      </c>
      <c r="CK632" s="135">
        <f t="shared" ref="CK632" si="11827">AC632/AC653</f>
        <v>7.0491862532160499E-2</v>
      </c>
    </row>
    <row r="633" spans="1:89" ht="13.5" thickTop="1" x14ac:dyDescent="0.2">
      <c r="A633" s="145" t="s">
        <v>20</v>
      </c>
      <c r="B633" s="182">
        <v>2914</v>
      </c>
      <c r="C633" s="183">
        <v>1445</v>
      </c>
      <c r="D633" s="184">
        <v>1041</v>
      </c>
      <c r="E633" s="185">
        <v>1119</v>
      </c>
      <c r="F633" s="182">
        <v>2342</v>
      </c>
      <c r="G633" s="186">
        <v>1575</v>
      </c>
      <c r="H633" s="184">
        <v>3494</v>
      </c>
      <c r="I633" s="185">
        <v>2269</v>
      </c>
      <c r="J633" s="182">
        <v>223</v>
      </c>
      <c r="K633" s="186">
        <v>884</v>
      </c>
      <c r="L633" s="184">
        <v>1158</v>
      </c>
      <c r="M633" s="182">
        <v>3013</v>
      </c>
      <c r="N633" s="187">
        <v>2644</v>
      </c>
      <c r="O633" s="188">
        <v>3680</v>
      </c>
      <c r="P633" s="182">
        <v>1972</v>
      </c>
      <c r="Q633" s="186">
        <v>1875</v>
      </c>
      <c r="R633" s="184">
        <v>2402</v>
      </c>
      <c r="S633" s="185">
        <v>2045</v>
      </c>
      <c r="T633" s="182">
        <v>391</v>
      </c>
      <c r="U633" s="186">
        <v>1371</v>
      </c>
      <c r="V633" s="184">
        <v>1025</v>
      </c>
      <c r="W633" s="185">
        <v>2753</v>
      </c>
      <c r="X633" s="182">
        <v>1606</v>
      </c>
      <c r="Y633" s="186">
        <v>1579</v>
      </c>
      <c r="Z633" s="184">
        <v>3205</v>
      </c>
      <c r="AA633" s="182">
        <v>2587</v>
      </c>
      <c r="AB633" s="156">
        <f t="shared" si="11744"/>
        <v>24417</v>
      </c>
      <c r="AC633" s="157">
        <f t="shared" si="11745"/>
        <v>26195</v>
      </c>
      <c r="BI633" s="145" t="s">
        <v>20</v>
      </c>
      <c r="BJ633" s="128">
        <f>B633/B653</f>
        <v>0.10410861021793498</v>
      </c>
      <c r="BK633" s="129">
        <f t="shared" ref="BK633" si="11828">C633/C653</f>
        <v>5.1107024121100658E-2</v>
      </c>
      <c r="BL633" s="130">
        <f t="shared" ref="BL633" si="11829">D633/D653</f>
        <v>8.7346870280248359E-2</v>
      </c>
      <c r="BM633" s="131">
        <f t="shared" ref="BM633" si="11830">E633/E653</f>
        <v>8.843053579895685E-2</v>
      </c>
      <c r="BN633" s="128">
        <f t="shared" ref="BN633" si="11831">F633/F653</f>
        <v>8.4658762290341236E-2</v>
      </c>
      <c r="BO633" s="129">
        <f t="shared" ref="BO633" si="11832">G633/G653</f>
        <v>6.1694543460378393E-2</v>
      </c>
      <c r="BP633" s="130">
        <f t="shared" ref="BP633" si="11833">H633/H653</f>
        <v>9.3844005156854315E-2</v>
      </c>
      <c r="BQ633" s="131">
        <f t="shared" ref="BQ633" si="11834">I633/I653</f>
        <v>5.7450310165843781E-2</v>
      </c>
      <c r="BR633" s="128">
        <f t="shared" ref="BR633" si="11835">J633/J653</f>
        <v>3.6623419280670061E-2</v>
      </c>
      <c r="BS633" s="129">
        <f t="shared" ref="BS633" si="11836">K633/K653</f>
        <v>0.14544257979598552</v>
      </c>
      <c r="BT633" s="130">
        <f t="shared" ref="BT633" si="11837">L633/L653</f>
        <v>5.0603041426324068E-2</v>
      </c>
      <c r="BU633" s="128">
        <f t="shared" ref="BU633" si="11838">M633/M653</f>
        <v>0.13833157338965152</v>
      </c>
      <c r="BV633" s="132">
        <f t="shared" ref="BV633" si="11839">N633/N653</f>
        <v>7.0207116303770578E-2</v>
      </c>
      <c r="BW633" s="133">
        <f t="shared" ref="BW633" si="11840">O633/O653</f>
        <v>9.936546510058053E-2</v>
      </c>
      <c r="BX633" s="128">
        <f t="shared" ref="BX633" si="11841">P633/P653</f>
        <v>9.2317775385047512E-2</v>
      </c>
      <c r="BY633" s="129">
        <f t="shared" ref="BY633" si="11842">Q633/Q653</f>
        <v>9.0096583537552261E-2</v>
      </c>
      <c r="BZ633" s="130">
        <f t="shared" ref="BZ633" si="11843">R633/R653</f>
        <v>9.4637721129979119E-2</v>
      </c>
      <c r="CA633" s="131">
        <f t="shared" ref="CA633" si="11844">S633/S653</f>
        <v>7.944524299755254E-2</v>
      </c>
      <c r="CB633" s="128">
        <f t="shared" ref="CB633" si="11845">T633/T653</f>
        <v>5.0951264008339846E-2</v>
      </c>
      <c r="CC633" s="129">
        <f t="shared" ref="CC633" si="11846">U633/U653</f>
        <v>0.17505107252298263</v>
      </c>
      <c r="CD633" s="130">
        <f t="shared" ref="CD633" si="11847">V633/V653</f>
        <v>4.4301335523187969E-2</v>
      </c>
      <c r="CE633" s="131">
        <f t="shared" ref="CE633" si="11848">W633/W653</f>
        <v>0.10856962574437039</v>
      </c>
      <c r="CF633" s="128">
        <f t="shared" ref="CF633" si="11849">X633/X653</f>
        <v>8.9861235452103852E-2</v>
      </c>
      <c r="CG633" s="129">
        <f t="shared" ref="CG633" si="11850">Y633/Y653</f>
        <v>0.13649723374827108</v>
      </c>
      <c r="CH633" s="130">
        <f t="shared" ref="CH633" si="11851">Z633/Z653</f>
        <v>8.2505277248622763E-2</v>
      </c>
      <c r="CI633" s="128">
        <f t="shared" ref="CI633" si="11852">AA633/AA653</f>
        <v>6.135856932783075E-2</v>
      </c>
      <c r="CJ633" s="134">
        <f t="shared" ref="CJ633" si="11853">AB633/AB653</f>
        <v>7.9870333782563752E-2</v>
      </c>
      <c r="CK633" s="135">
        <f t="shared" ref="CK633" si="11854">AC633/AC653</f>
        <v>8.6073478722320615E-2</v>
      </c>
    </row>
    <row r="634" spans="1:89" ht="13.5" thickBot="1" x14ac:dyDescent="0.25">
      <c r="A634" s="136" t="s">
        <v>21</v>
      </c>
      <c r="B634" s="175">
        <v>2398</v>
      </c>
      <c r="C634" s="176">
        <v>1146</v>
      </c>
      <c r="D634" s="177">
        <v>736</v>
      </c>
      <c r="E634" s="178">
        <v>901</v>
      </c>
      <c r="F634" s="175">
        <v>2403</v>
      </c>
      <c r="G634" s="179">
        <v>1158</v>
      </c>
      <c r="H634" s="177">
        <v>2928</v>
      </c>
      <c r="I634" s="178">
        <v>1968</v>
      </c>
      <c r="J634" s="175">
        <v>227</v>
      </c>
      <c r="K634" s="179">
        <v>751</v>
      </c>
      <c r="L634" s="177">
        <v>887</v>
      </c>
      <c r="M634" s="175">
        <v>2682</v>
      </c>
      <c r="N634" s="180">
        <v>1889</v>
      </c>
      <c r="O634" s="181">
        <v>3284</v>
      </c>
      <c r="P634" s="175">
        <v>1458</v>
      </c>
      <c r="Q634" s="179">
        <v>1629</v>
      </c>
      <c r="R634" s="177">
        <v>1995</v>
      </c>
      <c r="S634" s="178">
        <v>1479</v>
      </c>
      <c r="T634" s="175">
        <v>286</v>
      </c>
      <c r="U634" s="179">
        <v>904</v>
      </c>
      <c r="V634" s="177">
        <v>840</v>
      </c>
      <c r="W634" s="178">
        <v>2023</v>
      </c>
      <c r="X634" s="175">
        <v>1236</v>
      </c>
      <c r="Y634" s="179">
        <v>1212</v>
      </c>
      <c r="Z634" s="177">
        <v>2868</v>
      </c>
      <c r="AA634" s="175">
        <v>2100</v>
      </c>
      <c r="AB634" s="156">
        <f t="shared" si="11744"/>
        <v>20151</v>
      </c>
      <c r="AC634" s="157">
        <f t="shared" si="11745"/>
        <v>21237</v>
      </c>
      <c r="AE634" s="232" t="s">
        <v>85</v>
      </c>
      <c r="BI634" s="136" t="s">
        <v>21</v>
      </c>
      <c r="BJ634" s="128">
        <f>B634/B653</f>
        <v>8.5673454805287597E-2</v>
      </c>
      <c r="BK634" s="129">
        <f t="shared" ref="BK634" si="11855">C634/C653</f>
        <v>4.0531937469052842E-2</v>
      </c>
      <c r="BL634" s="130">
        <f t="shared" ref="BL634" si="11856">D634/D653</f>
        <v>6.1755328075180402E-2</v>
      </c>
      <c r="BM634" s="131">
        <f t="shared" ref="BM634" si="11857">E634/E653</f>
        <v>7.1202781729097525E-2</v>
      </c>
      <c r="BN634" s="128">
        <f t="shared" ref="BN634" si="11858">F634/F653</f>
        <v>8.6863794100636202E-2</v>
      </c>
      <c r="BO634" s="129">
        <f t="shared" ref="BO634" si="11859">G634/G653</f>
        <v>4.5360178620392495E-2</v>
      </c>
      <c r="BP634" s="130">
        <f t="shared" ref="BP634" si="11860">H634/H653</f>
        <v>7.8642028362698749E-2</v>
      </c>
      <c r="BQ634" s="131">
        <f t="shared" ref="BQ634" si="11861">I634/I653</f>
        <v>4.9829092290163308E-2</v>
      </c>
      <c r="BR634" s="128">
        <f t="shared" ref="BR634" si="11862">J634/J653</f>
        <v>3.7280341599605846E-2</v>
      </c>
      <c r="BS634" s="129">
        <f t="shared" ref="BS634" si="11863">K634/K653</f>
        <v>0.12356038170450806</v>
      </c>
      <c r="BT634" s="130">
        <f t="shared" ref="BT634" si="11864">L634/L653</f>
        <v>3.8760706170249959E-2</v>
      </c>
      <c r="BU634" s="128">
        <f t="shared" ref="BU634" si="11865">M634/M653</f>
        <v>0.12313484229374225</v>
      </c>
      <c r="BV634" s="132">
        <f t="shared" ref="BV634" si="11866">N634/N653</f>
        <v>5.0159320233669674E-2</v>
      </c>
      <c r="BW634" s="133">
        <f t="shared" ref="BW634" si="11867">O634/O653</f>
        <v>8.8672877008235451E-2</v>
      </c>
      <c r="BX634" s="128">
        <f t="shared" ref="BX634" si="11868">P634/P653</f>
        <v>6.8255231496652774E-2</v>
      </c>
      <c r="BY634" s="129">
        <f t="shared" ref="BY634" si="11869">Q634/Q653</f>
        <v>7.8275911777425405E-2</v>
      </c>
      <c r="BZ634" s="130">
        <f t="shared" ref="BZ634" si="11870">R634/R653</f>
        <v>7.8602103936015133E-2</v>
      </c>
      <c r="CA634" s="131">
        <f t="shared" ref="CA634" si="11871">S634/S653</f>
        <v>5.7456975253486656E-2</v>
      </c>
      <c r="CB634" s="128">
        <f t="shared" ref="CB634" si="11872">T634/T653</f>
        <v>3.7268699504821472E-2</v>
      </c>
      <c r="CC634" s="129">
        <f t="shared" ref="CC634" si="11873">U634/U653</f>
        <v>0.11542390194075587</v>
      </c>
      <c r="CD634" s="130">
        <f t="shared" ref="CD634" si="11874">V634/V653</f>
        <v>3.630548472144185E-2</v>
      </c>
      <c r="CE634" s="131">
        <f t="shared" ref="CE634" si="11875">W634/W653</f>
        <v>7.9780731159048782E-2</v>
      </c>
      <c r="CF634" s="128">
        <f t="shared" ref="CF634" si="11876">X634/X653</f>
        <v>6.9158460161145921E-2</v>
      </c>
      <c r="CG634" s="129">
        <f t="shared" ref="CG634" si="11877">Y634/Y653</f>
        <v>0.10477178423236515</v>
      </c>
      <c r="CH634" s="130">
        <f t="shared" ref="CH634" si="11878">Z634/Z653</f>
        <v>7.3829995366318277E-2</v>
      </c>
      <c r="CI634" s="128">
        <f t="shared" ref="CI634" si="11879">AA634/AA653</f>
        <v>4.9807883876476451E-2</v>
      </c>
      <c r="CJ634" s="134">
        <f t="shared" ref="CJ634" si="11880">AB634/AB653</f>
        <v>6.59158412602876E-2</v>
      </c>
      <c r="CK634" s="135">
        <f t="shared" ref="CK634" si="11881">AC634/AC653</f>
        <v>6.978211367153743E-2</v>
      </c>
    </row>
    <row r="635" spans="1:89" ht="14.25" thickTop="1" thickBot="1" x14ac:dyDescent="0.25">
      <c r="A635" s="145" t="s">
        <v>22</v>
      </c>
      <c r="B635" s="182">
        <v>1942</v>
      </c>
      <c r="C635" s="183">
        <v>1306</v>
      </c>
      <c r="D635" s="184">
        <v>678</v>
      </c>
      <c r="E635" s="185">
        <v>690</v>
      </c>
      <c r="F635" s="182">
        <v>2408</v>
      </c>
      <c r="G635" s="186">
        <v>975</v>
      </c>
      <c r="H635" s="184">
        <v>2383</v>
      </c>
      <c r="I635" s="185">
        <v>1895</v>
      </c>
      <c r="J635" s="182">
        <v>245</v>
      </c>
      <c r="K635" s="186">
        <v>700</v>
      </c>
      <c r="L635" s="184">
        <v>777</v>
      </c>
      <c r="M635" s="182">
        <v>2091</v>
      </c>
      <c r="N635" s="187">
        <v>1735</v>
      </c>
      <c r="O635" s="188">
        <v>2893</v>
      </c>
      <c r="P635" s="182">
        <v>1087</v>
      </c>
      <c r="Q635" s="186">
        <v>1288</v>
      </c>
      <c r="R635" s="184">
        <v>1756</v>
      </c>
      <c r="S635" s="185">
        <v>1292</v>
      </c>
      <c r="T635" s="182">
        <v>268</v>
      </c>
      <c r="U635" s="186">
        <v>542</v>
      </c>
      <c r="V635" s="184">
        <v>798</v>
      </c>
      <c r="W635" s="185">
        <v>1947</v>
      </c>
      <c r="X635" s="182">
        <v>920</v>
      </c>
      <c r="Y635" s="186">
        <v>711</v>
      </c>
      <c r="Z635" s="184">
        <v>2422</v>
      </c>
      <c r="AA635" s="182">
        <v>2254</v>
      </c>
      <c r="AB635" s="156">
        <f t="shared" si="11744"/>
        <v>17419</v>
      </c>
      <c r="AC635" s="157">
        <f t="shared" si="11745"/>
        <v>18584</v>
      </c>
      <c r="AE635" s="300" t="s">
        <v>0</v>
      </c>
      <c r="AF635" s="302" t="s">
        <v>1</v>
      </c>
      <c r="AG635" s="303"/>
      <c r="AH635" s="302" t="s">
        <v>2</v>
      </c>
      <c r="AI635" s="303"/>
      <c r="AJ635" s="302" t="s">
        <v>3</v>
      </c>
      <c r="AK635" s="303"/>
      <c r="AL635" s="302" t="s">
        <v>4</v>
      </c>
      <c r="AM635" s="303"/>
      <c r="AN635" s="302" t="s">
        <v>5</v>
      </c>
      <c r="AO635" s="303"/>
      <c r="AP635" s="302" t="s">
        <v>6</v>
      </c>
      <c r="AQ635" s="303"/>
      <c r="AR635" s="302" t="s">
        <v>7</v>
      </c>
      <c r="AS635" s="303"/>
      <c r="AT635" s="302" t="s">
        <v>8</v>
      </c>
      <c r="AU635" s="303"/>
      <c r="AV635" s="302" t="s">
        <v>9</v>
      </c>
      <c r="AW635" s="303"/>
      <c r="AX635" s="302" t="s">
        <v>10</v>
      </c>
      <c r="AY635" s="303"/>
      <c r="AZ635" s="302" t="s">
        <v>11</v>
      </c>
      <c r="BA635" s="303"/>
      <c r="BB635" s="302" t="s">
        <v>12</v>
      </c>
      <c r="BC635" s="303"/>
      <c r="BD635" s="305" t="s">
        <v>40</v>
      </c>
      <c r="BE635" s="306"/>
      <c r="BF635" s="307" t="s">
        <v>41</v>
      </c>
      <c r="BG635" s="308"/>
      <c r="BI635" s="145" t="s">
        <v>22</v>
      </c>
      <c r="BJ635" s="128">
        <f>B635/B653</f>
        <v>6.9381922115041086E-2</v>
      </c>
      <c r="BK635" s="129">
        <f t="shared" ref="BK635" si="11882">C635/C653</f>
        <v>4.6190846714295818E-2</v>
      </c>
      <c r="BL635" s="130">
        <f t="shared" ref="BL635" si="11883">D635/D653</f>
        <v>5.6888739721429771E-2</v>
      </c>
      <c r="BM635" s="131">
        <f t="shared" ref="BM635" si="11884">E635/E653</f>
        <v>5.4528212422949265E-2</v>
      </c>
      <c r="BN635" s="128">
        <f t="shared" ref="BN635" si="11885">F635/F653</f>
        <v>8.7044534412955468E-2</v>
      </c>
      <c r="BO635" s="129">
        <f t="shared" ref="BO635" si="11886">G635/G653</f>
        <v>3.8191860237377098E-2</v>
      </c>
      <c r="BP635" s="130">
        <f t="shared" ref="BP635" si="11887">H635/H653</f>
        <v>6.4004082509669102E-2</v>
      </c>
      <c r="BQ635" s="131">
        <f t="shared" ref="BQ635" si="11888">I635/I653</f>
        <v>4.7980757057855428E-2</v>
      </c>
      <c r="BR635" s="128">
        <f t="shared" ref="BR635" si="11889">J635/J653</f>
        <v>4.0236492034816884E-2</v>
      </c>
      <c r="BS635" s="129">
        <f t="shared" ref="BS635" si="11890">K635/K653</f>
        <v>0.11516946363935505</v>
      </c>
      <c r="BT635" s="130">
        <f t="shared" ref="BT635" si="11891">L635/L653</f>
        <v>3.3953854221289985E-2</v>
      </c>
      <c r="BU635" s="128">
        <f t="shared" ref="BU635" si="11892">M635/M653</f>
        <v>9.6001101877783393E-2</v>
      </c>
      <c r="BV635" s="132">
        <f t="shared" ref="BV635" si="11893">N635/N653</f>
        <v>4.6070100902814659E-2</v>
      </c>
      <c r="BW635" s="133">
        <f t="shared" ref="BW635" si="11894">O635/O653</f>
        <v>7.8115296341298768E-2</v>
      </c>
      <c r="BX635" s="128">
        <f t="shared" ref="BX635" si="11895">P635/P653</f>
        <v>5.0887130752305602E-2</v>
      </c>
      <c r="BY635" s="129">
        <f t="shared" ref="BY635" si="11896">Q635/Q653</f>
        <v>6.1890346451395899E-2</v>
      </c>
      <c r="BZ635" s="130">
        <f t="shared" ref="BZ635" si="11897">R635/R653</f>
        <v>6.9185611284031362E-2</v>
      </c>
      <c r="CA635" s="131">
        <f t="shared" ref="CA635" si="11898">S635/S653</f>
        <v>5.0192300221436621E-2</v>
      </c>
      <c r="CB635" s="128">
        <f t="shared" ref="CB635" si="11899">T635/T653</f>
        <v>3.4923117018504042E-2</v>
      </c>
      <c r="CC635" s="129">
        <f t="shared" ref="CC635" si="11900">U635/U653</f>
        <v>6.9203268641470889E-2</v>
      </c>
      <c r="CD635" s="130">
        <f t="shared" ref="CD635" si="11901">V635/V653</f>
        <v>3.4490210485369752E-2</v>
      </c>
      <c r="CE635" s="131">
        <f t="shared" ref="CE635" si="11902">W635/W653</f>
        <v>7.6783531174823519E-2</v>
      </c>
      <c r="CF635" s="128">
        <f t="shared" ref="CF635" si="11903">X635/X653</f>
        <v>5.1477170993733216E-2</v>
      </c>
      <c r="CG635" s="129">
        <f t="shared" ref="CG635" si="11904">Y635/Y653</f>
        <v>6.1462655601659748E-2</v>
      </c>
      <c r="CH635" s="130">
        <f t="shared" ref="CH635" si="11905">Z635/Z653</f>
        <v>6.2348761777274365E-2</v>
      </c>
      <c r="CI635" s="128">
        <f t="shared" ref="CI635" si="11906">AA635/AA653</f>
        <v>5.3460462027418054E-2</v>
      </c>
      <c r="CJ635" s="134">
        <f t="shared" ref="CJ635" si="11907">AB635/AB653</f>
        <v>5.6979208918314206E-2</v>
      </c>
      <c r="CK635" s="135">
        <f t="shared" ref="CK635" si="11908">AC635/AC653</f>
        <v>6.1064689008421699E-2</v>
      </c>
    </row>
    <row r="636" spans="1:89" ht="15" thickTop="1" thickBot="1" x14ac:dyDescent="0.3">
      <c r="A636" s="136" t="s">
        <v>23</v>
      </c>
      <c r="B636" s="175">
        <v>1667</v>
      </c>
      <c r="C636" s="176">
        <v>1281</v>
      </c>
      <c r="D636" s="177">
        <v>547</v>
      </c>
      <c r="E636" s="178">
        <v>543</v>
      </c>
      <c r="F636" s="175">
        <v>1568</v>
      </c>
      <c r="G636" s="179">
        <v>878</v>
      </c>
      <c r="H636" s="177">
        <v>2120</v>
      </c>
      <c r="I636" s="178">
        <v>1767</v>
      </c>
      <c r="J636" s="175">
        <v>309</v>
      </c>
      <c r="K636" s="179">
        <v>455</v>
      </c>
      <c r="L636" s="177">
        <v>744</v>
      </c>
      <c r="M636" s="175">
        <v>1429</v>
      </c>
      <c r="N636" s="180">
        <v>1697</v>
      </c>
      <c r="O636" s="181">
        <v>1954</v>
      </c>
      <c r="P636" s="175">
        <v>899</v>
      </c>
      <c r="Q636" s="179">
        <v>864</v>
      </c>
      <c r="R636" s="177">
        <v>1394</v>
      </c>
      <c r="S636" s="178">
        <v>1178</v>
      </c>
      <c r="T636" s="175">
        <v>347</v>
      </c>
      <c r="U636" s="179">
        <v>342</v>
      </c>
      <c r="V636" s="177">
        <v>722</v>
      </c>
      <c r="W636" s="178">
        <v>1485</v>
      </c>
      <c r="X636" s="175">
        <v>744</v>
      </c>
      <c r="Y636" s="179">
        <v>580</v>
      </c>
      <c r="Z636" s="177">
        <v>2135</v>
      </c>
      <c r="AA636" s="175">
        <v>2123</v>
      </c>
      <c r="AB636" s="156">
        <f t="shared" si="11744"/>
        <v>14893</v>
      </c>
      <c r="AC636" s="157">
        <f t="shared" si="11745"/>
        <v>14879</v>
      </c>
      <c r="AE636" s="301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62" t="s">
        <v>14</v>
      </c>
      <c r="BG636" s="163" t="s">
        <v>15</v>
      </c>
      <c r="BI636" s="136" t="s">
        <v>23</v>
      </c>
      <c r="BJ636" s="128">
        <f>B636/B653</f>
        <v>5.955698463737049E-2</v>
      </c>
      <c r="BK636" s="129">
        <f t="shared" ref="BK636" si="11909">C636/C653</f>
        <v>4.5306642144726607E-2</v>
      </c>
      <c r="BL636" s="130">
        <f t="shared" ref="BL636" si="11910">D636/D653</f>
        <v>4.5896962577613692E-2</v>
      </c>
      <c r="BM636" s="131">
        <f t="shared" ref="BM636" si="11911">E636/E653</f>
        <v>4.2911332385016598E-2</v>
      </c>
      <c r="BN636" s="128">
        <f t="shared" ref="BN636" si="11912">F636/F653</f>
        <v>5.6680161943319839E-2</v>
      </c>
      <c r="BO636" s="129">
        <f t="shared" ref="BO636" si="11913">G636/G653</f>
        <v>3.4392259782991895E-2</v>
      </c>
      <c r="BP636" s="130">
        <f t="shared" ref="BP636" si="11914">H636/H653</f>
        <v>5.6940266437473144E-2</v>
      </c>
      <c r="BQ636" s="131">
        <f t="shared" ref="BQ636" si="11915">I636/I653</f>
        <v>4.4739840486137487E-2</v>
      </c>
      <c r="BR636" s="128">
        <f t="shared" ref="BR636" si="11916">J636/J653</f>
        <v>5.0747249137789455E-2</v>
      </c>
      <c r="BS636" s="129">
        <f t="shared" ref="BS636" si="11917">K636/K653</f>
        <v>7.4860151365580788E-2</v>
      </c>
      <c r="BT636" s="130">
        <f t="shared" ref="BT636" si="11918">L636/L653</f>
        <v>3.2511798636601995E-2</v>
      </c>
      <c r="BU636" s="128">
        <f t="shared" ref="BU636" si="11919">M636/M653</f>
        <v>6.5607639685964836E-2</v>
      </c>
      <c r="BV636" s="132">
        <f t="shared" ref="BV636" si="11920">N636/N653</f>
        <v>4.5061072756240043E-2</v>
      </c>
      <c r="BW636" s="133">
        <f t="shared" ref="BW636" si="11921">O636/O653</f>
        <v>5.2760901849601728E-2</v>
      </c>
      <c r="BX636" s="128">
        <f t="shared" ref="BX636" si="11922">P636/P653</f>
        <v>4.2086044660830484E-2</v>
      </c>
      <c r="BY636" s="129">
        <f t="shared" ref="BY636" si="11923">Q636/Q653</f>
        <v>4.1516505694104082E-2</v>
      </c>
      <c r="BZ636" s="130">
        <f t="shared" ref="BZ636" si="11924">R636/R653</f>
        <v>5.4922973878097789E-2</v>
      </c>
      <c r="CA636" s="131">
        <f t="shared" ref="CA636" si="11925">S636/S653</f>
        <v>4.5763567848956917E-2</v>
      </c>
      <c r="CB636" s="128">
        <f t="shared" ref="CB636" si="11926">T636/T653</f>
        <v>4.5217617930675004E-2</v>
      </c>
      <c r="CC636" s="129">
        <f t="shared" ref="CC636" si="11927">U636/U653</f>
        <v>4.3667007150153217E-2</v>
      </c>
      <c r="CD636" s="130">
        <f t="shared" ref="CD636" si="11928">V636/V653</f>
        <v>3.1205428534382157E-2</v>
      </c>
      <c r="CE636" s="131">
        <f t="shared" ref="CE636" si="11929">W636/W653</f>
        <v>5.8563710218085735E-2</v>
      </c>
      <c r="CF636" s="128">
        <f t="shared" ref="CF636" si="11930">X636/X653</f>
        <v>4.1629364368845123E-2</v>
      </c>
      <c r="CG636" s="129">
        <f t="shared" ref="CG636" si="11931">Y636/Y653</f>
        <v>5.0138312586445369E-2</v>
      </c>
      <c r="CH636" s="130">
        <f t="shared" ref="CH636" si="11932">Z636/Z653</f>
        <v>5.4960613705400813E-2</v>
      </c>
      <c r="CI636" s="128">
        <f t="shared" ref="CI636" si="11933">AA636/AA653</f>
        <v>5.0353398795123572E-2</v>
      </c>
      <c r="CJ636" s="134">
        <f t="shared" ref="CJ636" si="11934">AB636/AB653</f>
        <v>4.871642220681173E-2</v>
      </c>
      <c r="CK636" s="135">
        <f t="shared" ref="CK636" si="11935">AC636/AC653</f>
        <v>4.8890524524123249E-2</v>
      </c>
    </row>
    <row r="637" spans="1:89" ht="13.5" thickTop="1" x14ac:dyDescent="0.2">
      <c r="A637" s="145" t="s">
        <v>24</v>
      </c>
      <c r="B637" s="189">
        <v>1351</v>
      </c>
      <c r="C637" s="183">
        <v>1219</v>
      </c>
      <c r="D637" s="184">
        <v>551</v>
      </c>
      <c r="E637" s="185">
        <v>485</v>
      </c>
      <c r="F637" s="182">
        <v>1485</v>
      </c>
      <c r="G637" s="186">
        <v>731</v>
      </c>
      <c r="H637" s="184">
        <v>1956</v>
      </c>
      <c r="I637" s="185">
        <v>1621</v>
      </c>
      <c r="J637" s="182">
        <v>258</v>
      </c>
      <c r="K637" s="186">
        <v>305</v>
      </c>
      <c r="L637" s="184">
        <v>808</v>
      </c>
      <c r="M637" s="182">
        <v>1305</v>
      </c>
      <c r="N637" s="187">
        <v>1499</v>
      </c>
      <c r="O637" s="190">
        <v>1924</v>
      </c>
      <c r="P637" s="182">
        <v>818</v>
      </c>
      <c r="Q637" s="186">
        <v>782</v>
      </c>
      <c r="R637" s="184">
        <v>1244</v>
      </c>
      <c r="S637" s="185">
        <v>1202</v>
      </c>
      <c r="T637" s="182">
        <v>259</v>
      </c>
      <c r="U637" s="186">
        <v>344</v>
      </c>
      <c r="V637" s="184">
        <v>711</v>
      </c>
      <c r="W637" s="191">
        <v>1524</v>
      </c>
      <c r="X637" s="182">
        <v>712</v>
      </c>
      <c r="Y637" s="186">
        <v>508</v>
      </c>
      <c r="Z637" s="184">
        <v>2123</v>
      </c>
      <c r="AA637" s="182">
        <v>2247</v>
      </c>
      <c r="AB637" s="156">
        <f t="shared" si="11744"/>
        <v>13775</v>
      </c>
      <c r="AC637" s="157">
        <f t="shared" si="11745"/>
        <v>14197</v>
      </c>
      <c r="AE637" s="235" t="str">
        <f>$AE$17</f>
        <v>17:00 - 17:59</v>
      </c>
      <c r="AF637" s="125">
        <f>SUMIF($A$9:$A$32,$AE637,B$629:B$652)</f>
        <v>1566</v>
      </c>
      <c r="AG637" s="172">
        <f t="shared" ref="AG637:AU639" si="11936">SUMIF($A$9:$A$32,$AE637,C$629:C$652)</f>
        <v>3349</v>
      </c>
      <c r="AH637" s="126">
        <f t="shared" si="11936"/>
        <v>1202</v>
      </c>
      <c r="AI637" s="166">
        <f t="shared" si="11936"/>
        <v>1100</v>
      </c>
      <c r="AJ637" s="125">
        <f t="shared" si="11936"/>
        <v>1518</v>
      </c>
      <c r="AK637" s="127">
        <f t="shared" si="11936"/>
        <v>2914</v>
      </c>
      <c r="AL637" s="126">
        <f t="shared" si="11936"/>
        <v>2501</v>
      </c>
      <c r="AM637" s="166">
        <f t="shared" si="11936"/>
        <v>4285</v>
      </c>
      <c r="AN637" s="125">
        <f t="shared" si="11936"/>
        <v>978</v>
      </c>
      <c r="AO637" s="127">
        <f t="shared" si="11936"/>
        <v>309</v>
      </c>
      <c r="AP637" s="126">
        <f t="shared" si="11936"/>
        <v>2767</v>
      </c>
      <c r="AQ637" s="125">
        <f t="shared" si="11936"/>
        <v>858</v>
      </c>
      <c r="AR637" s="165">
        <f t="shared" si="11936"/>
        <v>3717</v>
      </c>
      <c r="AS637" s="167">
        <f t="shared" si="11936"/>
        <v>2333</v>
      </c>
      <c r="AT637" s="125">
        <f t="shared" si="11936"/>
        <v>2058</v>
      </c>
      <c r="AU637" s="127">
        <f t="shared" si="11936"/>
        <v>1569</v>
      </c>
      <c r="AV637" s="126">
        <f t="shared" ref="AP637:BE639" si="11937">SUMIF($A$9:$A$32,$AE637,R$629:R$652)</f>
        <v>1905</v>
      </c>
      <c r="AW637" s="166">
        <f t="shared" si="11937"/>
        <v>2383</v>
      </c>
      <c r="AX637" s="125">
        <f t="shared" si="11937"/>
        <v>1191</v>
      </c>
      <c r="AY637" s="127">
        <f t="shared" si="11937"/>
        <v>266</v>
      </c>
      <c r="AZ637" s="126">
        <f t="shared" si="11937"/>
        <v>2557</v>
      </c>
      <c r="BA637" s="166">
        <f t="shared" si="11937"/>
        <v>1310</v>
      </c>
      <c r="BB637" s="125">
        <f t="shared" si="11937"/>
        <v>2013</v>
      </c>
      <c r="BC637" s="127">
        <f t="shared" si="11937"/>
        <v>690</v>
      </c>
      <c r="BD637" s="170">
        <f t="shared" si="11937"/>
        <v>2784</v>
      </c>
      <c r="BE637" s="171">
        <f t="shared" si="11937"/>
        <v>3726</v>
      </c>
      <c r="BF637" s="156">
        <f>AF637+AH637+AJ637+AL637+AN637+AP637+AR637+AT637+AV637+AX637+AZ637+BB637+BD637</f>
        <v>26757</v>
      </c>
      <c r="BG637" s="157">
        <f>AG637+AI637+AK637+AM637+AO637+AQ637+AS637+AU637+AW637+AY637+BA637+BC637+BE637</f>
        <v>25092</v>
      </c>
      <c r="BI637" s="145" t="s">
        <v>24</v>
      </c>
      <c r="BJ637" s="128">
        <f>B637/B653</f>
        <v>4.826723829939264E-2</v>
      </c>
      <c r="BK637" s="129">
        <f t="shared" ref="BK637" si="11938">C637/C653</f>
        <v>4.311381481219495E-2</v>
      </c>
      <c r="BL637" s="130">
        <f t="shared" ref="BL637" si="11939">D637/D653</f>
        <v>4.6232589360630981E-2</v>
      </c>
      <c r="BM637" s="131">
        <f t="shared" ref="BM637" si="11940">E637/E653</f>
        <v>3.8327801485696221E-2</v>
      </c>
      <c r="BN637" s="128">
        <f t="shared" ref="BN637" si="11941">F637/F653</f>
        <v>5.3679872758820128E-2</v>
      </c>
      <c r="BO637" s="129">
        <f t="shared" ref="BO637" si="11942">G637/G653</f>
        <v>2.8634102393356575E-2</v>
      </c>
      <c r="BP637" s="130">
        <f t="shared" ref="BP637" si="11943">H637/H653</f>
        <v>5.2535453373442204E-2</v>
      </c>
      <c r="BQ637" s="131">
        <f t="shared" ref="BQ637" si="11944">I637/I653</f>
        <v>4.1043170021521712E-2</v>
      </c>
      <c r="BR637" s="128">
        <f t="shared" ref="BR637" si="11945">J637/J653</f>
        <v>4.2371489571358188E-2</v>
      </c>
      <c r="BS637" s="129">
        <f t="shared" ref="BS637" si="11946">K637/K653</f>
        <v>5.0180980585718987E-2</v>
      </c>
      <c r="BT637" s="130">
        <f t="shared" ref="BT637" si="11947">L637/L653</f>
        <v>3.5308512497815067E-2</v>
      </c>
      <c r="BU637" s="128">
        <f t="shared" ref="BU637" si="11948">M637/M653</f>
        <v>5.9914604471787335E-2</v>
      </c>
      <c r="BV637" s="132">
        <f t="shared" ref="BV637" si="11949">N637/N653</f>
        <v>3.9803505045140734E-2</v>
      </c>
      <c r="BW637" s="133">
        <f t="shared" ref="BW637" si="11950">O637/O653</f>
        <v>5.1950857297151341E-2</v>
      </c>
      <c r="BX637" s="128">
        <f t="shared" ref="BX637" si="11951">P637/P653</f>
        <v>3.8294087355460887E-2</v>
      </c>
      <c r="BY637" s="129">
        <f t="shared" ref="BY637" si="11952">Q637/Q653</f>
        <v>3.7576281774061797E-2</v>
      </c>
      <c r="BZ637" s="130">
        <f t="shared" ref="BZ637" si="11953">R637/R653</f>
        <v>4.9013041251329735E-2</v>
      </c>
      <c r="CA637" s="131">
        <f t="shared" ref="CA637" si="11954">S637/S653</f>
        <v>4.6695932558952644E-2</v>
      </c>
      <c r="CB637" s="128">
        <f t="shared" ref="CB637" si="11955">T637/T653</f>
        <v>3.375032577534532E-2</v>
      </c>
      <c r="CC637" s="129">
        <f t="shared" ref="CC637" si="11956">U637/U653</f>
        <v>4.3922369765066395E-2</v>
      </c>
      <c r="CD637" s="130">
        <f t="shared" ref="CD637" si="11957">V637/V653</f>
        <v>3.0729999567791849E-2</v>
      </c>
      <c r="CE637" s="131">
        <f t="shared" ref="CE637" si="11958">W637/W653</f>
        <v>6.0101747052096068E-2</v>
      </c>
      <c r="CF637" s="128">
        <f t="shared" ref="CF637" si="11959">X637/X653</f>
        <v>3.9838854073410923E-2</v>
      </c>
      <c r="CG637" s="129">
        <f t="shared" ref="CG637" si="11960">Y637/Y653</f>
        <v>4.3914246196403869E-2</v>
      </c>
      <c r="CH637" s="130">
        <f t="shared" ref="CH637" si="11961">Z637/Z653</f>
        <v>5.465170159089739E-2</v>
      </c>
      <c r="CI637" s="128">
        <f t="shared" ref="CI637" si="11962">AA637/AA653</f>
        <v>5.3294435747829799E-2</v>
      </c>
      <c r="CJ637" s="134">
        <f t="shared" ref="CJ637" si="11963">AB637/AB653</f>
        <v>4.5059337668624966E-2</v>
      </c>
      <c r="CK637" s="135">
        <f t="shared" ref="CK637" si="11964">AC637/AC653</f>
        <v>4.6649558214193004E-2</v>
      </c>
    </row>
    <row r="638" spans="1:89" x14ac:dyDescent="0.2">
      <c r="A638" s="136" t="s">
        <v>25</v>
      </c>
      <c r="B638" s="192">
        <v>1322</v>
      </c>
      <c r="C638" s="176">
        <v>1111</v>
      </c>
      <c r="D638" s="177">
        <v>446</v>
      </c>
      <c r="E638" s="178">
        <v>498</v>
      </c>
      <c r="F638" s="175">
        <v>1363</v>
      </c>
      <c r="G638" s="179">
        <v>786</v>
      </c>
      <c r="H638" s="177">
        <v>1907</v>
      </c>
      <c r="I638" s="178">
        <v>1692</v>
      </c>
      <c r="J638" s="175">
        <v>276</v>
      </c>
      <c r="K638" s="176">
        <v>299</v>
      </c>
      <c r="L638" s="177">
        <v>808</v>
      </c>
      <c r="M638" s="175">
        <v>1125</v>
      </c>
      <c r="N638" s="180">
        <v>1449</v>
      </c>
      <c r="O638" s="193">
        <v>1680</v>
      </c>
      <c r="P638" s="175">
        <v>846</v>
      </c>
      <c r="Q638" s="176">
        <v>851</v>
      </c>
      <c r="R638" s="177">
        <v>1089</v>
      </c>
      <c r="S638" s="178">
        <v>1063</v>
      </c>
      <c r="T638" s="184">
        <v>229</v>
      </c>
      <c r="U638" s="175">
        <v>337</v>
      </c>
      <c r="V638" s="177">
        <v>748</v>
      </c>
      <c r="W638" s="194">
        <v>1201</v>
      </c>
      <c r="X638" s="175">
        <v>609</v>
      </c>
      <c r="Y638" s="179">
        <v>408</v>
      </c>
      <c r="Z638" s="177">
        <v>2090</v>
      </c>
      <c r="AA638" s="175">
        <v>2322</v>
      </c>
      <c r="AB638" s="156">
        <f t="shared" si="11744"/>
        <v>13182</v>
      </c>
      <c r="AC638" s="157">
        <f t="shared" si="11745"/>
        <v>13373</v>
      </c>
      <c r="AE638" s="237" t="str">
        <f>$AE$18</f>
        <v>18:00 - 18:59</v>
      </c>
      <c r="AF638" s="125">
        <f>SUMIF($A$9:$A$32,$AE638,B$629:B$652)</f>
        <v>1587</v>
      </c>
      <c r="AG638" s="176">
        <f t="shared" si="11936"/>
        <v>3562</v>
      </c>
      <c r="AH638" s="177">
        <f t="shared" si="11936"/>
        <v>855</v>
      </c>
      <c r="AI638" s="178">
        <f t="shared" si="11936"/>
        <v>1135</v>
      </c>
      <c r="AJ638" s="238">
        <f t="shared" si="11936"/>
        <v>1166</v>
      </c>
      <c r="AK638" s="179">
        <f t="shared" si="11936"/>
        <v>2843</v>
      </c>
      <c r="AL638" s="177">
        <f t="shared" si="11936"/>
        <v>2215</v>
      </c>
      <c r="AM638" s="178">
        <f t="shared" si="11936"/>
        <v>3936</v>
      </c>
      <c r="AN638" s="238">
        <f t="shared" si="11936"/>
        <v>683</v>
      </c>
      <c r="AO638" s="179">
        <f t="shared" si="11936"/>
        <v>220</v>
      </c>
      <c r="AP638" s="177">
        <f t="shared" si="11937"/>
        <v>2686</v>
      </c>
      <c r="AQ638" s="238">
        <f t="shared" si="11937"/>
        <v>776</v>
      </c>
      <c r="AR638" s="180">
        <f t="shared" si="11937"/>
        <v>3588</v>
      </c>
      <c r="AS638" s="181">
        <f t="shared" si="11937"/>
        <v>2280</v>
      </c>
      <c r="AT638" s="238">
        <f t="shared" si="11937"/>
        <v>1858</v>
      </c>
      <c r="AU638" s="179">
        <f t="shared" si="11937"/>
        <v>1785</v>
      </c>
      <c r="AV638" s="177">
        <f t="shared" si="11937"/>
        <v>1791</v>
      </c>
      <c r="AW638" s="178">
        <f t="shared" si="11937"/>
        <v>2167</v>
      </c>
      <c r="AX638" s="238">
        <f t="shared" si="11937"/>
        <v>1011</v>
      </c>
      <c r="AY638" s="179">
        <f t="shared" si="11937"/>
        <v>215</v>
      </c>
      <c r="AZ638" s="177">
        <f t="shared" si="11937"/>
        <v>2704</v>
      </c>
      <c r="BA638" s="178">
        <f t="shared" si="11937"/>
        <v>1319</v>
      </c>
      <c r="BB638" s="238">
        <f t="shared" si="11937"/>
        <v>1796</v>
      </c>
      <c r="BC638" s="179">
        <f t="shared" si="11937"/>
        <v>779</v>
      </c>
      <c r="BD638" s="177">
        <f t="shared" si="11937"/>
        <v>2410</v>
      </c>
      <c r="BE638" s="238">
        <f t="shared" si="11937"/>
        <v>3988</v>
      </c>
      <c r="BF638" s="158">
        <f>SUM(AF638,AH638,AJ638,AL638,AN638,AP638,AR638,AT638,AV638,AX638,AZ638,BB638,BD638)</f>
        <v>24350</v>
      </c>
      <c r="BG638" s="159">
        <f>SUM(AG638,AI638,AK638,AM638,AO638,AQ638,AS638,AU638,AW638,AY638,BA638,BC638,BE638)</f>
        <v>25005</v>
      </c>
      <c r="BI638" s="136" t="s">
        <v>25</v>
      </c>
      <c r="BJ638" s="128">
        <f>B638/B653</f>
        <v>4.723115398356556E-2</v>
      </c>
      <c r="BK638" s="129">
        <f t="shared" ref="BK638" si="11965">C638/C653</f>
        <v>3.9294051071655942E-2</v>
      </c>
      <c r="BL638" s="130">
        <f t="shared" ref="BL638" si="11966">D638/D653</f>
        <v>3.7422386306427254E-2</v>
      </c>
      <c r="BM638" s="131">
        <f t="shared" ref="BM638" si="11967">E638/E653</f>
        <v>3.9355144618302515E-2</v>
      </c>
      <c r="BN638" s="128">
        <f t="shared" ref="BN638" si="11968">F638/F653</f>
        <v>4.9269809138230189E-2</v>
      </c>
      <c r="BO638" s="129">
        <f t="shared" ref="BO638" si="11969">G638/G653</f>
        <v>3.0788515022131695E-2</v>
      </c>
      <c r="BP638" s="130">
        <f t="shared" ref="BP638" si="11970">H638/H653</f>
        <v>5.1219381177481739E-2</v>
      </c>
      <c r="BQ638" s="131">
        <f t="shared" ref="BQ638" si="11971">I638/I653</f>
        <v>4.2840865932396506E-2</v>
      </c>
      <c r="BR638" s="128">
        <f t="shared" ref="BR638" si="11972">J638/J653</f>
        <v>4.532764000656922E-2</v>
      </c>
      <c r="BS638" s="129">
        <f t="shared" ref="BS638" si="11973">K638/K653</f>
        <v>4.9193813754524515E-2</v>
      </c>
      <c r="BT638" s="130">
        <f t="shared" ref="BT638" si="11974">L638/L653</f>
        <v>3.5308512497815067E-2</v>
      </c>
      <c r="BU638" s="128">
        <f t="shared" ref="BU638" si="11975">M638/M653</f>
        <v>5.1650521096368397E-2</v>
      </c>
      <c r="BV638" s="132">
        <f t="shared" ref="BV638" si="11976">N638/N653</f>
        <v>3.8475836431226769E-2</v>
      </c>
      <c r="BW638" s="133">
        <f t="shared" ref="BW638" si="11977">O638/O653</f>
        <v>4.5362494937221547E-2</v>
      </c>
      <c r="BX638" s="128">
        <f t="shared" ref="BX638" si="11978">P638/P653</f>
        <v>3.9604887411638035E-2</v>
      </c>
      <c r="BY638" s="129">
        <f t="shared" ref="BY638" si="11979">Q638/Q653</f>
        <v>4.0891836048243715E-2</v>
      </c>
      <c r="BZ638" s="130">
        <f t="shared" ref="BZ638" si="11980">R638/R653</f>
        <v>4.2906110870336078E-2</v>
      </c>
      <c r="CA638" s="131">
        <f t="shared" ref="CA638" si="11981">S638/S653</f>
        <v>4.1295986946894063E-2</v>
      </c>
      <c r="CB638" s="128">
        <f t="shared" ref="CB638" si="11982">T638/T653</f>
        <v>2.9841021631482931E-2</v>
      </c>
      <c r="CC638" s="129">
        <f t="shared" ref="CC638" si="11983">U638/U653</f>
        <v>4.3028600612870276E-2</v>
      </c>
      <c r="CD638" s="130">
        <f t="shared" ref="CD638" si="11984">V638/V653</f>
        <v>3.2329169728141073E-2</v>
      </c>
      <c r="CE638" s="131">
        <f t="shared" ref="CE638" si="11985">W638/W653</f>
        <v>4.7363647119138701E-2</v>
      </c>
      <c r="CF638" s="128">
        <f t="shared" ref="CF638" si="11986">X638/X653</f>
        <v>3.4075649059982095E-2</v>
      </c>
      <c r="CG638" s="129">
        <f t="shared" ref="CG638" si="11987">Y638/Y653</f>
        <v>3.5269709543568464E-2</v>
      </c>
      <c r="CH638" s="130">
        <f t="shared" ref="CH638" si="11988">Z638/Z653</f>
        <v>5.3802193276012975E-2</v>
      </c>
      <c r="CI638" s="128">
        <f t="shared" ref="CI638" si="11989">AA638/AA653</f>
        <v>5.5073288743418242E-2</v>
      </c>
      <c r="CJ638" s="134">
        <f t="shared" ref="CJ638" si="11990">AB638/AB653</f>
        <v>4.3119578159550941E-2</v>
      </c>
      <c r="CK638" s="135">
        <f t="shared" ref="CK638" si="11991">AC638/AC653</f>
        <v>4.3941997745890193E-2</v>
      </c>
    </row>
    <row r="639" spans="1:89" ht="13.5" thickBot="1" x14ac:dyDescent="0.25">
      <c r="A639" s="145" t="s">
        <v>26</v>
      </c>
      <c r="B639" s="189">
        <v>1150</v>
      </c>
      <c r="C639" s="183">
        <v>1357</v>
      </c>
      <c r="D639" s="184">
        <v>441</v>
      </c>
      <c r="E639" s="185">
        <v>567</v>
      </c>
      <c r="F639" s="182">
        <v>1074</v>
      </c>
      <c r="G639" s="186">
        <v>819</v>
      </c>
      <c r="H639" s="184">
        <v>1700</v>
      </c>
      <c r="I639" s="185">
        <v>1566</v>
      </c>
      <c r="J639" s="182">
        <v>287</v>
      </c>
      <c r="K639" s="183">
        <v>239</v>
      </c>
      <c r="L639" s="184">
        <v>882</v>
      </c>
      <c r="M639" s="182">
        <v>872</v>
      </c>
      <c r="N639" s="187">
        <v>1379</v>
      </c>
      <c r="O639" s="190">
        <v>1527</v>
      </c>
      <c r="P639" s="182">
        <v>815</v>
      </c>
      <c r="Q639" s="183">
        <v>731</v>
      </c>
      <c r="R639" s="184">
        <v>1033</v>
      </c>
      <c r="S639" s="185">
        <v>1016</v>
      </c>
      <c r="T639" s="182">
        <v>190</v>
      </c>
      <c r="U639" s="186">
        <v>271</v>
      </c>
      <c r="V639" s="184">
        <v>794</v>
      </c>
      <c r="W639" s="191">
        <v>1015</v>
      </c>
      <c r="X639" s="182">
        <v>598</v>
      </c>
      <c r="Y639" s="186">
        <v>389</v>
      </c>
      <c r="Z639" s="184">
        <v>1860</v>
      </c>
      <c r="AA639" s="182">
        <v>1932</v>
      </c>
      <c r="AB639" s="156">
        <f t="shared" si="11744"/>
        <v>12203</v>
      </c>
      <c r="AC639" s="157">
        <f t="shared" si="11745"/>
        <v>12301</v>
      </c>
      <c r="AE639" s="235">
        <f>$AE$19</f>
        <v>0</v>
      </c>
      <c r="AF639" s="125">
        <f>SUMIF($A$9:$A$32,$AE639,B$629:B$652)</f>
        <v>0</v>
      </c>
      <c r="AG639" s="183">
        <f t="shared" si="11936"/>
        <v>0</v>
      </c>
      <c r="AH639" s="184">
        <f t="shared" si="11936"/>
        <v>0</v>
      </c>
      <c r="AI639" s="185">
        <f t="shared" si="11936"/>
        <v>0</v>
      </c>
      <c r="AJ639" s="182">
        <f t="shared" si="11936"/>
        <v>0</v>
      </c>
      <c r="AK639" s="186">
        <f t="shared" si="11936"/>
        <v>0</v>
      </c>
      <c r="AL639" s="184">
        <f t="shared" si="11936"/>
        <v>0</v>
      </c>
      <c r="AM639" s="185">
        <f t="shared" si="11936"/>
        <v>0</v>
      </c>
      <c r="AN639" s="182">
        <f t="shared" si="11936"/>
        <v>0</v>
      </c>
      <c r="AO639" s="186">
        <f t="shared" si="11936"/>
        <v>0</v>
      </c>
      <c r="AP639" s="184">
        <f t="shared" si="11937"/>
        <v>0</v>
      </c>
      <c r="AQ639" s="182">
        <f t="shared" si="11937"/>
        <v>0</v>
      </c>
      <c r="AR639" s="187">
        <f t="shared" si="11937"/>
        <v>0</v>
      </c>
      <c r="AS639" s="188">
        <f t="shared" si="11937"/>
        <v>0</v>
      </c>
      <c r="AT639" s="182">
        <f t="shared" si="11937"/>
        <v>0</v>
      </c>
      <c r="AU639" s="186">
        <f t="shared" si="11937"/>
        <v>0</v>
      </c>
      <c r="AV639" s="184">
        <f t="shared" si="11937"/>
        <v>0</v>
      </c>
      <c r="AW639" s="185">
        <f t="shared" si="11937"/>
        <v>0</v>
      </c>
      <c r="AX639" s="182">
        <f t="shared" si="11937"/>
        <v>0</v>
      </c>
      <c r="AY639" s="186">
        <f t="shared" si="11937"/>
        <v>0</v>
      </c>
      <c r="AZ639" s="184">
        <f t="shared" si="11937"/>
        <v>0</v>
      </c>
      <c r="BA639" s="185">
        <f t="shared" si="11937"/>
        <v>0</v>
      </c>
      <c r="BB639" s="182">
        <f t="shared" si="11937"/>
        <v>0</v>
      </c>
      <c r="BC639" s="186">
        <f t="shared" si="11937"/>
        <v>0</v>
      </c>
      <c r="BD639" s="184">
        <f t="shared" si="11937"/>
        <v>0</v>
      </c>
      <c r="BE639" s="182">
        <f t="shared" si="11937"/>
        <v>0</v>
      </c>
      <c r="BF639" s="158">
        <f>SUM(AF639,AH639,AJ639,AL639,AN639,AP639,AR639,AT639,AV639,AX639,AZ639,BB639,BD639)</f>
        <v>0</v>
      </c>
      <c r="BG639" s="159">
        <f>SUM(AG639,AI639,AK639,AM639,AO639,AQ639,AS639,AU639,AW639,AY639,BA639,BC639,BE639)</f>
        <v>0</v>
      </c>
      <c r="BI639" s="145" t="s">
        <v>26</v>
      </c>
      <c r="BJ639" s="128">
        <f>B639/B653</f>
        <v>4.108610217934977E-2</v>
      </c>
      <c r="BK639" s="129">
        <f t="shared" ref="BK639" si="11992">C639/C653</f>
        <v>4.7994624036217022E-2</v>
      </c>
      <c r="BL639" s="130">
        <f t="shared" ref="BL639" si="11993">D639/D653</f>
        <v>3.7002852827655648E-2</v>
      </c>
      <c r="BM639" s="131">
        <f t="shared" ref="BM639" si="11994">E639/E653</f>
        <v>4.4807965860597439E-2</v>
      </c>
      <c r="BN639" s="128">
        <f t="shared" ref="BN639" si="11995">F639/F653</f>
        <v>3.8823019086176982E-2</v>
      </c>
      <c r="BO639" s="129">
        <f t="shared" ref="BO639" si="11996">G639/G653</f>
        <v>3.2081162599396765E-2</v>
      </c>
      <c r="BP639" s="130">
        <f t="shared" ref="BP639" si="11997">H639/H653</f>
        <v>4.5659647614954876E-2</v>
      </c>
      <c r="BQ639" s="131">
        <f t="shared" ref="BQ639" si="11998">I639/I653</f>
        <v>3.9650588682111659E-2</v>
      </c>
      <c r="BR639" s="128">
        <f t="shared" ref="BR639" si="11999">J639/J653</f>
        <v>4.7134176383642631E-2</v>
      </c>
      <c r="BS639" s="129">
        <f t="shared" ref="BS639" si="12000">K639/K653</f>
        <v>3.9322145442579795E-2</v>
      </c>
      <c r="BT639" s="130">
        <f t="shared" ref="BT639" si="12001">L639/L653</f>
        <v>3.8542212899842686E-2</v>
      </c>
      <c r="BU639" s="128">
        <f t="shared" ref="BU639" si="12002">M639/M653</f>
        <v>4.0034892796473993E-2</v>
      </c>
      <c r="BV639" s="132">
        <f t="shared" ref="BV639" si="12003">N639/N653</f>
        <v>3.6617100371747209E-2</v>
      </c>
      <c r="BW639" s="133">
        <f t="shared" ref="BW639" si="12004">O639/O653</f>
        <v>4.1231267719724587E-2</v>
      </c>
      <c r="BX639" s="128">
        <f t="shared" ref="BX639" si="12005">P639/P653</f>
        <v>3.8153644492299049E-2</v>
      </c>
      <c r="BY639" s="129">
        <f t="shared" ref="BY639" si="12006">Q639/Q653</f>
        <v>3.512565470184037E-2</v>
      </c>
      <c r="BZ639" s="130">
        <f t="shared" ref="BZ639" si="12007">R639/R653</f>
        <v>4.0699736023009338E-2</v>
      </c>
      <c r="CA639" s="131">
        <f t="shared" ref="CA639" si="12008">S639/S653</f>
        <v>3.9470106056485765E-2</v>
      </c>
      <c r="CB639" s="128">
        <f t="shared" ref="CB639" si="12009">T639/T653</f>
        <v>2.4758926244461819E-2</v>
      </c>
      <c r="CC639" s="129">
        <f t="shared" ref="CC639" si="12010">U639/U653</f>
        <v>3.4601634320735444E-2</v>
      </c>
      <c r="CD639" s="130">
        <f t="shared" ref="CD639" si="12011">V639/V653</f>
        <v>3.4317327224791458E-2</v>
      </c>
      <c r="CE639" s="131">
        <f t="shared" ref="CE639" si="12012">W639/W653</f>
        <v>4.0028394526166342E-2</v>
      </c>
      <c r="CF639" s="128">
        <f t="shared" ref="CF639" si="12013">X639/X653</f>
        <v>3.3460161145926592E-2</v>
      </c>
      <c r="CG639" s="129">
        <f t="shared" ref="CG639" si="12014">Y639/Y653</f>
        <v>3.3627247579529736E-2</v>
      </c>
      <c r="CH639" s="130">
        <f t="shared" ref="CH639" si="12015">Z639/Z653</f>
        <v>4.7881377748030682E-2</v>
      </c>
      <c r="CI639" s="128">
        <f t="shared" ref="CI639" si="12016">AA639/AA653</f>
        <v>4.5823253166358331E-2</v>
      </c>
      <c r="CJ639" s="134">
        <f t="shared" ref="CJ639" si="12017">AB639/AB653</f>
        <v>3.9917175867167365E-2</v>
      </c>
      <c r="CK639" s="135">
        <f t="shared" ref="CK639" si="12018">AC639/AC653</f>
        <v>4.0419540437612748E-2</v>
      </c>
    </row>
    <row r="640" spans="1:89" ht="14.25" thickTop="1" thickBot="1" x14ac:dyDescent="0.25">
      <c r="A640" s="136" t="s">
        <v>27</v>
      </c>
      <c r="B640" s="192">
        <v>978</v>
      </c>
      <c r="C640" s="176">
        <v>1205</v>
      </c>
      <c r="D640" s="177">
        <v>440</v>
      </c>
      <c r="E640" s="178">
        <v>452</v>
      </c>
      <c r="F640" s="175">
        <v>1049</v>
      </c>
      <c r="G640" s="179">
        <v>947</v>
      </c>
      <c r="H640" s="177">
        <v>1691</v>
      </c>
      <c r="I640" s="178">
        <v>1831</v>
      </c>
      <c r="J640" s="175">
        <v>304</v>
      </c>
      <c r="K640" s="176">
        <v>203</v>
      </c>
      <c r="L640" s="177">
        <v>962</v>
      </c>
      <c r="M640" s="175">
        <v>828</v>
      </c>
      <c r="N640" s="180">
        <v>1693</v>
      </c>
      <c r="O640" s="193">
        <v>1289</v>
      </c>
      <c r="P640" s="175">
        <v>974</v>
      </c>
      <c r="Q640" s="176">
        <v>740</v>
      </c>
      <c r="R640" s="177">
        <v>1118</v>
      </c>
      <c r="S640" s="178">
        <v>1055</v>
      </c>
      <c r="T640" s="175">
        <v>335</v>
      </c>
      <c r="U640" s="179">
        <v>217</v>
      </c>
      <c r="V640" s="177">
        <v>1047</v>
      </c>
      <c r="W640" s="194">
        <v>1079</v>
      </c>
      <c r="X640" s="175">
        <v>603</v>
      </c>
      <c r="Y640" s="179">
        <v>345</v>
      </c>
      <c r="Z640" s="177">
        <v>2004</v>
      </c>
      <c r="AA640" s="175">
        <v>2245</v>
      </c>
      <c r="AB640" s="156">
        <f t="shared" si="11744"/>
        <v>13198</v>
      </c>
      <c r="AC640" s="157">
        <f t="shared" si="11745"/>
        <v>12436</v>
      </c>
      <c r="AE640" s="229" t="s">
        <v>13</v>
      </c>
      <c r="AF640" s="20">
        <f t="shared" ref="AF640:BG640" si="12019">SUM(AF637:AF639)</f>
        <v>3153</v>
      </c>
      <c r="AG640" s="21">
        <f t="shared" si="12019"/>
        <v>6911</v>
      </c>
      <c r="AH640" s="20">
        <f t="shared" si="12019"/>
        <v>2057</v>
      </c>
      <c r="AI640" s="21">
        <f t="shared" si="12019"/>
        <v>2235</v>
      </c>
      <c r="AJ640" s="20">
        <f t="shared" si="12019"/>
        <v>2684</v>
      </c>
      <c r="AK640" s="21">
        <f t="shared" si="12019"/>
        <v>5757</v>
      </c>
      <c r="AL640" s="20">
        <f t="shared" si="12019"/>
        <v>4716</v>
      </c>
      <c r="AM640" s="21">
        <f t="shared" si="12019"/>
        <v>8221</v>
      </c>
      <c r="AN640" s="20">
        <f t="shared" si="12019"/>
        <v>1661</v>
      </c>
      <c r="AO640" s="21">
        <f t="shared" si="12019"/>
        <v>529</v>
      </c>
      <c r="AP640" s="20">
        <f t="shared" si="12019"/>
        <v>5453</v>
      </c>
      <c r="AQ640" s="21">
        <f t="shared" si="12019"/>
        <v>1634</v>
      </c>
      <c r="AR640" s="20">
        <f t="shared" si="12019"/>
        <v>7305</v>
      </c>
      <c r="AS640" s="21">
        <f t="shared" si="12019"/>
        <v>4613</v>
      </c>
      <c r="AT640" s="20">
        <f t="shared" si="12019"/>
        <v>3916</v>
      </c>
      <c r="AU640" s="21">
        <f t="shared" si="12019"/>
        <v>3354</v>
      </c>
      <c r="AV640" s="20">
        <f t="shared" si="12019"/>
        <v>3696</v>
      </c>
      <c r="AW640" s="21">
        <f t="shared" si="12019"/>
        <v>4550</v>
      </c>
      <c r="AX640" s="20">
        <f t="shared" si="12019"/>
        <v>2202</v>
      </c>
      <c r="AY640" s="21">
        <f t="shared" si="12019"/>
        <v>481</v>
      </c>
      <c r="AZ640" s="20">
        <f t="shared" si="12019"/>
        <v>5261</v>
      </c>
      <c r="BA640" s="21">
        <f t="shared" si="12019"/>
        <v>2629</v>
      </c>
      <c r="BB640" s="20">
        <f t="shared" si="12019"/>
        <v>3809</v>
      </c>
      <c r="BC640" s="21">
        <f t="shared" si="12019"/>
        <v>1469</v>
      </c>
      <c r="BD640" s="20">
        <f t="shared" si="12019"/>
        <v>5194</v>
      </c>
      <c r="BE640" s="21">
        <f t="shared" si="12019"/>
        <v>7714</v>
      </c>
      <c r="BF640" s="160">
        <f t="shared" si="12019"/>
        <v>51107</v>
      </c>
      <c r="BG640" s="161">
        <f t="shared" si="12019"/>
        <v>50097</v>
      </c>
      <c r="BI640" s="136" t="s">
        <v>27</v>
      </c>
      <c r="BJ640" s="128">
        <f>B640/B653</f>
        <v>3.4941050375133974E-2</v>
      </c>
      <c r="BK640" s="129">
        <f t="shared" ref="BK640" si="12020">C640/C653</f>
        <v>4.2618660253236192E-2</v>
      </c>
      <c r="BL640" s="130">
        <f t="shared" ref="BL640" si="12021">D640/D653</f>
        <v>3.6918946131901324E-2</v>
      </c>
      <c r="BM640" s="131">
        <f t="shared" ref="BM640" si="12022">E640/E653</f>
        <v>3.5719930456772561E-2</v>
      </c>
      <c r="BN640" s="128">
        <f t="shared" ref="BN640" si="12023">F640/F653</f>
        <v>3.7919317524580685E-2</v>
      </c>
      <c r="BO640" s="129">
        <f t="shared" ref="BO640" si="12024">G640/G653</f>
        <v>3.7095068353637038E-2</v>
      </c>
      <c r="BP640" s="130">
        <f t="shared" ref="BP640" si="12025">H640/H653</f>
        <v>4.5417920068758055E-2</v>
      </c>
      <c r="BQ640" s="131">
        <f t="shared" ref="BQ640" si="12026">I640/I653</f>
        <v>4.6360298771996454E-2</v>
      </c>
      <c r="BR640" s="128">
        <f t="shared" ref="BR640" si="12027">J640/J653</f>
        <v>4.9926096239119727E-2</v>
      </c>
      <c r="BS640" s="129">
        <f t="shared" ref="BS640" si="12028">K640/K653</f>
        <v>3.3399144455412963E-2</v>
      </c>
      <c r="BT640" s="130">
        <f t="shared" ref="BT640" si="12029">L640/L653</f>
        <v>4.2038105226359028E-2</v>
      </c>
      <c r="BU640" s="128">
        <f t="shared" ref="BU640" si="12030">M640/M653</f>
        <v>3.8014783526927137E-2</v>
      </c>
      <c r="BV640" s="132">
        <f t="shared" ref="BV640" si="12031">N640/N653</f>
        <v>4.4954859267126925E-2</v>
      </c>
      <c r="BW640" s="133">
        <f t="shared" ref="BW640" si="12032">O640/O653</f>
        <v>3.4804914270284863E-2</v>
      </c>
      <c r="BX640" s="128">
        <f t="shared" ref="BX640" si="12033">P640/P653</f>
        <v>4.559711623987641E-2</v>
      </c>
      <c r="BY640" s="129">
        <f t="shared" ref="BY640" si="12034">Q640/Q653</f>
        <v>3.5558118302820622E-2</v>
      </c>
      <c r="BZ640" s="130">
        <f t="shared" ref="BZ640" si="12035">R640/R653</f>
        <v>4.4048697844844567E-2</v>
      </c>
      <c r="CA640" s="131">
        <f t="shared" ref="CA640" si="12036">S640/S653</f>
        <v>4.0985198710228821E-2</v>
      </c>
      <c r="CB640" s="128">
        <f t="shared" ref="CB640" si="12037">T640/T653</f>
        <v>4.3653896273130051E-2</v>
      </c>
      <c r="CC640" s="129">
        <f t="shared" ref="CC640" si="12038">U640/U653</f>
        <v>2.7706843718079674E-2</v>
      </c>
      <c r="CD640" s="130">
        <f t="shared" ref="CD640" si="12039">V640/V653</f>
        <v>4.5252193456368585E-2</v>
      </c>
      <c r="CE640" s="131">
        <f t="shared" ref="CE640" si="12040">W640/W653</f>
        <v>4.2552352407619197E-2</v>
      </c>
      <c r="CF640" s="128">
        <f t="shared" ref="CF640" si="12041">X640/X653</f>
        <v>3.3739928379588183E-2</v>
      </c>
      <c r="CG640" s="129">
        <f t="shared" ref="CG640" si="12042">Y640/Y653</f>
        <v>2.9823651452282159E-2</v>
      </c>
      <c r="CH640" s="130">
        <f t="shared" ref="CH640" si="12043">Z640/Z653</f>
        <v>5.1588323122071768E-2</v>
      </c>
      <c r="CI640" s="128">
        <f t="shared" ref="CI640" si="12044">AA640/AA653</f>
        <v>5.3246999667947444E-2</v>
      </c>
      <c r="CJ640" s="134">
        <f t="shared" ref="CJ640" si="12045">AB640/AB653</f>
        <v>4.3171915684247712E-2</v>
      </c>
      <c r="CK640" s="135">
        <f t="shared" ref="CK640" si="12046">AC640/AC653</f>
        <v>4.0863133475502161E-2</v>
      </c>
    </row>
    <row r="641" spans="1:89" ht="13.5" thickTop="1" x14ac:dyDescent="0.2">
      <c r="A641" s="145" t="s">
        <v>28</v>
      </c>
      <c r="B641" s="189">
        <v>1133</v>
      </c>
      <c r="C641" s="183">
        <v>1642</v>
      </c>
      <c r="D641" s="184">
        <v>588</v>
      </c>
      <c r="E641" s="185">
        <v>586</v>
      </c>
      <c r="F641" s="182">
        <v>1079</v>
      </c>
      <c r="G641" s="186">
        <v>1412</v>
      </c>
      <c r="H641" s="184">
        <v>1849</v>
      </c>
      <c r="I641" s="185">
        <v>2192</v>
      </c>
      <c r="J641" s="182">
        <v>353</v>
      </c>
      <c r="K641" s="183">
        <v>190</v>
      </c>
      <c r="L641" s="184">
        <v>1567</v>
      </c>
      <c r="M641" s="182">
        <v>662</v>
      </c>
      <c r="N641" s="187">
        <v>2101</v>
      </c>
      <c r="O641" s="190">
        <v>1445</v>
      </c>
      <c r="P641" s="182">
        <v>1200</v>
      </c>
      <c r="Q641" s="183">
        <v>743</v>
      </c>
      <c r="R641" s="184">
        <v>1149</v>
      </c>
      <c r="S641" s="185">
        <v>1265</v>
      </c>
      <c r="T641" s="182">
        <v>418</v>
      </c>
      <c r="U641" s="186">
        <v>125</v>
      </c>
      <c r="V641" s="184">
        <v>1373</v>
      </c>
      <c r="W641" s="191">
        <v>959</v>
      </c>
      <c r="X641" s="182">
        <v>964</v>
      </c>
      <c r="Y641" s="186">
        <v>311</v>
      </c>
      <c r="Z641" s="184">
        <v>2149</v>
      </c>
      <c r="AA641" s="182">
        <v>2122</v>
      </c>
      <c r="AB641" s="156">
        <f t="shared" si="11744"/>
        <v>15923</v>
      </c>
      <c r="AC641" s="157">
        <f t="shared" si="11745"/>
        <v>13654</v>
      </c>
      <c r="BI641" s="145" t="s">
        <v>28</v>
      </c>
      <c r="BJ641" s="128">
        <f>B641/B653</f>
        <v>4.0478742408002859E-2</v>
      </c>
      <c r="BK641" s="129">
        <f t="shared" ref="BK641" si="12047">C641/C653</f>
        <v>5.8074556129306079E-2</v>
      </c>
      <c r="BL641" s="130">
        <f t="shared" ref="BL641" si="12048">D641/D653</f>
        <v>4.933713710354086E-2</v>
      </c>
      <c r="BM641" s="131">
        <f t="shared" ref="BM641" si="12049">E641/E653</f>
        <v>4.6309467362098941E-2</v>
      </c>
      <c r="BN641" s="128">
        <f t="shared" ref="BN641" si="12050">F641/F653</f>
        <v>3.9003759398496242E-2</v>
      </c>
      <c r="BO641" s="129">
        <f t="shared" ref="BO641" si="12051">G641/G653</f>
        <v>5.5309647851463042E-2</v>
      </c>
      <c r="BP641" s="130">
        <f t="shared" ref="BP641" si="12052">H641/H653</f>
        <v>4.9661581435324453E-2</v>
      </c>
      <c r="BQ641" s="131">
        <f t="shared" ref="BQ641" si="12053">I641/I653</f>
        <v>5.5500696290669706E-2</v>
      </c>
      <c r="BR641" s="128">
        <f t="shared" ref="BR641" si="12054">J641/J653</f>
        <v>5.7973394646083101E-2</v>
      </c>
      <c r="BS641" s="129">
        <f t="shared" ref="BS641" si="12055">K641/K653</f>
        <v>3.126028298782494E-2</v>
      </c>
      <c r="BT641" s="130">
        <f t="shared" ref="BT641" si="12056">L641/L653</f>
        <v>6.8475790945638867E-2</v>
      </c>
      <c r="BU641" s="128">
        <f t="shared" ref="BU641" si="12057">M641/M653</f>
        <v>3.0393462191818557E-2</v>
      </c>
      <c r="BV641" s="132">
        <f t="shared" ref="BV641" si="12058">N641/N653</f>
        <v>5.5788635156664899E-2</v>
      </c>
      <c r="BW641" s="133">
        <f t="shared" ref="BW641" si="12059">O641/O653</f>
        <v>3.9017145943026868E-2</v>
      </c>
      <c r="BX641" s="128">
        <f t="shared" ref="BX641" si="12060">P641/P653</f>
        <v>5.6177145264734794E-2</v>
      </c>
      <c r="BY641" s="129">
        <f t="shared" ref="BY641" si="12061">Q641/Q653</f>
        <v>3.5702272836480704E-2</v>
      </c>
      <c r="BZ641" s="130">
        <f t="shared" ref="BZ641" si="12062">R641/R653</f>
        <v>4.52700839210433E-2</v>
      </c>
      <c r="CA641" s="131">
        <f t="shared" ref="CA641" si="12063">S641/S653</f>
        <v>4.9143389922691426E-2</v>
      </c>
      <c r="CB641" s="128">
        <f t="shared" ref="CB641" si="12064">T641/T653</f>
        <v>5.4469637737816004E-2</v>
      </c>
      <c r="CC641" s="129">
        <f t="shared" ref="CC641" si="12065">U641/U653</f>
        <v>1.5960163432073543E-2</v>
      </c>
      <c r="CD641" s="130">
        <f t="shared" ref="CD641" si="12066">V641/V653</f>
        <v>5.9342179193499586E-2</v>
      </c>
      <c r="CE641" s="131">
        <f t="shared" ref="CE641" si="12067">W641/W653</f>
        <v>3.7819931379895096E-2</v>
      </c>
      <c r="CF641" s="128">
        <f t="shared" ref="CF641" si="12068">X641/X653</f>
        <v>5.3939122649955235E-2</v>
      </c>
      <c r="CG641" s="129">
        <f t="shared" ref="CG641" si="12069">Y641/Y653</f>
        <v>2.6884508990318121E-2</v>
      </c>
      <c r="CH641" s="130">
        <f t="shared" ref="CH641" si="12070">Z641/Z653</f>
        <v>5.5321011172321473E-2</v>
      </c>
      <c r="CI641" s="128">
        <f t="shared" ref="CI641" si="12071">AA641/AA653</f>
        <v>5.032968075518239E-2</v>
      </c>
      <c r="CJ641" s="134">
        <f t="shared" ref="CJ641" si="12072">AB641/AB653</f>
        <v>5.2085650359166263E-2</v>
      </c>
      <c r="CK641" s="135">
        <f t="shared" ref="CK641" si="12073">AC641/AC653</f>
        <v>4.4865328439571125E-2</v>
      </c>
    </row>
    <row r="642" spans="1:89" x14ac:dyDescent="0.2">
      <c r="A642" s="136" t="s">
        <v>29</v>
      </c>
      <c r="B642" s="192">
        <v>1238</v>
      </c>
      <c r="C642" s="176">
        <v>2572</v>
      </c>
      <c r="D642" s="177">
        <v>1014</v>
      </c>
      <c r="E642" s="178">
        <v>857</v>
      </c>
      <c r="F642" s="175">
        <v>1257</v>
      </c>
      <c r="G642" s="179">
        <v>2465</v>
      </c>
      <c r="H642" s="177">
        <v>2053</v>
      </c>
      <c r="I642" s="178">
        <v>3184</v>
      </c>
      <c r="J642" s="175">
        <v>618</v>
      </c>
      <c r="K642" s="176">
        <v>219</v>
      </c>
      <c r="L642" s="177">
        <v>2080</v>
      </c>
      <c r="M642" s="175">
        <v>763</v>
      </c>
      <c r="N642" s="180">
        <v>2776</v>
      </c>
      <c r="O642" s="193">
        <v>1944</v>
      </c>
      <c r="P642" s="175">
        <v>1671</v>
      </c>
      <c r="Q642" s="176">
        <v>1023</v>
      </c>
      <c r="R642" s="177">
        <v>1677</v>
      </c>
      <c r="S642" s="178">
        <v>1897</v>
      </c>
      <c r="T642" s="175">
        <v>1001</v>
      </c>
      <c r="U642" s="179">
        <v>220</v>
      </c>
      <c r="V642" s="177">
        <v>2317</v>
      </c>
      <c r="W642" s="194">
        <v>1284</v>
      </c>
      <c r="X642" s="175">
        <v>1474</v>
      </c>
      <c r="Y642" s="179">
        <v>574</v>
      </c>
      <c r="Z642" s="177">
        <v>2428</v>
      </c>
      <c r="AA642" s="175">
        <v>3753</v>
      </c>
      <c r="AB642" s="156">
        <f t="shared" si="11744"/>
        <v>21604</v>
      </c>
      <c r="AC642" s="157">
        <f t="shared" si="11745"/>
        <v>20755</v>
      </c>
      <c r="BI642" s="136" t="s">
        <v>29</v>
      </c>
      <c r="BJ642" s="128">
        <f>B642/B653</f>
        <v>4.4230082172204359E-2</v>
      </c>
      <c r="BK642" s="129">
        <f t="shared" ref="BK642" si="12074">C642/C653</f>
        <v>9.096696611728089E-2</v>
      </c>
      <c r="BL642" s="130">
        <f t="shared" ref="BL642" si="12075">D642/D653</f>
        <v>8.5081389494881698E-2</v>
      </c>
      <c r="BM642" s="131">
        <f t="shared" ref="BM642" si="12076">E642/E653</f>
        <v>6.7725620357199298E-2</v>
      </c>
      <c r="BN642" s="128">
        <f t="shared" ref="BN642" si="12077">F642/F653</f>
        <v>4.5438114517061888E-2</v>
      </c>
      <c r="BO642" s="129">
        <f t="shared" ref="BO642" si="12078">G642/G653</f>
        <v>9.6556856907830307E-2</v>
      </c>
      <c r="BP642" s="130">
        <f t="shared" ref="BP642" si="12079">H642/H653</f>
        <v>5.5140739149119038E-2</v>
      </c>
      <c r="BQ642" s="131">
        <f t="shared" ref="BQ642" si="12080">I642/I653</f>
        <v>8.0617799721483738E-2</v>
      </c>
      <c r="BR642" s="128">
        <f t="shared" ref="BR642" si="12081">J642/J653</f>
        <v>0.10149449827557891</v>
      </c>
      <c r="BS642" s="129">
        <f t="shared" ref="BS642" si="12082">K642/K653</f>
        <v>3.6031589338598222E-2</v>
      </c>
      <c r="BT642" s="130">
        <f t="shared" ref="BT642" si="12083">L642/L653</f>
        <v>9.0893200489424925E-2</v>
      </c>
      <c r="BU642" s="128">
        <f t="shared" ref="BU642" si="12084">M642/M653</f>
        <v>3.5030531196914745E-2</v>
      </c>
      <c r="BV642" s="132">
        <f t="shared" ref="BV642" si="12085">N642/N653</f>
        <v>7.3712161444503446E-2</v>
      </c>
      <c r="BW642" s="133">
        <f t="shared" ref="BW642" si="12086">O642/O653</f>
        <v>5.249088699878493E-2</v>
      </c>
      <c r="BX642" s="128">
        <f t="shared" ref="BX642" si="12087">P642/P653</f>
        <v>7.8226674781143202E-2</v>
      </c>
      <c r="BY642" s="129">
        <f t="shared" ref="BY642" si="12088">Q642/Q653</f>
        <v>4.9156695978088513E-2</v>
      </c>
      <c r="BZ642" s="130">
        <f t="shared" ref="BZ642" si="12089">R642/R653</f>
        <v>6.6073046767266858E-2</v>
      </c>
      <c r="CA642" s="131">
        <f t="shared" ref="CA642" si="12090">S642/S653</f>
        <v>7.3695660619245568E-2</v>
      </c>
      <c r="CB642" s="128">
        <f t="shared" ref="CB642" si="12091">T642/T653</f>
        <v>0.13044044826687518</v>
      </c>
      <c r="CC642" s="129">
        <f t="shared" ref="CC642" si="12092">U642/U653</f>
        <v>2.8089887640449437E-2</v>
      </c>
      <c r="CD642" s="130">
        <f t="shared" ref="CD642" si="12093">V642/V653</f>
        <v>0.10014262868997709</v>
      </c>
      <c r="CE642" s="131">
        <f t="shared" ref="CE642" si="12094">W642/W653</f>
        <v>5.0636904996647872E-2</v>
      </c>
      <c r="CF642" s="128">
        <f t="shared" ref="CF642" si="12095">X642/X653</f>
        <v>8.2475380483437777E-2</v>
      </c>
      <c r="CG642" s="129">
        <f t="shared" ref="CG642" si="12096">Y642/Y653</f>
        <v>4.9619640387275239E-2</v>
      </c>
      <c r="CH642" s="130">
        <f t="shared" ref="CH642" si="12097">Z642/Z653</f>
        <v>6.2503217834526073E-2</v>
      </c>
      <c r="CI642" s="128">
        <f t="shared" ref="CI642" si="12098">AA642/AA653</f>
        <v>8.9013803899245764E-2</v>
      </c>
      <c r="CJ642" s="134">
        <f t="shared" ref="CJ642" si="12099">AB642/AB653</f>
        <v>7.0668742721812977E-2</v>
      </c>
      <c r="CK642" s="135">
        <f t="shared" ref="CK642" si="12100">AC642/AC653</f>
        <v>6.8198322232554467E-2</v>
      </c>
    </row>
    <row r="643" spans="1:89" x14ac:dyDescent="0.2">
      <c r="A643" s="145" t="s">
        <v>30</v>
      </c>
      <c r="B643" s="189">
        <v>1566</v>
      </c>
      <c r="C643" s="183">
        <v>3349</v>
      </c>
      <c r="D643" s="184">
        <v>1202</v>
      </c>
      <c r="E643" s="185">
        <v>1100</v>
      </c>
      <c r="F643" s="182">
        <v>1518</v>
      </c>
      <c r="G643" s="186">
        <v>2914</v>
      </c>
      <c r="H643" s="184">
        <v>2501</v>
      </c>
      <c r="I643" s="185">
        <v>4285</v>
      </c>
      <c r="J643" s="182">
        <v>978</v>
      </c>
      <c r="K643" s="183">
        <v>309</v>
      </c>
      <c r="L643" s="184">
        <v>2767</v>
      </c>
      <c r="M643" s="182">
        <v>858</v>
      </c>
      <c r="N643" s="187">
        <v>3717</v>
      </c>
      <c r="O643" s="190">
        <v>2333</v>
      </c>
      <c r="P643" s="182">
        <v>2058</v>
      </c>
      <c r="Q643" s="183">
        <v>1569</v>
      </c>
      <c r="R643" s="184">
        <v>1905</v>
      </c>
      <c r="S643" s="185">
        <v>2383</v>
      </c>
      <c r="T643" s="182">
        <v>1191</v>
      </c>
      <c r="U643" s="186">
        <v>266</v>
      </c>
      <c r="V643" s="184">
        <v>2557</v>
      </c>
      <c r="W643" s="191">
        <v>1310</v>
      </c>
      <c r="X643" s="182">
        <v>2013</v>
      </c>
      <c r="Y643" s="186">
        <v>690</v>
      </c>
      <c r="Z643" s="184">
        <v>2784</v>
      </c>
      <c r="AA643" s="182">
        <v>3726</v>
      </c>
      <c r="AB643" s="156">
        <f t="shared" si="11744"/>
        <v>26757</v>
      </c>
      <c r="AC643" s="157">
        <f t="shared" si="11745"/>
        <v>25092</v>
      </c>
      <c r="BI643" s="145" t="s">
        <v>30</v>
      </c>
      <c r="BJ643" s="128">
        <f>B643/B653</f>
        <v>5.5948553054662377E-2</v>
      </c>
      <c r="BK643" s="129">
        <f t="shared" ref="BK643" si="12101">C643/C653</f>
        <v>0.11844804413949211</v>
      </c>
      <c r="BL643" s="130">
        <f t="shared" ref="BL643" si="12102">D643/D653</f>
        <v>0.10085584829669407</v>
      </c>
      <c r="BM643" s="131">
        <f t="shared" ref="BM643" si="12103">E643/E653</f>
        <v>8.6929034297455354E-2</v>
      </c>
      <c r="BN643" s="128">
        <f t="shared" ref="BN643" si="12104">F643/F653</f>
        <v>5.4872758820127245E-2</v>
      </c>
      <c r="BO643" s="129">
        <f t="shared" ref="BO643" si="12105">G643/G653</f>
        <v>0.11414469818637628</v>
      </c>
      <c r="BP643" s="130">
        <f t="shared" ref="BP643" si="12106">H643/H653</f>
        <v>6.717339922647185E-2</v>
      </c>
      <c r="BQ643" s="131">
        <f t="shared" ref="BQ643" si="12107">I643/I653</f>
        <v>0.10849474617040132</v>
      </c>
      <c r="BR643" s="128">
        <f t="shared" ref="BR643" si="12108">J643/J653</f>
        <v>0.16061750697979965</v>
      </c>
      <c r="BS643" s="129">
        <f t="shared" ref="BS643" si="12109">K643/K653</f>
        <v>5.0839091806515302E-2</v>
      </c>
      <c r="BT643" s="130">
        <f t="shared" ref="BT643" si="12110">L643/L653</f>
        <v>0.12091417584338403</v>
      </c>
      <c r="BU643" s="128">
        <f t="shared" ref="BU643" si="12111">M643/M653</f>
        <v>3.9392130756163629E-2</v>
      </c>
      <c r="BV643" s="132">
        <f t="shared" ref="BV643" si="12112">N643/N653</f>
        <v>9.8698884758364316E-2</v>
      </c>
      <c r="BW643" s="133">
        <f t="shared" ref="BW643" si="12113">O643/O653</f>
        <v>6.299446469555825E-2</v>
      </c>
      <c r="BX643" s="128">
        <f t="shared" ref="BX643" si="12114">P643/P653</f>
        <v>9.6343804129020175E-2</v>
      </c>
      <c r="BY643" s="129">
        <f t="shared" ref="BY643" si="12115">Q643/Q653</f>
        <v>7.5392821104223726E-2</v>
      </c>
      <c r="BZ643" s="130">
        <f t="shared" ref="BZ643" si="12116">R643/R653</f>
        <v>7.5056144359954294E-2</v>
      </c>
      <c r="CA643" s="131">
        <f t="shared" ref="CA643" si="12117">S643/S653</f>
        <v>9.2576045996659029E-2</v>
      </c>
      <c r="CB643" s="128">
        <f t="shared" ref="CB643" si="12118">T643/T653</f>
        <v>0.15519937451133697</v>
      </c>
      <c r="CC643" s="129">
        <f t="shared" ref="CC643" si="12119">U643/U653</f>
        <v>3.3963227783452503E-2</v>
      </c>
      <c r="CD643" s="130">
        <f t="shared" ref="CD643" si="12120">V643/V653</f>
        <v>0.11051562432467477</v>
      </c>
      <c r="CE643" s="131">
        <f t="shared" ref="CE643" si="12121">W643/W653</f>
        <v>5.1662262885988089E-2</v>
      </c>
      <c r="CF643" s="128">
        <f t="shared" ref="CF643" si="12122">X643/X653</f>
        <v>0.11263428827215756</v>
      </c>
      <c r="CG643" s="129">
        <f t="shared" ref="CG643" si="12123">Y643/Y653</f>
        <v>5.9647302904564319E-2</v>
      </c>
      <c r="CH643" s="130">
        <f t="shared" ref="CH643" si="12124">Z643/Z653</f>
        <v>7.1667610564794315E-2</v>
      </c>
      <c r="CI643" s="128">
        <f t="shared" ref="CI643" si="12125">AA643/AA653</f>
        <v>8.8373416820833925E-2</v>
      </c>
      <c r="CJ643" s="134">
        <f t="shared" ref="CJ643" si="12126">AB643/AB653</f>
        <v>8.7524696769466281E-2</v>
      </c>
      <c r="CK643" s="135">
        <f t="shared" ref="CK643" si="12127">AC643/AC653</f>
        <v>8.2449159309046338E-2</v>
      </c>
    </row>
    <row r="644" spans="1:89" x14ac:dyDescent="0.2">
      <c r="A644" s="136" t="s">
        <v>31</v>
      </c>
      <c r="B644" s="192">
        <v>1587</v>
      </c>
      <c r="C644" s="176">
        <v>3562</v>
      </c>
      <c r="D644" s="177">
        <v>855</v>
      </c>
      <c r="E644" s="178">
        <v>1135</v>
      </c>
      <c r="F644" s="175">
        <v>1166</v>
      </c>
      <c r="G644" s="179">
        <v>2843</v>
      </c>
      <c r="H644" s="177">
        <v>2215</v>
      </c>
      <c r="I644" s="178">
        <v>3936</v>
      </c>
      <c r="J644" s="175">
        <v>683</v>
      </c>
      <c r="K644" s="176">
        <v>220</v>
      </c>
      <c r="L644" s="177">
        <v>2686</v>
      </c>
      <c r="M644" s="175">
        <v>776</v>
      </c>
      <c r="N644" s="180">
        <v>3588</v>
      </c>
      <c r="O644" s="193">
        <v>2280</v>
      </c>
      <c r="P644" s="175">
        <v>1858</v>
      </c>
      <c r="Q644" s="176">
        <v>1785</v>
      </c>
      <c r="R644" s="177">
        <v>1791</v>
      </c>
      <c r="S644" s="178">
        <v>2167</v>
      </c>
      <c r="T644" s="175">
        <v>1011</v>
      </c>
      <c r="U644" s="179">
        <v>215</v>
      </c>
      <c r="V644" s="177">
        <v>2704</v>
      </c>
      <c r="W644" s="194">
        <v>1319</v>
      </c>
      <c r="X644" s="175">
        <v>1796</v>
      </c>
      <c r="Y644" s="179">
        <v>779</v>
      </c>
      <c r="Z644" s="177">
        <v>2410</v>
      </c>
      <c r="AA644" s="175">
        <v>3988</v>
      </c>
      <c r="AB644" s="156">
        <f t="shared" si="11744"/>
        <v>24350</v>
      </c>
      <c r="AC644" s="157">
        <f t="shared" si="11745"/>
        <v>25005</v>
      </c>
      <c r="BI644" s="136" t="s">
        <v>31</v>
      </c>
      <c r="BJ644" s="128">
        <f>B644/B653</f>
        <v>5.6698821007502682E-2</v>
      </c>
      <c r="BK644" s="129">
        <f t="shared" ref="BK644" si="12128">C644/C653</f>
        <v>0.12598146707222183</v>
      </c>
      <c r="BL644" s="130">
        <f t="shared" ref="BL644" si="12129">D644/D653</f>
        <v>7.1740224869944622E-2</v>
      </c>
      <c r="BM644" s="131">
        <f t="shared" ref="BM644" si="12130">E644/E653</f>
        <v>8.9694958116010748E-2</v>
      </c>
      <c r="BN644" s="128">
        <f t="shared" ref="BN644" si="12131">F644/F653</f>
        <v>4.2148640832851358E-2</v>
      </c>
      <c r="BO644" s="129">
        <f t="shared" ref="BO644" si="12132">G644/G653</f>
        <v>0.11136354733832113</v>
      </c>
      <c r="BP644" s="130">
        <f t="shared" ref="BP644" si="12133">H644/H653</f>
        <v>5.9491834980661795E-2</v>
      </c>
      <c r="BQ644" s="131">
        <f t="shared" ref="BQ644" si="12134">I644/I653</f>
        <v>9.9658184580326617E-2</v>
      </c>
      <c r="BR644" s="128">
        <f t="shared" ref="BR644" si="12135">J644/J653</f>
        <v>0.11216948595828544</v>
      </c>
      <c r="BS644" s="129">
        <f t="shared" ref="BS644" si="12136">K644/K653</f>
        <v>3.61961171437973E-2</v>
      </c>
      <c r="BT644" s="130">
        <f t="shared" ref="BT644" si="12137">L644/L653</f>
        <v>0.11737458486278622</v>
      </c>
      <c r="BU644" s="128">
        <f t="shared" ref="BU644" si="12138">M644/M653</f>
        <v>3.5627381662917221E-2</v>
      </c>
      <c r="BV644" s="132">
        <f t="shared" ref="BV644" si="12139">N644/N653</f>
        <v>9.5273499734466277E-2</v>
      </c>
      <c r="BW644" s="133">
        <f t="shared" ref="BW644" si="12140">O644/O653</f>
        <v>6.1563385986229242E-2</v>
      </c>
      <c r="BX644" s="128">
        <f t="shared" ref="BX644" si="12141">P644/P653</f>
        <v>8.6980946584897717E-2</v>
      </c>
      <c r="BY644" s="129">
        <f t="shared" ref="BY644" si="12142">Q644/Q653</f>
        <v>8.5771947527749748E-2</v>
      </c>
      <c r="BZ644" s="130">
        <f t="shared" ref="BZ644" si="12143">R644/R653</f>
        <v>7.0564595563610569E-2</v>
      </c>
      <c r="CA644" s="131">
        <f t="shared" ref="CA644" si="12144">S644/S653</f>
        <v>8.418476360669748E-2</v>
      </c>
      <c r="CB644" s="128">
        <f t="shared" ref="CB644" si="12145">T644/T653</f>
        <v>0.13174354964816262</v>
      </c>
      <c r="CC644" s="129">
        <f t="shared" ref="CC644" si="12146">U644/U653</f>
        <v>2.7451481103166496E-2</v>
      </c>
      <c r="CD644" s="130">
        <f t="shared" ref="CD644" si="12147">V644/V653</f>
        <v>0.11686908415092709</v>
      </c>
      <c r="CE644" s="131">
        <f t="shared" ref="CE644" si="12148">W644/W653</f>
        <v>5.20171944630674E-2</v>
      </c>
      <c r="CF644" s="128">
        <f t="shared" ref="CF644" si="12149">X644/X653</f>
        <v>0.10049239033124441</v>
      </c>
      <c r="CG644" s="129">
        <f t="shared" ref="CG644" si="12150">Y644/Y653</f>
        <v>6.7340940525587825E-2</v>
      </c>
      <c r="CH644" s="130">
        <f t="shared" ref="CH644" si="12151">Z644/Z653</f>
        <v>6.2039849662770943E-2</v>
      </c>
      <c r="CI644" s="128">
        <f t="shared" ref="CI644" si="12152">AA644/AA653</f>
        <v>9.458754328542289E-2</v>
      </c>
      <c r="CJ644" s="134">
        <f t="shared" ref="CJ644" si="12153">AB644/AB653</f>
        <v>7.9651170397896029E-2</v>
      </c>
      <c r="CK644" s="135">
        <f t="shared" ref="CK644" si="12154">AC644/AC653</f>
        <v>8.2163288240184276E-2</v>
      </c>
    </row>
    <row r="645" spans="1:89" x14ac:dyDescent="0.2">
      <c r="A645" s="145" t="s">
        <v>32</v>
      </c>
      <c r="B645" s="189">
        <v>1564</v>
      </c>
      <c r="C645" s="183">
        <v>2504</v>
      </c>
      <c r="D645" s="184">
        <v>558</v>
      </c>
      <c r="E645" s="185">
        <v>1042</v>
      </c>
      <c r="F645" s="182">
        <v>997</v>
      </c>
      <c r="G645" s="186">
        <v>2421</v>
      </c>
      <c r="H645" s="184">
        <v>1998</v>
      </c>
      <c r="I645" s="185">
        <v>3604</v>
      </c>
      <c r="J645" s="182">
        <v>441</v>
      </c>
      <c r="K645" s="183">
        <v>193</v>
      </c>
      <c r="L645" s="184">
        <v>1967</v>
      </c>
      <c r="M645" s="182">
        <v>763</v>
      </c>
      <c r="N645" s="187">
        <v>2770</v>
      </c>
      <c r="O645" s="190">
        <v>2071</v>
      </c>
      <c r="P645" s="182">
        <v>1308</v>
      </c>
      <c r="Q645" s="183">
        <v>1559</v>
      </c>
      <c r="R645" s="184">
        <v>1464</v>
      </c>
      <c r="S645" s="185">
        <v>1870</v>
      </c>
      <c r="T645" s="182">
        <v>572</v>
      </c>
      <c r="U645" s="186">
        <v>293</v>
      </c>
      <c r="V645" s="184">
        <v>2074</v>
      </c>
      <c r="W645" s="191">
        <v>1362</v>
      </c>
      <c r="X645" s="182">
        <v>1085</v>
      </c>
      <c r="Y645" s="186">
        <v>602</v>
      </c>
      <c r="Z645" s="184">
        <v>2266</v>
      </c>
      <c r="AA645" s="182">
        <v>3119</v>
      </c>
      <c r="AB645" s="156">
        <f t="shared" si="11744"/>
        <v>19064</v>
      </c>
      <c r="AC645" s="157">
        <f t="shared" si="11745"/>
        <v>21403</v>
      </c>
      <c r="BI645" s="145" t="s">
        <v>32</v>
      </c>
      <c r="BJ645" s="128">
        <f>B645/B653</f>
        <v>5.5877098963915683E-2</v>
      </c>
      <c r="BK645" s="129">
        <f t="shared" ref="BK645" si="12155">C645/C653</f>
        <v>8.8561929688052626E-2</v>
      </c>
      <c r="BL645" s="130">
        <f t="shared" ref="BL645" si="12156">D645/D653</f>
        <v>4.6819936230911227E-2</v>
      </c>
      <c r="BM645" s="131">
        <f t="shared" ref="BM645" si="12157">E645/E653</f>
        <v>8.2345503398134984E-2</v>
      </c>
      <c r="BN645" s="128">
        <f t="shared" ref="BN645" si="12158">F645/F653</f>
        <v>3.6039618276460385E-2</v>
      </c>
      <c r="BO645" s="129">
        <f t="shared" ref="BO645" si="12159">G645/G653</f>
        <v>9.4833326804810214E-2</v>
      </c>
      <c r="BP645" s="130">
        <f t="shared" ref="BP645" si="12160">H645/H653</f>
        <v>5.3663515255694023E-2</v>
      </c>
      <c r="BQ645" s="131">
        <f t="shared" ref="BQ645" si="12161">I645/I653</f>
        <v>9.1252057222433222E-2</v>
      </c>
      <c r="BR645" s="128">
        <f t="shared" ref="BR645" si="12162">J645/J653</f>
        <v>7.2425685662670394E-2</v>
      </c>
      <c r="BS645" s="129">
        <f t="shared" ref="BS645" si="12163">K645/K653</f>
        <v>3.1753866403422176E-2</v>
      </c>
      <c r="BT645" s="130">
        <f t="shared" ref="BT645" si="12164">L645/L653</f>
        <v>8.5955252578220592E-2</v>
      </c>
      <c r="BU645" s="128">
        <f t="shared" ref="BU645" si="12165">M645/M653</f>
        <v>3.5030531196914745E-2</v>
      </c>
      <c r="BV645" s="132">
        <f t="shared" ref="BV645" si="12166">N645/N653</f>
        <v>7.3552841210833775E-2</v>
      </c>
      <c r="BW645" s="133">
        <f t="shared" ref="BW645" si="12167">O645/O653</f>
        <v>5.592007560415823E-2</v>
      </c>
      <c r="BX645" s="128">
        <f t="shared" ref="BX645" si="12168">P645/P653</f>
        <v>6.1233088338560927E-2</v>
      </c>
      <c r="BY645" s="129">
        <f t="shared" ref="BY645" si="12169">Q645/Q653</f>
        <v>7.4912305992023448E-2</v>
      </c>
      <c r="BZ645" s="130">
        <f t="shared" ref="BZ645" si="12170">R645/R653</f>
        <v>5.7680942437256216E-2</v>
      </c>
      <c r="CA645" s="131">
        <f t="shared" ref="CA645" si="12171">S645/S653</f>
        <v>7.2646750320500372E-2</v>
      </c>
      <c r="CB645" s="128">
        <f t="shared" ref="CB645" si="12172">T645/T653</f>
        <v>7.4537399009642943E-2</v>
      </c>
      <c r="CC645" s="129">
        <f t="shared" ref="CC645" si="12173">U645/U653</f>
        <v>3.7410623084780388E-2</v>
      </c>
      <c r="CD645" s="130">
        <f t="shared" ref="CD645" si="12174">V645/V653</f>
        <v>8.9639970609845701E-2</v>
      </c>
      <c r="CE645" s="131">
        <f t="shared" ref="CE645" si="12175">W645/W653</f>
        <v>5.371297866466853E-2</v>
      </c>
      <c r="CF645" s="128">
        <f t="shared" ref="CF645" si="12176">X645/X653</f>
        <v>6.07094897045658E-2</v>
      </c>
      <c r="CG645" s="129">
        <f t="shared" ref="CG645" si="12177">Y645/Y653</f>
        <v>5.2040110650069159E-2</v>
      </c>
      <c r="CH645" s="130">
        <f t="shared" ref="CH645" si="12178">Z645/Z653</f>
        <v>5.8332904288729857E-2</v>
      </c>
      <c r="CI645" s="128">
        <f t="shared" ref="CI645" si="12179">AA645/AA653</f>
        <v>7.3976566576538116E-2</v>
      </c>
      <c r="CJ645" s="134">
        <f t="shared" ref="CJ645" si="12180">AB645/AB653</f>
        <v>6.2360160676200822E-2</v>
      </c>
      <c r="CK645" s="135">
        <f t="shared" ref="CK645" si="12181">AC645/AC653</f>
        <v>7.0327568814423674E-2</v>
      </c>
    </row>
    <row r="646" spans="1:89" x14ac:dyDescent="0.2">
      <c r="A646" s="136" t="s">
        <v>33</v>
      </c>
      <c r="B646" s="192">
        <v>1370</v>
      </c>
      <c r="C646" s="176">
        <v>1612</v>
      </c>
      <c r="D646" s="177">
        <v>447</v>
      </c>
      <c r="E646" s="178">
        <v>782</v>
      </c>
      <c r="F646" s="175">
        <v>953</v>
      </c>
      <c r="G646" s="179">
        <v>1729</v>
      </c>
      <c r="H646" s="177">
        <v>1679</v>
      </c>
      <c r="I646" s="178">
        <v>2613</v>
      </c>
      <c r="J646" s="175">
        <v>372</v>
      </c>
      <c r="K646" s="176">
        <v>118</v>
      </c>
      <c r="L646" s="177">
        <v>1476</v>
      </c>
      <c r="M646" s="175">
        <v>774</v>
      </c>
      <c r="N646" s="180">
        <v>2121</v>
      </c>
      <c r="O646" s="193">
        <v>1950</v>
      </c>
      <c r="P646" s="175">
        <v>940</v>
      </c>
      <c r="Q646" s="176">
        <v>1313</v>
      </c>
      <c r="R646" s="177">
        <v>1209</v>
      </c>
      <c r="S646" s="178">
        <v>1521</v>
      </c>
      <c r="T646" s="175">
        <v>364</v>
      </c>
      <c r="U646" s="179">
        <v>284</v>
      </c>
      <c r="V646" s="177">
        <v>1765</v>
      </c>
      <c r="W646" s="194">
        <v>1180</v>
      </c>
      <c r="X646" s="175">
        <v>693</v>
      </c>
      <c r="Y646" s="179">
        <v>574</v>
      </c>
      <c r="Z646" s="177">
        <v>1837</v>
      </c>
      <c r="AA646" s="175">
        <v>2344</v>
      </c>
      <c r="AB646" s="156">
        <f t="shared" si="11744"/>
        <v>15226</v>
      </c>
      <c r="AC646" s="157">
        <f t="shared" si="11745"/>
        <v>16794</v>
      </c>
      <c r="BI646" s="136" t="s">
        <v>33</v>
      </c>
      <c r="BJ646" s="128">
        <f>B646/B653</f>
        <v>4.8946052161486245E-2</v>
      </c>
      <c r="BK646" s="129">
        <f t="shared" ref="BK646" si="12182">C646/C653</f>
        <v>5.7013510645823016E-2</v>
      </c>
      <c r="BL646" s="130">
        <f t="shared" ref="BL646" si="12183">D646/D653</f>
        <v>3.7506293002181577E-2</v>
      </c>
      <c r="BM646" s="131">
        <f t="shared" ref="BM646" si="12184">E646/E653</f>
        <v>6.1798640746009166E-2</v>
      </c>
      <c r="BN646" s="128">
        <f t="shared" ref="BN646" si="12185">F646/F653</f>
        <v>3.4449103528050896E-2</v>
      </c>
      <c r="BO646" s="129">
        <f t="shared" ref="BO646" si="12186">G646/G653</f>
        <v>6.7726898820948719E-2</v>
      </c>
      <c r="BP646" s="130">
        <f t="shared" ref="BP646" si="12187">H646/H653</f>
        <v>4.5095616673828963E-2</v>
      </c>
      <c r="BQ646" s="131">
        <f t="shared" ref="BQ646" si="12188">I646/I653</f>
        <v>6.6160273452335744E-2</v>
      </c>
      <c r="BR646" s="128">
        <f t="shared" ref="BR646" si="12189">J646/J653</f>
        <v>6.1093775661028082E-2</v>
      </c>
      <c r="BS646" s="129">
        <f t="shared" ref="BS646" si="12190">K646/K653</f>
        <v>1.941428101349128E-2</v>
      </c>
      <c r="BT646" s="130">
        <f t="shared" ref="BT646" si="12191">L646/L653</f>
        <v>6.4499213424226529E-2</v>
      </c>
      <c r="BU646" s="128">
        <f t="shared" ref="BU646" si="12192">M646/M653</f>
        <v>3.5535558514301457E-2</v>
      </c>
      <c r="BV646" s="132">
        <f t="shared" ref="BV646" si="12193">N646/N653</f>
        <v>5.631970260223048E-2</v>
      </c>
      <c r="BW646" s="133">
        <f t="shared" ref="BW646" si="12194">O646/O653</f>
        <v>5.2652895909275008E-2</v>
      </c>
      <c r="BX646" s="128">
        <f t="shared" ref="BX646" si="12195">P646/P653</f>
        <v>4.4005430457375594E-2</v>
      </c>
      <c r="BY646" s="129">
        <f t="shared" ref="BY646" si="12196">Q646/Q653</f>
        <v>6.3091634231896593E-2</v>
      </c>
      <c r="BZ646" s="130">
        <f t="shared" ref="BZ646" si="12197">R646/R653</f>
        <v>4.7634056971750521E-2</v>
      </c>
      <c r="CA646" s="131">
        <f t="shared" ref="CA646" si="12198">S646/S653</f>
        <v>5.908861349597918E-2</v>
      </c>
      <c r="CB646" s="128">
        <f t="shared" ref="CB646" si="12199">T646/T653</f>
        <v>4.7432890278863694E-2</v>
      </c>
      <c r="CC646" s="129">
        <f t="shared" ref="CC646" si="12200">U646/U653</f>
        <v>3.6261491317671091E-2</v>
      </c>
      <c r="CD646" s="130">
        <f t="shared" ref="CD646" si="12201">V646/V653</f>
        <v>7.6284738730172455E-2</v>
      </c>
      <c r="CE646" s="131">
        <f t="shared" ref="CE646" si="12202">W646/W653</f>
        <v>4.6535473439286983E-2</v>
      </c>
      <c r="CF646" s="128">
        <f t="shared" ref="CF646" si="12203">X646/X653</f>
        <v>3.8775738585496863E-2</v>
      </c>
      <c r="CG646" s="129">
        <f t="shared" ref="CG646" si="12204">Y646/Y653</f>
        <v>4.9619640387275239E-2</v>
      </c>
      <c r="CH646" s="130">
        <f t="shared" ref="CH646" si="12205">Z646/Z653</f>
        <v>4.7289296195232457E-2</v>
      </c>
      <c r="CI646" s="128">
        <f t="shared" ref="CI646" si="12206">AA646/AA653</f>
        <v>5.5595085622124188E-2</v>
      </c>
      <c r="CJ646" s="134">
        <f t="shared" ref="CJ646" si="12207">AB646/AB653</f>
        <v>4.9805696939563243E-2</v>
      </c>
      <c r="CK646" s="135">
        <f t="shared" ref="CK646" si="12208">AC646/AC653</f>
        <v>5.5182973913443498E-2</v>
      </c>
    </row>
    <row r="647" spans="1:89" x14ac:dyDescent="0.2">
      <c r="A647" s="145" t="s">
        <v>34</v>
      </c>
      <c r="B647" s="189">
        <v>546</v>
      </c>
      <c r="C647" s="183">
        <v>1125</v>
      </c>
      <c r="D647" s="184">
        <v>208</v>
      </c>
      <c r="E647" s="185">
        <v>637</v>
      </c>
      <c r="F647" s="182">
        <v>437</v>
      </c>
      <c r="G647" s="186">
        <v>1407</v>
      </c>
      <c r="H647" s="184">
        <v>898</v>
      </c>
      <c r="I647" s="185">
        <v>1944</v>
      </c>
      <c r="J647" s="182">
        <v>138</v>
      </c>
      <c r="K647" s="183">
        <v>100</v>
      </c>
      <c r="L647" s="184">
        <v>1424</v>
      </c>
      <c r="M647" s="182">
        <v>580</v>
      </c>
      <c r="N647" s="187">
        <v>1944</v>
      </c>
      <c r="O647" s="190">
        <v>1532</v>
      </c>
      <c r="P647" s="182">
        <v>663</v>
      </c>
      <c r="Q647" s="183">
        <v>1062</v>
      </c>
      <c r="R647" s="184">
        <v>909</v>
      </c>
      <c r="S647" s="185">
        <v>1312</v>
      </c>
      <c r="T647" s="182">
        <v>214</v>
      </c>
      <c r="U647" s="186">
        <v>228</v>
      </c>
      <c r="V647" s="184">
        <v>1520</v>
      </c>
      <c r="W647" s="191">
        <v>857</v>
      </c>
      <c r="X647" s="182">
        <v>450</v>
      </c>
      <c r="Y647" s="186">
        <v>497</v>
      </c>
      <c r="Z647" s="184">
        <v>1306</v>
      </c>
      <c r="AA647" s="182">
        <v>1591</v>
      </c>
      <c r="AB647" s="156">
        <f t="shared" si="11744"/>
        <v>10657</v>
      </c>
      <c r="AC647" s="157">
        <f t="shared" si="11745"/>
        <v>12872</v>
      </c>
      <c r="BI647" s="145" t="s">
        <v>34</v>
      </c>
      <c r="BJ647" s="128">
        <f>B647/B653</f>
        <v>1.9506966773847802E-2</v>
      </c>
      <c r="BK647" s="129">
        <f t="shared" ref="BK647" si="12209">C647/C653</f>
        <v>3.97892056306147E-2</v>
      </c>
      <c r="BL647" s="130">
        <f t="shared" ref="BL647" si="12210">D647/D653</f>
        <v>1.7452592716898807E-2</v>
      </c>
      <c r="BM647" s="131">
        <f t="shared" ref="BM647" si="12211">E647/E653</f>
        <v>5.0339813497708233E-2</v>
      </c>
      <c r="BN647" s="128">
        <f t="shared" ref="BN647" si="12212">F647/F653</f>
        <v>1.5796703296703296E-2</v>
      </c>
      <c r="BO647" s="129">
        <f t="shared" ref="BO647" si="12213">G647/G653</f>
        <v>5.5113792157938032E-2</v>
      </c>
      <c r="BP647" s="130">
        <f t="shared" ref="BP647" si="12214">H647/H653</f>
        <v>2.4119037387193811E-2</v>
      </c>
      <c r="BQ647" s="131">
        <f t="shared" ref="BQ647" si="12215">I647/I653</f>
        <v>4.9221420432966199E-2</v>
      </c>
      <c r="BR647" s="128">
        <f t="shared" ref="BR647" si="12216">J647/J653</f>
        <v>2.266382000328461E-2</v>
      </c>
      <c r="BS647" s="129">
        <f t="shared" ref="BS647" si="12217">K647/K653</f>
        <v>1.6452780519907863E-2</v>
      </c>
      <c r="BT647" s="130">
        <f t="shared" ref="BT647" si="12218">L647/L653</f>
        <v>6.222688341199091E-2</v>
      </c>
      <c r="BU647" s="128">
        <f t="shared" ref="BU647" si="12219">M647/M653</f>
        <v>2.6628713098572149E-2</v>
      </c>
      <c r="BV647" s="132">
        <f t="shared" ref="BV647" si="12220">N647/N653</f>
        <v>5.1619755708975042E-2</v>
      </c>
      <c r="BW647" s="133">
        <f t="shared" ref="BW647" si="12221">O647/O653</f>
        <v>4.1366275145132983E-2</v>
      </c>
      <c r="BX647" s="128">
        <f t="shared" ref="BX647" si="12222">P647/P653</f>
        <v>3.1037872758765975E-2</v>
      </c>
      <c r="BY647" s="129">
        <f t="shared" ref="BY647" si="12223">Q647/Q653</f>
        <v>5.1030704915669599E-2</v>
      </c>
      <c r="BZ647" s="130">
        <f t="shared" ref="BZ647" si="12224">R647/R653</f>
        <v>3.5814191718214414E-2</v>
      </c>
      <c r="CA647" s="131">
        <f t="shared" ref="CA647" si="12225">S647/S653</f>
        <v>5.0969270813099724E-2</v>
      </c>
      <c r="CB647" s="128">
        <f t="shared" ref="CB647" si="12226">T647/T653</f>
        <v>2.7886369559551732E-2</v>
      </c>
      <c r="CC647" s="129">
        <f t="shared" ref="CC647" si="12227">U647/U653</f>
        <v>2.9111338100102146E-2</v>
      </c>
      <c r="CD647" s="130">
        <f t="shared" ref="CD647" si="12228">V647/V653</f>
        <v>6.5695639019751909E-2</v>
      </c>
      <c r="CE647" s="131">
        <f t="shared" ref="CE647" si="12229">W647/W653</f>
        <v>3.3797373506329616E-2</v>
      </c>
      <c r="CF647" s="128">
        <f t="shared" ref="CF647" si="12230">X647/X653</f>
        <v>2.5179051029543421E-2</v>
      </c>
      <c r="CG647" s="129">
        <f t="shared" ref="CG647" si="12231">Y647/Y653</f>
        <v>4.2963347164591978E-2</v>
      </c>
      <c r="CH647" s="130">
        <f t="shared" ref="CH647" si="12232">Z647/Z653</f>
        <v>3.3619935128455951E-2</v>
      </c>
      <c r="CI647" s="128">
        <f t="shared" ref="CI647" si="12233">AA647/AA653</f>
        <v>3.7735401546416206E-2</v>
      </c>
      <c r="CJ647" s="134">
        <f t="shared" ref="CJ647" si="12234">AB647/AB653</f>
        <v>3.4860062543342014E-2</v>
      </c>
      <c r="CK647" s="135">
        <f t="shared" ref="CK647" si="12235">AC647/AC653</f>
        <v>4.2295774694167246E-2</v>
      </c>
    </row>
    <row r="648" spans="1:89" x14ac:dyDescent="0.2">
      <c r="A648" s="136" t="s">
        <v>35</v>
      </c>
      <c r="B648" s="192">
        <v>0</v>
      </c>
      <c r="C648" s="176">
        <v>616</v>
      </c>
      <c r="D648" s="177">
        <v>14</v>
      </c>
      <c r="E648" s="178">
        <v>343</v>
      </c>
      <c r="F648" s="175">
        <v>16</v>
      </c>
      <c r="G648" s="179">
        <v>766</v>
      </c>
      <c r="H648" s="177">
        <v>65</v>
      </c>
      <c r="I648" s="178">
        <v>644</v>
      </c>
      <c r="J648" s="175">
        <v>33</v>
      </c>
      <c r="K648" s="176">
        <v>15</v>
      </c>
      <c r="L648" s="177">
        <v>222</v>
      </c>
      <c r="M648" s="175">
        <v>95</v>
      </c>
      <c r="N648" s="180">
        <v>356</v>
      </c>
      <c r="O648" s="193">
        <v>273</v>
      </c>
      <c r="P648" s="175">
        <v>149</v>
      </c>
      <c r="Q648" s="176">
        <v>199</v>
      </c>
      <c r="R648" s="177">
        <v>235</v>
      </c>
      <c r="S648" s="178">
        <v>127</v>
      </c>
      <c r="T648" s="175">
        <v>51</v>
      </c>
      <c r="U648" s="179">
        <v>15</v>
      </c>
      <c r="V648" s="177">
        <v>182</v>
      </c>
      <c r="W648" s="194">
        <v>29</v>
      </c>
      <c r="X648" s="175">
        <v>71</v>
      </c>
      <c r="Y648" s="179">
        <v>27</v>
      </c>
      <c r="Z648" s="177">
        <v>105</v>
      </c>
      <c r="AA648" s="175">
        <v>181</v>
      </c>
      <c r="AB648" s="156">
        <f t="shared" si="11744"/>
        <v>1499</v>
      </c>
      <c r="AC648" s="157">
        <f t="shared" si="11745"/>
        <v>3330</v>
      </c>
      <c r="BI648" s="136" t="s">
        <v>35</v>
      </c>
      <c r="BJ648" s="128">
        <f>B648/B653</f>
        <v>0</v>
      </c>
      <c r="BK648" s="129">
        <f t="shared" ref="BK648" si="12236">C648/C653</f>
        <v>2.178680059418547E-2</v>
      </c>
      <c r="BL648" s="130">
        <f t="shared" ref="BL648" si="12237">D648/D653</f>
        <v>1.1746937405604967E-3</v>
      </c>
      <c r="BM648" s="131">
        <f t="shared" ref="BM648" si="12238">E648/E653</f>
        <v>2.7106053421842895E-2</v>
      </c>
      <c r="BN648" s="128">
        <f t="shared" ref="BN648" si="12239">F648/F653</f>
        <v>5.7836899942163096E-4</v>
      </c>
      <c r="BO648" s="129">
        <f t="shared" ref="BO648" si="12240">G648/G653</f>
        <v>3.0005092248031651E-2</v>
      </c>
      <c r="BP648" s="130">
        <f t="shared" ref="BP648" si="12241">H648/H653</f>
        <v>1.7458100558659217E-3</v>
      </c>
      <c r="BQ648" s="131">
        <f t="shared" ref="BQ648" si="12242">I648/I653</f>
        <v>1.6305861501455882E-2</v>
      </c>
      <c r="BR648" s="128">
        <f t="shared" ref="BR648" si="12243">J648/J653</f>
        <v>5.4196091312202332E-3</v>
      </c>
      <c r="BS648" s="129">
        <f t="shared" ref="BS648" si="12244">K648/K653</f>
        <v>2.4679170779861796E-3</v>
      </c>
      <c r="BT648" s="130">
        <f t="shared" ref="BT648" si="12245">L648/L653</f>
        <v>9.7011012060828523E-3</v>
      </c>
      <c r="BU648" s="128">
        <f t="shared" ref="BU648" si="12246">M648/M653</f>
        <v>4.3615995592488866E-3</v>
      </c>
      <c r="BV648" s="132">
        <f t="shared" ref="BV648" si="12247">N648/N653</f>
        <v>9.4530005310674448E-3</v>
      </c>
      <c r="BW648" s="133">
        <f t="shared" ref="BW648" si="12248">O648/O653</f>
        <v>7.3714054272985014E-3</v>
      </c>
      <c r="BX648" s="128">
        <f t="shared" ref="BX648" si="12249">P648/P653</f>
        <v>6.9753288703712371E-3</v>
      </c>
      <c r="BY648" s="129">
        <f t="shared" ref="BY648" si="12250">Q648/Q653</f>
        <v>9.5622507327855454E-3</v>
      </c>
      <c r="BZ648" s="130">
        <f t="shared" ref="BZ648" si="12251">R648/R653</f>
        <v>9.2588944486032866E-3</v>
      </c>
      <c r="CA648" s="131">
        <f t="shared" ref="CA648" si="12252">S648/S653</f>
        <v>4.9337632570607207E-3</v>
      </c>
      <c r="CB648" s="128">
        <f t="shared" ref="CB648" si="12253">T648/T653</f>
        <v>6.645817044566067E-3</v>
      </c>
      <c r="CC648" s="129">
        <f t="shared" ref="CC648" si="12254">U648/U653</f>
        <v>1.9152196118488254E-3</v>
      </c>
      <c r="CD648" s="130">
        <f t="shared" ref="CD648" si="12255">V648/V653</f>
        <v>7.8661883563123994E-3</v>
      </c>
      <c r="CE648" s="131">
        <f t="shared" ref="CE648" si="12256">W648/W653</f>
        <v>1.1436684150333241E-3</v>
      </c>
      <c r="CF648" s="128">
        <f t="shared" ref="CF648" si="12257">X648/X653</f>
        <v>3.9726947179946287E-3</v>
      </c>
      <c r="CG648" s="129">
        <f t="shared" ref="CG648" si="12258">Y648/Y653</f>
        <v>2.3340248962655601E-3</v>
      </c>
      <c r="CH648" s="130">
        <f t="shared" ref="CH648" si="12259">Z648/Z653</f>
        <v>2.7029810019049581E-3</v>
      </c>
      <c r="CI648" s="128">
        <f t="shared" ref="CI648" si="12260">AA648/AA653</f>
        <v>4.2929652293534461E-3</v>
      </c>
      <c r="CJ648" s="134">
        <f t="shared" ref="CJ648" si="12261">AB648/AB653</f>
        <v>4.9033718450285898E-3</v>
      </c>
      <c r="CK648" s="135">
        <f t="shared" ref="CK648" si="12262">AC648/AC653</f>
        <v>1.0941961601272291E-2</v>
      </c>
    </row>
    <row r="649" spans="1:89" x14ac:dyDescent="0.2">
      <c r="A649" s="145" t="s">
        <v>36</v>
      </c>
      <c r="B649" s="189"/>
      <c r="C649" s="183"/>
      <c r="D649" s="184"/>
      <c r="E649" s="185"/>
      <c r="F649" s="182"/>
      <c r="G649" s="186"/>
      <c r="H649" s="184"/>
      <c r="I649" s="185"/>
      <c r="J649" s="182"/>
      <c r="K649" s="186"/>
      <c r="L649" s="184"/>
      <c r="M649" s="182"/>
      <c r="N649" s="187"/>
      <c r="O649" s="190"/>
      <c r="P649" s="182"/>
      <c r="Q649" s="186"/>
      <c r="R649" s="184"/>
      <c r="S649" s="185"/>
      <c r="T649" s="182"/>
      <c r="U649" s="186"/>
      <c r="V649" s="184"/>
      <c r="W649" s="185"/>
      <c r="X649" s="182"/>
      <c r="Y649" s="186"/>
      <c r="Z649" s="184"/>
      <c r="AA649" s="182"/>
      <c r="AB649" s="156">
        <f t="shared" si="11744"/>
        <v>0</v>
      </c>
      <c r="AC649" s="157">
        <v>16</v>
      </c>
      <c r="BI649" s="145" t="s">
        <v>36</v>
      </c>
      <c r="BJ649" s="128">
        <f>B649/B653</f>
        <v>0</v>
      </c>
      <c r="BK649" s="129">
        <f t="shared" ref="BK649" si="12263">C649/C653</f>
        <v>0</v>
      </c>
      <c r="BL649" s="130">
        <f t="shared" ref="BL649" si="12264">D649/D653</f>
        <v>0</v>
      </c>
      <c r="BM649" s="131">
        <f t="shared" ref="BM649" si="12265">E649/E653</f>
        <v>0</v>
      </c>
      <c r="BN649" s="128">
        <f t="shared" ref="BN649" si="12266">F649/F653</f>
        <v>0</v>
      </c>
      <c r="BO649" s="129">
        <f t="shared" ref="BO649" si="12267">G649/G653</f>
        <v>0</v>
      </c>
      <c r="BP649" s="130">
        <f t="shared" ref="BP649" si="12268">H649/H653</f>
        <v>0</v>
      </c>
      <c r="BQ649" s="131">
        <f t="shared" ref="BQ649" si="12269">I649/I653</f>
        <v>0</v>
      </c>
      <c r="BR649" s="128">
        <f t="shared" ref="BR649" si="12270">J649/J653</f>
        <v>0</v>
      </c>
      <c r="BS649" s="129">
        <f t="shared" ref="BS649" si="12271">K649/K653</f>
        <v>0</v>
      </c>
      <c r="BT649" s="130">
        <f t="shared" ref="BT649" si="12272">L649/L653</f>
        <v>0</v>
      </c>
      <c r="BU649" s="128">
        <f t="shared" ref="BU649" si="12273">M649/M653</f>
        <v>0</v>
      </c>
      <c r="BV649" s="132">
        <f t="shared" ref="BV649" si="12274">N649/N653</f>
        <v>0</v>
      </c>
      <c r="BW649" s="133">
        <f t="shared" ref="BW649" si="12275">O649/O653</f>
        <v>0</v>
      </c>
      <c r="BX649" s="128">
        <f t="shared" ref="BX649" si="12276">P649/P653</f>
        <v>0</v>
      </c>
      <c r="BY649" s="129">
        <f t="shared" ref="BY649" si="12277">Q649/Q653</f>
        <v>0</v>
      </c>
      <c r="BZ649" s="130">
        <f t="shared" ref="BZ649" si="12278">R649/R653</f>
        <v>0</v>
      </c>
      <c r="CA649" s="131">
        <f t="shared" ref="CA649" si="12279">S649/S653</f>
        <v>0</v>
      </c>
      <c r="CB649" s="128">
        <f t="shared" ref="CB649" si="12280">T649/T653</f>
        <v>0</v>
      </c>
      <c r="CC649" s="129">
        <f t="shared" ref="CC649" si="12281">U649/U653</f>
        <v>0</v>
      </c>
      <c r="CD649" s="130">
        <f t="shared" ref="CD649" si="12282">V649/V653</f>
        <v>0</v>
      </c>
      <c r="CE649" s="131">
        <f t="shared" ref="CE649" si="12283">W649/W653</f>
        <v>0</v>
      </c>
      <c r="CF649" s="128">
        <f t="shared" ref="CF649" si="12284">X649/X653</f>
        <v>0</v>
      </c>
      <c r="CG649" s="129">
        <f t="shared" ref="CG649" si="12285">Y649/Y653</f>
        <v>0</v>
      </c>
      <c r="CH649" s="130">
        <f t="shared" ref="CH649" si="12286">Z649/Z653</f>
        <v>0</v>
      </c>
      <c r="CI649" s="128">
        <f t="shared" ref="CI649" si="12287">AA649/AA653</f>
        <v>0</v>
      </c>
      <c r="CJ649" s="134">
        <f t="shared" ref="CJ649" si="12288">AB649/AB653</f>
        <v>0</v>
      </c>
      <c r="CK649" s="135">
        <f t="shared" ref="CK649" si="12289">AC649/AC653</f>
        <v>5.2573989675782779E-5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58">
        <v>0</v>
      </c>
      <c r="AC650" s="159">
        <f t="shared" ref="AC650:AC652" si="12290">SUM(C650,E650,G650,I650,K650,M650,O650,Q650,S650,U650,W650,Y650,AA650)</f>
        <v>0</v>
      </c>
      <c r="BI650" s="136" t="s">
        <v>37</v>
      </c>
      <c r="BJ650" s="128">
        <f>B650/B653</f>
        <v>0</v>
      </c>
      <c r="BK650" s="129">
        <f t="shared" ref="BK650" si="12291">C650/C653</f>
        <v>0</v>
      </c>
      <c r="BL650" s="130">
        <f t="shared" ref="BL650" si="12292">D650/D653</f>
        <v>0</v>
      </c>
      <c r="BM650" s="131">
        <f t="shared" ref="BM650" si="12293">E650/E653</f>
        <v>0</v>
      </c>
      <c r="BN650" s="128">
        <f t="shared" ref="BN650" si="12294">F650/F653</f>
        <v>0</v>
      </c>
      <c r="BO650" s="129">
        <f t="shared" ref="BO650" si="12295">G650/G653</f>
        <v>0</v>
      </c>
      <c r="BP650" s="130">
        <f t="shared" ref="BP650" si="12296">H650/H653</f>
        <v>0</v>
      </c>
      <c r="BQ650" s="131">
        <f t="shared" ref="BQ650" si="12297">I650/I653</f>
        <v>0</v>
      </c>
      <c r="BR650" s="128">
        <f t="shared" ref="BR650" si="12298">J650/J653</f>
        <v>0</v>
      </c>
      <c r="BS650" s="129">
        <f t="shared" ref="BS650" si="12299">K650/K653</f>
        <v>0</v>
      </c>
      <c r="BT650" s="130">
        <f t="shared" ref="BT650" si="12300">L650/L653</f>
        <v>0</v>
      </c>
      <c r="BU650" s="128">
        <f t="shared" ref="BU650" si="12301">M650/M653</f>
        <v>0</v>
      </c>
      <c r="BV650" s="132">
        <f t="shared" ref="BV650" si="12302">N650/N653</f>
        <v>0</v>
      </c>
      <c r="BW650" s="133">
        <f t="shared" ref="BW650" si="12303">O650/O653</f>
        <v>0</v>
      </c>
      <c r="BX650" s="128">
        <f t="shared" ref="BX650" si="12304">P650/P653</f>
        <v>0</v>
      </c>
      <c r="BY650" s="129">
        <f t="shared" ref="BY650" si="12305">Q650/Q653</f>
        <v>0</v>
      </c>
      <c r="BZ650" s="130">
        <f t="shared" ref="BZ650" si="12306">R650/R653</f>
        <v>0</v>
      </c>
      <c r="CA650" s="131">
        <f t="shared" ref="CA650" si="12307">S650/S653</f>
        <v>0</v>
      </c>
      <c r="CB650" s="128">
        <f t="shared" ref="CB650" si="12308">T650/T653</f>
        <v>0</v>
      </c>
      <c r="CC650" s="129">
        <f t="shared" ref="CC650" si="12309">U650/U653</f>
        <v>0</v>
      </c>
      <c r="CD650" s="130">
        <f t="shared" ref="CD650" si="12310">V650/V653</f>
        <v>0</v>
      </c>
      <c r="CE650" s="131">
        <f t="shared" ref="CE650" si="12311">W650/W653</f>
        <v>0</v>
      </c>
      <c r="CF650" s="128">
        <f t="shared" ref="CF650" si="12312">X650/X653</f>
        <v>0</v>
      </c>
      <c r="CG650" s="129">
        <f t="shared" ref="CG650" si="12313">Y650/Y653</f>
        <v>0</v>
      </c>
      <c r="CH650" s="130">
        <f t="shared" ref="CH650" si="12314">Z650/Z653</f>
        <v>0</v>
      </c>
      <c r="CI650" s="128">
        <f t="shared" ref="CI650" si="12315">AA650/AA653</f>
        <v>0</v>
      </c>
      <c r="CJ650" s="134">
        <f t="shared" ref="CJ650" si="12316">AB650/AB653</f>
        <v>0</v>
      </c>
      <c r="CK650" s="135">
        <f t="shared" ref="CK650" si="12317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58">
        <f t="shared" ref="AB651:AB652" si="12318">SUM(B651,D651,F651,H651,J651,L651,N651,P651,R651,T651,V651,X651,Z651)</f>
        <v>0</v>
      </c>
      <c r="AC651" s="159">
        <f t="shared" si="12290"/>
        <v>0</v>
      </c>
      <c r="BI651" s="145" t="s">
        <v>38</v>
      </c>
      <c r="BJ651" s="128">
        <f>B651/B653</f>
        <v>0</v>
      </c>
      <c r="BK651" s="129">
        <f t="shared" ref="BK651" si="12319">C651/C653</f>
        <v>0</v>
      </c>
      <c r="BL651" s="130">
        <f t="shared" ref="BL651" si="12320">D651/D653</f>
        <v>0</v>
      </c>
      <c r="BM651" s="131">
        <f t="shared" ref="BM651" si="12321">E651/E653</f>
        <v>0</v>
      </c>
      <c r="BN651" s="128">
        <f t="shared" ref="BN651" si="12322">F651/F653</f>
        <v>0</v>
      </c>
      <c r="BO651" s="129">
        <f t="shared" ref="BO651" si="12323">G651/G653</f>
        <v>0</v>
      </c>
      <c r="BP651" s="130">
        <f t="shared" ref="BP651" si="12324">H651/H653</f>
        <v>0</v>
      </c>
      <c r="BQ651" s="131">
        <f t="shared" ref="BQ651" si="12325">I651/I653</f>
        <v>0</v>
      </c>
      <c r="BR651" s="128">
        <f t="shared" ref="BR651" si="12326">J651/J653</f>
        <v>0</v>
      </c>
      <c r="BS651" s="129">
        <f t="shared" ref="BS651" si="12327">K651/K653</f>
        <v>0</v>
      </c>
      <c r="BT651" s="130">
        <f t="shared" ref="BT651" si="12328">L651/L653</f>
        <v>0</v>
      </c>
      <c r="BU651" s="128">
        <f t="shared" ref="BU651" si="12329">M651/M653</f>
        <v>0</v>
      </c>
      <c r="BV651" s="132">
        <f t="shared" ref="BV651" si="12330">N651/N653</f>
        <v>0</v>
      </c>
      <c r="BW651" s="133">
        <f t="shared" ref="BW651" si="12331">O651/O653</f>
        <v>0</v>
      </c>
      <c r="BX651" s="128">
        <f t="shared" ref="BX651" si="12332">P651/P653</f>
        <v>0</v>
      </c>
      <c r="BY651" s="129">
        <f t="shared" ref="BY651" si="12333">Q651/Q653</f>
        <v>0</v>
      </c>
      <c r="BZ651" s="130">
        <f t="shared" ref="BZ651" si="12334">R651/R653</f>
        <v>0</v>
      </c>
      <c r="CA651" s="131">
        <f t="shared" ref="CA651" si="12335">S651/S653</f>
        <v>0</v>
      </c>
      <c r="CB651" s="128">
        <f t="shared" ref="CB651" si="12336">T651/T653</f>
        <v>0</v>
      </c>
      <c r="CC651" s="129">
        <f t="shared" ref="CC651" si="12337">U651/U653</f>
        <v>0</v>
      </c>
      <c r="CD651" s="130">
        <f t="shared" ref="CD651" si="12338">V651/V653</f>
        <v>0</v>
      </c>
      <c r="CE651" s="131">
        <f t="shared" ref="CE651" si="12339">W651/W653</f>
        <v>0</v>
      </c>
      <c r="CF651" s="128">
        <f t="shared" ref="CF651" si="12340">X651/X653</f>
        <v>0</v>
      </c>
      <c r="CG651" s="129">
        <f t="shared" ref="CG651" si="12341">Y651/Y653</f>
        <v>0</v>
      </c>
      <c r="CH651" s="130">
        <f t="shared" ref="CH651" si="12342">Z651/Z653</f>
        <v>0</v>
      </c>
      <c r="CI651" s="128">
        <f t="shared" ref="CI651" si="12343">AA651/AA653</f>
        <v>0</v>
      </c>
      <c r="CJ651" s="134">
        <f t="shared" ref="CJ651" si="12344">AB651/AB653</f>
        <v>0</v>
      </c>
      <c r="CK651" s="135">
        <f t="shared" ref="CK651" si="12345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58">
        <f t="shared" si="12318"/>
        <v>0</v>
      </c>
      <c r="AC652" s="159">
        <f t="shared" si="12290"/>
        <v>0</v>
      </c>
      <c r="BI652" s="136" t="s">
        <v>39</v>
      </c>
      <c r="BJ652" s="128">
        <f>B652/B653</f>
        <v>0</v>
      </c>
      <c r="BK652" s="129">
        <f t="shared" ref="BK652" si="12346">C652/C653</f>
        <v>0</v>
      </c>
      <c r="BL652" s="130">
        <f t="shared" ref="BL652" si="12347">D652/D653</f>
        <v>0</v>
      </c>
      <c r="BM652" s="131">
        <f t="shared" ref="BM652" si="12348">E652/E653</f>
        <v>0</v>
      </c>
      <c r="BN652" s="128">
        <f t="shared" ref="BN652" si="12349">F652/F653</f>
        <v>0</v>
      </c>
      <c r="BO652" s="129">
        <f t="shared" ref="BO652" si="12350">G652/G653</f>
        <v>0</v>
      </c>
      <c r="BP652" s="130">
        <f t="shared" ref="BP652" si="12351">H652/H653</f>
        <v>0</v>
      </c>
      <c r="BQ652" s="131">
        <f t="shared" ref="BQ652" si="12352">I652/I653</f>
        <v>0</v>
      </c>
      <c r="BR652" s="128">
        <f t="shared" ref="BR652" si="12353">J652/J653</f>
        <v>0</v>
      </c>
      <c r="BS652" s="129">
        <f t="shared" ref="BS652" si="12354">K652/K653</f>
        <v>0</v>
      </c>
      <c r="BT652" s="130">
        <f t="shared" ref="BT652" si="12355">L652/L653</f>
        <v>0</v>
      </c>
      <c r="BU652" s="128">
        <f t="shared" ref="BU652" si="12356">M652/M653</f>
        <v>0</v>
      </c>
      <c r="BV652" s="132">
        <f t="shared" ref="BV652" si="12357">N652/N653</f>
        <v>0</v>
      </c>
      <c r="BW652" s="133">
        <f t="shared" ref="BW652" si="12358">O652/O653</f>
        <v>0</v>
      </c>
      <c r="BX652" s="128">
        <f t="shared" ref="BX652" si="12359">P652/P653</f>
        <v>0</v>
      </c>
      <c r="BY652" s="129">
        <f t="shared" ref="BY652" si="12360">Q652/Q653</f>
        <v>0</v>
      </c>
      <c r="BZ652" s="130">
        <f t="shared" ref="BZ652" si="12361">R652/R653</f>
        <v>0</v>
      </c>
      <c r="CA652" s="131">
        <f t="shared" ref="CA652" si="12362">S652/S653</f>
        <v>0</v>
      </c>
      <c r="CB652" s="128">
        <f t="shared" ref="CB652" si="12363">T652/T653</f>
        <v>0</v>
      </c>
      <c r="CC652" s="129">
        <f t="shared" ref="CC652" si="12364">U652/U653</f>
        <v>0</v>
      </c>
      <c r="CD652" s="130">
        <f t="shared" ref="CD652" si="12365">V652/V653</f>
        <v>0</v>
      </c>
      <c r="CE652" s="131">
        <f t="shared" ref="CE652" si="12366">W652/W653</f>
        <v>0</v>
      </c>
      <c r="CF652" s="128">
        <f t="shared" ref="CF652" si="12367">X652/X653</f>
        <v>0</v>
      </c>
      <c r="CG652" s="129">
        <f t="shared" ref="CG652" si="12368">Y652/Y653</f>
        <v>0</v>
      </c>
      <c r="CH652" s="130">
        <f t="shared" ref="CH652" si="12369">Z652/Z653</f>
        <v>0</v>
      </c>
      <c r="CI652" s="128">
        <f t="shared" ref="CI652" si="12370">AA652/AA653</f>
        <v>0</v>
      </c>
      <c r="CJ652" s="134">
        <f t="shared" ref="CJ652" si="12371">AB652/AB653</f>
        <v>0</v>
      </c>
      <c r="CK652" s="135">
        <f t="shared" ref="CK652" si="12372">AC652/AC653</f>
        <v>0</v>
      </c>
    </row>
    <row r="653" spans="1:89" ht="14.25" thickTop="1" thickBot="1" x14ac:dyDescent="0.25">
      <c r="A653" s="229" t="s">
        <v>13</v>
      </c>
      <c r="B653" s="20">
        <f>SUM(B630:B652)</f>
        <v>27990</v>
      </c>
      <c r="C653" s="21">
        <f t="shared" ref="C653:AA653" si="12373">SUM(C630:C652)</f>
        <v>28274</v>
      </c>
      <c r="D653" s="20">
        <f t="shared" si="12373"/>
        <v>11918</v>
      </c>
      <c r="E653" s="21">
        <f t="shared" si="12373"/>
        <v>12654</v>
      </c>
      <c r="F653" s="20">
        <f t="shared" si="12373"/>
        <v>27664</v>
      </c>
      <c r="G653" s="21">
        <f t="shared" si="12373"/>
        <v>25529</v>
      </c>
      <c r="H653" s="20">
        <f t="shared" si="12373"/>
        <v>37232</v>
      </c>
      <c r="I653" s="21">
        <f t="shared" si="12373"/>
        <v>39495</v>
      </c>
      <c r="J653" s="20">
        <f t="shared" si="12373"/>
        <v>6089</v>
      </c>
      <c r="K653" s="21">
        <f t="shared" si="12373"/>
        <v>6078</v>
      </c>
      <c r="L653" s="20">
        <f t="shared" si="12373"/>
        <v>22884</v>
      </c>
      <c r="M653" s="21">
        <f t="shared" si="12373"/>
        <v>21781</v>
      </c>
      <c r="N653" s="20">
        <f t="shared" si="12373"/>
        <v>37660</v>
      </c>
      <c r="O653" s="21">
        <f t="shared" si="12373"/>
        <v>37035</v>
      </c>
      <c r="P653" s="20">
        <f t="shared" si="12373"/>
        <v>21361</v>
      </c>
      <c r="Q653" s="21">
        <f t="shared" si="12373"/>
        <v>20811</v>
      </c>
      <c r="R653" s="20">
        <f t="shared" si="12373"/>
        <v>25381</v>
      </c>
      <c r="S653" s="21">
        <f t="shared" si="12373"/>
        <v>25741</v>
      </c>
      <c r="T653" s="20">
        <f t="shared" si="12373"/>
        <v>7674</v>
      </c>
      <c r="U653" s="21">
        <f t="shared" si="12373"/>
        <v>7832</v>
      </c>
      <c r="V653" s="20">
        <f t="shared" si="12373"/>
        <v>23137</v>
      </c>
      <c r="W653" s="21">
        <f t="shared" si="12373"/>
        <v>25357</v>
      </c>
      <c r="X653" s="20">
        <f t="shared" si="12373"/>
        <v>17872</v>
      </c>
      <c r="Y653" s="21">
        <f t="shared" si="12373"/>
        <v>11568</v>
      </c>
      <c r="Z653" s="20">
        <f t="shared" si="12373"/>
        <v>38846</v>
      </c>
      <c r="AA653" s="21">
        <f t="shared" si="12373"/>
        <v>42162</v>
      </c>
      <c r="AB653" s="160">
        <f t="shared" ref="AB653:AC653" si="12374">SUM(AB629:AB652)</f>
        <v>305708</v>
      </c>
      <c r="AC653" s="161">
        <f t="shared" si="12374"/>
        <v>304333</v>
      </c>
      <c r="BI653" s="229" t="s">
        <v>13</v>
      </c>
      <c r="BJ653" s="154">
        <f>SUM(BJ629:BJ652)</f>
        <v>1.0000000000000002</v>
      </c>
      <c r="BK653" s="155">
        <f t="shared" ref="BK653:CK653" si="12375">SUM(BK629:BK652)</f>
        <v>1</v>
      </c>
      <c r="BL653" s="154">
        <f t="shared" si="12375"/>
        <v>0.99999999999999978</v>
      </c>
      <c r="BM653" s="155">
        <f t="shared" si="12375"/>
        <v>1</v>
      </c>
      <c r="BN653" s="154">
        <f t="shared" si="12375"/>
        <v>1</v>
      </c>
      <c r="BO653" s="155">
        <f t="shared" si="12375"/>
        <v>0.99999999999999978</v>
      </c>
      <c r="BP653" s="154">
        <f t="shared" si="12375"/>
        <v>0.99999999999999989</v>
      </c>
      <c r="BQ653" s="155">
        <f t="shared" si="12375"/>
        <v>0.99999999999999989</v>
      </c>
      <c r="BR653" s="154">
        <f t="shared" si="12375"/>
        <v>0.99999999999999989</v>
      </c>
      <c r="BS653" s="155">
        <f t="shared" si="12375"/>
        <v>0.99999999999999978</v>
      </c>
      <c r="BT653" s="154">
        <f t="shared" si="12375"/>
        <v>0.99999999999999989</v>
      </c>
      <c r="BU653" s="155">
        <f t="shared" si="12375"/>
        <v>1.0000000000000002</v>
      </c>
      <c r="BV653" s="154">
        <f t="shared" si="12375"/>
        <v>1</v>
      </c>
      <c r="BW653" s="155">
        <f t="shared" si="12375"/>
        <v>1</v>
      </c>
      <c r="BX653" s="154">
        <f t="shared" si="12375"/>
        <v>1.0000000000000002</v>
      </c>
      <c r="BY653" s="155">
        <f t="shared" si="12375"/>
        <v>1</v>
      </c>
      <c r="BZ653" s="154">
        <f t="shared" si="12375"/>
        <v>1</v>
      </c>
      <c r="CA653" s="155">
        <f t="shared" si="12375"/>
        <v>1</v>
      </c>
      <c r="CB653" s="154">
        <f t="shared" si="12375"/>
        <v>0.99999999999999989</v>
      </c>
      <c r="CC653" s="155">
        <f t="shared" si="12375"/>
        <v>0.99999999999999989</v>
      </c>
      <c r="CD653" s="154">
        <f t="shared" si="12375"/>
        <v>1.0000000000000002</v>
      </c>
      <c r="CE653" s="155">
        <f t="shared" si="12375"/>
        <v>0.99999999999999989</v>
      </c>
      <c r="CF653" s="154">
        <f t="shared" si="12375"/>
        <v>1.0000000000000002</v>
      </c>
      <c r="CG653" s="155">
        <f t="shared" si="12375"/>
        <v>1</v>
      </c>
      <c r="CH653" s="154">
        <f t="shared" si="12375"/>
        <v>1</v>
      </c>
      <c r="CI653" s="155">
        <f t="shared" si="12375"/>
        <v>1</v>
      </c>
      <c r="CJ653" s="154">
        <f t="shared" si="12375"/>
        <v>1</v>
      </c>
      <c r="CK653" s="155">
        <f t="shared" si="12375"/>
        <v>1</v>
      </c>
    </row>
    <row r="654" spans="1:89" ht="13.5" thickTop="1" x14ac:dyDescent="0.2">
      <c r="A654" s="173"/>
    </row>
    <row r="656" spans="1:89" x14ac:dyDescent="0.2">
      <c r="A656" s="304">
        <f>+A625+1</f>
        <v>44673</v>
      </c>
      <c r="B656" s="304"/>
      <c r="C656" s="304"/>
      <c r="D656" s="304"/>
      <c r="BI656" s="309">
        <f>+BI594+2</f>
        <v>44673</v>
      </c>
      <c r="BJ656" s="309"/>
      <c r="BK656" s="309"/>
      <c r="BL656" s="309"/>
    </row>
    <row r="657" spans="1:89" ht="13.5" thickBot="1" x14ac:dyDescent="0.25">
      <c r="AE657" s="232" t="s">
        <v>84</v>
      </c>
    </row>
    <row r="658" spans="1:89" ht="14.25" thickTop="1" thickBot="1" x14ac:dyDescent="0.25">
      <c r="A658" s="300" t="s">
        <v>0</v>
      </c>
      <c r="B658" s="302" t="s">
        <v>1</v>
      </c>
      <c r="C658" s="303"/>
      <c r="D658" s="302" t="s">
        <v>2</v>
      </c>
      <c r="E658" s="303"/>
      <c r="F658" s="302" t="s">
        <v>3</v>
      </c>
      <c r="G658" s="303"/>
      <c r="H658" s="302" t="s">
        <v>4</v>
      </c>
      <c r="I658" s="303"/>
      <c r="J658" s="302" t="s">
        <v>5</v>
      </c>
      <c r="K658" s="303"/>
      <c r="L658" s="302" t="s">
        <v>6</v>
      </c>
      <c r="M658" s="303"/>
      <c r="N658" s="302" t="s">
        <v>7</v>
      </c>
      <c r="O658" s="303"/>
      <c r="P658" s="302" t="s">
        <v>8</v>
      </c>
      <c r="Q658" s="303"/>
      <c r="R658" s="302" t="s">
        <v>9</v>
      </c>
      <c r="S658" s="303"/>
      <c r="T658" s="302" t="s">
        <v>10</v>
      </c>
      <c r="U658" s="303"/>
      <c r="V658" s="302" t="s">
        <v>11</v>
      </c>
      <c r="W658" s="303"/>
      <c r="X658" s="302" t="s">
        <v>12</v>
      </c>
      <c r="Y658" s="303"/>
      <c r="Z658" s="305" t="s">
        <v>40</v>
      </c>
      <c r="AA658" s="306"/>
      <c r="AB658" s="307" t="s">
        <v>41</v>
      </c>
      <c r="AC658" s="308"/>
      <c r="AE658" s="300" t="s">
        <v>0</v>
      </c>
      <c r="AF658" s="302" t="s">
        <v>1</v>
      </c>
      <c r="AG658" s="303"/>
      <c r="AH658" s="302" t="s">
        <v>2</v>
      </c>
      <c r="AI658" s="303"/>
      <c r="AJ658" s="302" t="s">
        <v>3</v>
      </c>
      <c r="AK658" s="303"/>
      <c r="AL658" s="302" t="s">
        <v>4</v>
      </c>
      <c r="AM658" s="303"/>
      <c r="AN658" s="302" t="s">
        <v>5</v>
      </c>
      <c r="AO658" s="303"/>
      <c r="AP658" s="302" t="s">
        <v>6</v>
      </c>
      <c r="AQ658" s="303"/>
      <c r="AR658" s="302" t="s">
        <v>7</v>
      </c>
      <c r="AS658" s="303"/>
      <c r="AT658" s="302" t="s">
        <v>8</v>
      </c>
      <c r="AU658" s="303"/>
      <c r="AV658" s="302" t="s">
        <v>9</v>
      </c>
      <c r="AW658" s="303"/>
      <c r="AX658" s="302" t="s">
        <v>10</v>
      </c>
      <c r="AY658" s="303"/>
      <c r="AZ658" s="302" t="s">
        <v>11</v>
      </c>
      <c r="BA658" s="303"/>
      <c r="BB658" s="302" t="s">
        <v>12</v>
      </c>
      <c r="BC658" s="303"/>
      <c r="BD658" s="305" t="s">
        <v>40</v>
      </c>
      <c r="BE658" s="306"/>
      <c r="BF658" s="307" t="s">
        <v>41</v>
      </c>
      <c r="BG658" s="308"/>
      <c r="BI658" s="300" t="s">
        <v>0</v>
      </c>
      <c r="BJ658" s="302" t="s">
        <v>1</v>
      </c>
      <c r="BK658" s="303"/>
      <c r="BL658" s="302" t="s">
        <v>2</v>
      </c>
      <c r="BM658" s="303"/>
      <c r="BN658" s="302" t="s">
        <v>3</v>
      </c>
      <c r="BO658" s="303"/>
      <c r="BP658" s="302" t="s">
        <v>4</v>
      </c>
      <c r="BQ658" s="303"/>
      <c r="BR658" s="302" t="s">
        <v>5</v>
      </c>
      <c r="BS658" s="303"/>
      <c r="BT658" s="302" t="s">
        <v>6</v>
      </c>
      <c r="BU658" s="303"/>
      <c r="BV658" s="302" t="s">
        <v>7</v>
      </c>
      <c r="BW658" s="303"/>
      <c r="BX658" s="302" t="s">
        <v>8</v>
      </c>
      <c r="BY658" s="303"/>
      <c r="BZ658" s="302" t="s">
        <v>9</v>
      </c>
      <c r="CA658" s="303"/>
      <c r="CB658" s="302" t="s">
        <v>10</v>
      </c>
      <c r="CC658" s="303"/>
      <c r="CD658" s="302" t="s">
        <v>11</v>
      </c>
      <c r="CE658" s="303"/>
      <c r="CF658" s="302" t="s">
        <v>12</v>
      </c>
      <c r="CG658" s="303"/>
      <c r="CH658" s="305" t="s">
        <v>40</v>
      </c>
      <c r="CI658" s="306"/>
      <c r="CJ658" s="302" t="s">
        <v>41</v>
      </c>
      <c r="CK658" s="303"/>
    </row>
    <row r="659" spans="1:89" ht="15" thickTop="1" thickBot="1" x14ac:dyDescent="0.3">
      <c r="A659" s="301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62" t="s">
        <v>14</v>
      </c>
      <c r="AC659" s="163" t="s">
        <v>15</v>
      </c>
      <c r="AE659" s="301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62" t="s">
        <v>14</v>
      </c>
      <c r="BG659" s="163" t="s">
        <v>15</v>
      </c>
      <c r="BI659" s="301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72"/>
      <c r="D660" s="126"/>
      <c r="E660" s="166"/>
      <c r="F660" s="125"/>
      <c r="G660" s="127"/>
      <c r="H660" s="126"/>
      <c r="I660" s="166"/>
      <c r="J660" s="125"/>
      <c r="K660" s="127"/>
      <c r="L660" s="126"/>
      <c r="M660" s="125"/>
      <c r="N660" s="165"/>
      <c r="O660" s="167"/>
      <c r="P660" s="125"/>
      <c r="Q660" s="127"/>
      <c r="R660" s="126"/>
      <c r="S660" s="166"/>
      <c r="T660" s="125"/>
      <c r="U660" s="127"/>
      <c r="V660" s="126"/>
      <c r="W660" s="166"/>
      <c r="X660" s="125"/>
      <c r="Y660" s="127"/>
      <c r="Z660" s="170"/>
      <c r="AA660" s="171"/>
      <c r="AB660" s="156">
        <f>B660+D660+F660+H660+J660+L660+N660+P660+R660+T660+V660+X660+Z660</f>
        <v>0</v>
      </c>
      <c r="AC660" s="157">
        <f>C660+E660+G660+I660+K660+M660+O660+Q660+S660+U660+W660+Y660+AA660</f>
        <v>0</v>
      </c>
      <c r="AE660" s="235" t="str">
        <f>$AE$9</f>
        <v>07:00 - 07:59</v>
      </c>
      <c r="AF660" s="125">
        <f>SUMIF($A$9:$A$32,$AE660,B$660:B$683)</f>
        <v>2792</v>
      </c>
      <c r="AG660" s="172">
        <f t="shared" ref="AG660:AV662" si="12376">SUMIF($A$9:$A$32,$AE660,C$660:C$683)</f>
        <v>1380</v>
      </c>
      <c r="AH660" s="126">
        <f t="shared" si="12376"/>
        <v>998</v>
      </c>
      <c r="AI660" s="166">
        <f t="shared" si="12376"/>
        <v>1027</v>
      </c>
      <c r="AJ660" s="125">
        <f t="shared" si="12376"/>
        <v>2923</v>
      </c>
      <c r="AK660" s="127">
        <f t="shared" si="12376"/>
        <v>1521</v>
      </c>
      <c r="AL660" s="126">
        <f t="shared" si="12376"/>
        <v>3395</v>
      </c>
      <c r="AM660" s="166">
        <f t="shared" si="12376"/>
        <v>2220</v>
      </c>
      <c r="AN660" s="125">
        <f t="shared" si="12376"/>
        <v>255</v>
      </c>
      <c r="AO660" s="127">
        <f t="shared" si="12376"/>
        <v>905</v>
      </c>
      <c r="AP660" s="126">
        <f t="shared" si="12376"/>
        <v>1150</v>
      </c>
      <c r="AQ660" s="125">
        <f t="shared" si="12376"/>
        <v>3077</v>
      </c>
      <c r="AR660" s="165">
        <f t="shared" si="12376"/>
        <v>2681</v>
      </c>
      <c r="AS660" s="167">
        <f t="shared" si="12376"/>
        <v>3816</v>
      </c>
      <c r="AT660" s="125">
        <f t="shared" si="12376"/>
        <v>1938</v>
      </c>
      <c r="AU660" s="127">
        <f t="shared" si="12376"/>
        <v>1708</v>
      </c>
      <c r="AV660" s="126">
        <f t="shared" si="12376"/>
        <v>2380</v>
      </c>
      <c r="AW660" s="166">
        <f t="shared" ref="AW660:BE662" si="12377">SUMIF($A$9:$A$32,$AE660,S$660:S$683)</f>
        <v>1694</v>
      </c>
      <c r="AX660" s="125">
        <f t="shared" si="12377"/>
        <v>403</v>
      </c>
      <c r="AY660" s="127">
        <f t="shared" si="12377"/>
        <v>1217</v>
      </c>
      <c r="AZ660" s="126">
        <f t="shared" si="12377"/>
        <v>1067</v>
      </c>
      <c r="BA660" s="166">
        <f t="shared" si="12377"/>
        <v>2479</v>
      </c>
      <c r="BB660" s="125">
        <f t="shared" si="12377"/>
        <v>1455</v>
      </c>
      <c r="BC660" s="127">
        <f t="shared" si="12377"/>
        <v>1439</v>
      </c>
      <c r="BD660" s="170">
        <f t="shared" si="12377"/>
        <v>3132</v>
      </c>
      <c r="BE660" s="171">
        <f t="shared" si="12377"/>
        <v>2366</v>
      </c>
      <c r="BF660" s="156">
        <f>AF660+AH660+AJ660+AL660+AN660+AP660+AR660+AT660+AV660+AX660+AZ660+BB660+BD660</f>
        <v>24569</v>
      </c>
      <c r="BG660" s="157">
        <f>AG660+AI660+AK660+AM660+AO660+AQ660+AS660+AU660+AW660+AY660+BA660+BC660+BE660</f>
        <v>24849</v>
      </c>
      <c r="BI660" s="124" t="s">
        <v>16</v>
      </c>
      <c r="BJ660" s="128">
        <f>B660/B684</f>
        <v>0</v>
      </c>
      <c r="BK660" s="129">
        <f t="shared" ref="BK660" si="12378">C660/C684</f>
        <v>0</v>
      </c>
      <c r="BL660" s="130">
        <f t="shared" ref="BL660" si="12379">D660/D684</f>
        <v>0</v>
      </c>
      <c r="BM660" s="131">
        <f t="shared" ref="BM660" si="12380">E660/E684</f>
        <v>0</v>
      </c>
      <c r="BN660" s="128">
        <f t="shared" ref="BN660" si="12381">F660/F684</f>
        <v>0</v>
      </c>
      <c r="BO660" s="129">
        <f t="shared" ref="BO660" si="12382">G660/G684</f>
        <v>0</v>
      </c>
      <c r="BP660" s="130">
        <f t="shared" ref="BP660" si="12383">H660/H684</f>
        <v>0</v>
      </c>
      <c r="BQ660" s="131">
        <f t="shared" ref="BQ660" si="12384">I660/I684</f>
        <v>0</v>
      </c>
      <c r="BR660" s="128">
        <f t="shared" ref="BR660" si="12385">J660/J684</f>
        <v>0</v>
      </c>
      <c r="BS660" s="129">
        <f t="shared" ref="BS660" si="12386">K660/K684</f>
        <v>0</v>
      </c>
      <c r="BT660" s="130">
        <f t="shared" ref="BT660" si="12387">L660/L684</f>
        <v>0</v>
      </c>
      <c r="BU660" s="128">
        <f t="shared" ref="BU660" si="12388">M660/M684</f>
        <v>0</v>
      </c>
      <c r="BV660" s="132">
        <f t="shared" ref="BV660" si="12389">N660/N684</f>
        <v>0</v>
      </c>
      <c r="BW660" s="133">
        <f t="shared" ref="BW660" si="12390">O660/O684</f>
        <v>0</v>
      </c>
      <c r="BX660" s="128">
        <f t="shared" ref="BX660" si="12391">P660/P684</f>
        <v>0</v>
      </c>
      <c r="BY660" s="129">
        <f t="shared" ref="BY660" si="12392">Q660/Q684</f>
        <v>0</v>
      </c>
      <c r="BZ660" s="130">
        <f t="shared" ref="BZ660" si="12393">R660/R684</f>
        <v>0</v>
      </c>
      <c r="CA660" s="131">
        <f t="shared" ref="CA660" si="12394">S660/S684</f>
        <v>0</v>
      </c>
      <c r="CB660" s="128">
        <f t="shared" ref="CB660" si="12395">T660/T684</f>
        <v>0</v>
      </c>
      <c r="CC660" s="129">
        <f t="shared" ref="CC660" si="12396">U660/U684</f>
        <v>0</v>
      </c>
      <c r="CD660" s="130">
        <f t="shared" ref="CD660" si="12397">V660/V684</f>
        <v>0</v>
      </c>
      <c r="CE660" s="131">
        <f t="shared" ref="CE660" si="12398">W660/W684</f>
        <v>0</v>
      </c>
      <c r="CF660" s="128">
        <f t="shared" ref="CF660" si="12399">X660/X684</f>
        <v>0</v>
      </c>
      <c r="CG660" s="129">
        <f t="shared" ref="CG660" si="12400">Y660/Y684</f>
        <v>0</v>
      </c>
      <c r="CH660" s="130">
        <f t="shared" ref="CH660" si="12401">Z660/Z684</f>
        <v>0</v>
      </c>
      <c r="CI660" s="128">
        <f t="shared" ref="CI660" si="12402">AA660/AA684</f>
        <v>0</v>
      </c>
      <c r="CJ660" s="134">
        <f t="shared" ref="CJ660" si="12403">AB660/AB684</f>
        <v>0</v>
      </c>
      <c r="CK660" s="135">
        <f t="shared" ref="CK660" si="12404">AC660/AC684</f>
        <v>0</v>
      </c>
    </row>
    <row r="661" spans="1:89" x14ac:dyDescent="0.2">
      <c r="A661" s="136" t="s">
        <v>17</v>
      </c>
      <c r="B661" s="175">
        <v>346</v>
      </c>
      <c r="C661" s="176">
        <v>0</v>
      </c>
      <c r="D661" s="177">
        <v>181</v>
      </c>
      <c r="E661" s="178">
        <v>1</v>
      </c>
      <c r="F661" s="175">
        <v>581</v>
      </c>
      <c r="G661" s="179">
        <v>8</v>
      </c>
      <c r="H661" s="177">
        <v>467</v>
      </c>
      <c r="I661" s="178">
        <v>35</v>
      </c>
      <c r="J661" s="175">
        <v>12</v>
      </c>
      <c r="K661" s="179">
        <v>17</v>
      </c>
      <c r="L661" s="177">
        <v>47</v>
      </c>
      <c r="M661" s="175">
        <v>58</v>
      </c>
      <c r="N661" s="180">
        <v>175</v>
      </c>
      <c r="O661" s="181">
        <v>141</v>
      </c>
      <c r="P661" s="175">
        <v>71</v>
      </c>
      <c r="Q661" s="179">
        <v>60</v>
      </c>
      <c r="R661" s="177">
        <v>39</v>
      </c>
      <c r="S661" s="178">
        <v>90</v>
      </c>
      <c r="T661" s="175">
        <v>1</v>
      </c>
      <c r="U661" s="179">
        <v>0</v>
      </c>
      <c r="V661" s="177">
        <v>8</v>
      </c>
      <c r="W661" s="178">
        <v>0</v>
      </c>
      <c r="X661" s="175">
        <v>3</v>
      </c>
      <c r="Y661" s="179">
        <v>0</v>
      </c>
      <c r="Z661" s="177">
        <v>0</v>
      </c>
      <c r="AA661" s="175">
        <v>0</v>
      </c>
      <c r="AB661" s="156">
        <f t="shared" ref="AB661:AB680" si="12405">B661+D661+F661+H661+J661+L661+N661+P661+R661+T661+V661+X661+Z661</f>
        <v>1931</v>
      </c>
      <c r="AC661" s="157">
        <f t="shared" ref="AC661:AC680" si="12406">C661+E661+G661+I661+K661+M661+O661+Q661+S661+U661+W661+Y661+AA661</f>
        <v>410</v>
      </c>
      <c r="AE661" s="237" t="str">
        <f>$AE$10</f>
        <v>08:00 - 08:59</v>
      </c>
      <c r="AF661" s="125">
        <f>SUMIF($A$9:$A$32,$AE661,B$660:B$683)</f>
        <v>2181</v>
      </c>
      <c r="AG661" s="176">
        <f t="shared" si="12376"/>
        <v>1179</v>
      </c>
      <c r="AH661" s="177">
        <f t="shared" si="12376"/>
        <v>731</v>
      </c>
      <c r="AI661" s="178">
        <f t="shared" si="12376"/>
        <v>797</v>
      </c>
      <c r="AJ661" s="238">
        <f t="shared" si="12376"/>
        <v>2426</v>
      </c>
      <c r="AK661" s="179">
        <f t="shared" si="12376"/>
        <v>1060</v>
      </c>
      <c r="AL661" s="177">
        <f t="shared" si="12376"/>
        <v>3001</v>
      </c>
      <c r="AM661" s="178">
        <f t="shared" si="12376"/>
        <v>1989</v>
      </c>
      <c r="AN661" s="238">
        <f t="shared" si="12376"/>
        <v>235</v>
      </c>
      <c r="AO661" s="179">
        <f t="shared" si="12376"/>
        <v>710</v>
      </c>
      <c r="AP661" s="177">
        <f t="shared" si="12376"/>
        <v>857</v>
      </c>
      <c r="AQ661" s="238">
        <f t="shared" si="12376"/>
        <v>2336</v>
      </c>
      <c r="AR661" s="180">
        <f t="shared" si="12376"/>
        <v>2030</v>
      </c>
      <c r="AS661" s="181">
        <f t="shared" si="12376"/>
        <v>3216</v>
      </c>
      <c r="AT661" s="238">
        <f t="shared" si="12376"/>
        <v>1449</v>
      </c>
      <c r="AU661" s="179">
        <f t="shared" si="12376"/>
        <v>1561</v>
      </c>
      <c r="AV661" s="177">
        <f t="shared" si="12376"/>
        <v>2049</v>
      </c>
      <c r="AW661" s="178">
        <f t="shared" si="12377"/>
        <v>1575</v>
      </c>
      <c r="AX661" s="238">
        <f t="shared" si="12377"/>
        <v>306</v>
      </c>
      <c r="AY661" s="179">
        <f t="shared" si="12377"/>
        <v>873</v>
      </c>
      <c r="AZ661" s="177">
        <f t="shared" si="12377"/>
        <v>856</v>
      </c>
      <c r="BA661" s="178">
        <f t="shared" si="12377"/>
        <v>1963</v>
      </c>
      <c r="BB661" s="238">
        <f t="shared" si="12377"/>
        <v>1168</v>
      </c>
      <c r="BC661" s="179">
        <f t="shared" si="12377"/>
        <v>1163</v>
      </c>
      <c r="BD661" s="177">
        <f t="shared" si="12377"/>
        <v>2787</v>
      </c>
      <c r="BE661" s="238">
        <f t="shared" si="12377"/>
        <v>2386</v>
      </c>
      <c r="BF661" s="158">
        <f>SUM(AF661,AH661,AJ661,AL661,AN661,AP661,AR661,AT661,AV661,AX661,AZ661,BB661,BD661)</f>
        <v>20076</v>
      </c>
      <c r="BG661" s="159">
        <f>SUM(AG661,AI661,AK661,AM661,AO661,AQ661,AS661,AU661,AW661,AY661,BA661,BC661,BE661)</f>
        <v>20808</v>
      </c>
      <c r="BI661" s="136" t="s">
        <v>17</v>
      </c>
      <c r="BJ661" s="128">
        <f>B661/B684</f>
        <v>1.2128860377887615E-2</v>
      </c>
      <c r="BK661" s="129">
        <f t="shared" ref="BK661" si="12407">C661/C684</f>
        <v>0</v>
      </c>
      <c r="BL661" s="130">
        <f t="shared" ref="BL661" si="12408">D661/D684</f>
        <v>1.462508080155139E-2</v>
      </c>
      <c r="BM661" s="131">
        <f t="shared" ref="BM661" si="12409">E661/E684</f>
        <v>7.7351485148514852E-5</v>
      </c>
      <c r="BN661" s="128">
        <f t="shared" ref="BN661" si="12410">F661/F684</f>
        <v>2.050467619551791E-2</v>
      </c>
      <c r="BO661" s="129">
        <f t="shared" ref="BO661" si="12411">G661/G684</f>
        <v>3.0564682509360435E-4</v>
      </c>
      <c r="BP661" s="130">
        <f t="shared" ref="BP661" si="12412">H661/H684</f>
        <v>1.207592056268101E-2</v>
      </c>
      <c r="BQ661" s="131">
        <f t="shared" ref="BQ661" si="12413">I661/I684</f>
        <v>8.3746081879740623E-4</v>
      </c>
      <c r="BR661" s="128">
        <f t="shared" ref="BR661" si="12414">J661/J684</f>
        <v>1.963350785340314E-3</v>
      </c>
      <c r="BS661" s="129">
        <f t="shared" ref="BS661" si="12415">K661/K684</f>
        <v>2.8206404513024721E-3</v>
      </c>
      <c r="BT661" s="130">
        <f t="shared" ref="BT661" si="12416">L661/L684</f>
        <v>2.0619461261735545E-3</v>
      </c>
      <c r="BU661" s="128">
        <f t="shared" ref="BU661" si="12417">M661/M684</f>
        <v>2.5970536873684683E-3</v>
      </c>
      <c r="BV661" s="132">
        <f t="shared" ref="BV661" si="12418">N661/N684</f>
        <v>4.5160124900002581E-3</v>
      </c>
      <c r="BW661" s="133">
        <f t="shared" ref="BW661" si="12419">O661/O684</f>
        <v>3.708086785009862E-3</v>
      </c>
      <c r="BX661" s="128">
        <f t="shared" ref="BX661" si="12420">P661/P684</f>
        <v>3.28916890577226E-3</v>
      </c>
      <c r="BY661" s="129">
        <f t="shared" ref="BY661" si="12421">Q661/Q684</f>
        <v>2.9794418512265369E-3</v>
      </c>
      <c r="BZ661" s="130">
        <f t="shared" ref="BZ661" si="12422">R661/R684</f>
        <v>1.4580529385374607E-3</v>
      </c>
      <c r="CA661" s="131">
        <f t="shared" ref="CA661" si="12423">S661/S684</f>
        <v>3.4401039675865759E-3</v>
      </c>
      <c r="CB661" s="128">
        <f t="shared" ref="CB661" si="12424">T661/T684</f>
        <v>1.2865045670912132E-4</v>
      </c>
      <c r="CC661" s="129">
        <f t="shared" ref="CC661" si="12425">U661/U684</f>
        <v>0</v>
      </c>
      <c r="CD661" s="130">
        <f t="shared" ref="CD661" si="12426">V661/V684</f>
        <v>3.4695116662329775E-4</v>
      </c>
      <c r="CE661" s="131">
        <f t="shared" ref="CE661" si="12427">W661/W684</f>
        <v>0</v>
      </c>
      <c r="CF661" s="128">
        <f t="shared" ref="CF661" si="12428">X661/X684</f>
        <v>1.590077913817777E-4</v>
      </c>
      <c r="CG661" s="129">
        <f t="shared" ref="CG661" si="12429">Y661/Y684</f>
        <v>0</v>
      </c>
      <c r="CH661" s="130">
        <f t="shared" ref="CH661" si="12430">Z661/Z684</f>
        <v>0</v>
      </c>
      <c r="CI661" s="128">
        <f t="shared" ref="CI661" si="12431">AA661/AA684</f>
        <v>0</v>
      </c>
      <c r="CJ661" s="134">
        <f t="shared" ref="CJ661" si="12432">AB661/AB684</f>
        <v>6.1506217510957093E-3</v>
      </c>
      <c r="CK661" s="135">
        <f t="shared" ref="CK661" si="12433">AC661/AC684</f>
        <v>1.3114963853880111E-3</v>
      </c>
    </row>
    <row r="662" spans="1:89" ht="13.5" thickBot="1" x14ac:dyDescent="0.25">
      <c r="A662" s="145" t="s">
        <v>18</v>
      </c>
      <c r="B662" s="182">
        <v>1770</v>
      </c>
      <c r="C662" s="183">
        <v>141</v>
      </c>
      <c r="D662" s="184">
        <v>754</v>
      </c>
      <c r="E662" s="185">
        <v>168</v>
      </c>
      <c r="F662" s="182">
        <v>2623</v>
      </c>
      <c r="G662" s="186">
        <v>316</v>
      </c>
      <c r="H662" s="184">
        <v>2067</v>
      </c>
      <c r="I662" s="185">
        <v>509</v>
      </c>
      <c r="J662" s="182">
        <v>92</v>
      </c>
      <c r="K662" s="186">
        <v>265</v>
      </c>
      <c r="L662" s="184">
        <v>528</v>
      </c>
      <c r="M662" s="182">
        <v>896</v>
      </c>
      <c r="N662" s="187">
        <v>1500</v>
      </c>
      <c r="O662" s="188">
        <v>1503</v>
      </c>
      <c r="P662" s="182">
        <v>762</v>
      </c>
      <c r="Q662" s="186">
        <v>845</v>
      </c>
      <c r="R662" s="184">
        <v>918</v>
      </c>
      <c r="S662" s="185">
        <v>1014</v>
      </c>
      <c r="T662" s="182">
        <v>217</v>
      </c>
      <c r="U662" s="186">
        <v>584</v>
      </c>
      <c r="V662" s="184">
        <v>652</v>
      </c>
      <c r="W662" s="185">
        <v>1228</v>
      </c>
      <c r="X662" s="182">
        <v>645</v>
      </c>
      <c r="Y662" s="186">
        <v>537</v>
      </c>
      <c r="Z662" s="184">
        <v>1775</v>
      </c>
      <c r="AA662" s="182">
        <v>1031</v>
      </c>
      <c r="AB662" s="156">
        <f t="shared" si="12405"/>
        <v>14303</v>
      </c>
      <c r="AC662" s="157">
        <f t="shared" si="12406"/>
        <v>9037</v>
      </c>
      <c r="AE662" s="235">
        <f>$AE$11</f>
        <v>0</v>
      </c>
      <c r="AF662" s="125">
        <f>SUMIF($A$9:$A$32,$AE662,B$660:B$683)</f>
        <v>0</v>
      </c>
      <c r="AG662" s="183">
        <f t="shared" si="12376"/>
        <v>0</v>
      </c>
      <c r="AH662" s="184">
        <f t="shared" si="12376"/>
        <v>0</v>
      </c>
      <c r="AI662" s="185">
        <f t="shared" si="12376"/>
        <v>0</v>
      </c>
      <c r="AJ662" s="182">
        <f t="shared" si="12376"/>
        <v>0</v>
      </c>
      <c r="AK662" s="186">
        <f t="shared" si="12376"/>
        <v>0</v>
      </c>
      <c r="AL662" s="184">
        <f t="shared" si="12376"/>
        <v>0</v>
      </c>
      <c r="AM662" s="185">
        <f t="shared" si="12376"/>
        <v>0</v>
      </c>
      <c r="AN662" s="182">
        <f t="shared" si="12376"/>
        <v>0</v>
      </c>
      <c r="AO662" s="186">
        <f t="shared" si="12376"/>
        <v>0</v>
      </c>
      <c r="AP662" s="184">
        <f t="shared" si="12376"/>
        <v>0</v>
      </c>
      <c r="AQ662" s="182">
        <f t="shared" si="12376"/>
        <v>0</v>
      </c>
      <c r="AR662" s="187">
        <f t="shared" si="12376"/>
        <v>0</v>
      </c>
      <c r="AS662" s="188">
        <f t="shared" si="12376"/>
        <v>0</v>
      </c>
      <c r="AT662" s="182">
        <f t="shared" si="12376"/>
        <v>0</v>
      </c>
      <c r="AU662" s="186">
        <f t="shared" si="12376"/>
        <v>0</v>
      </c>
      <c r="AV662" s="184">
        <f t="shared" si="12376"/>
        <v>0</v>
      </c>
      <c r="AW662" s="185">
        <f t="shared" si="12377"/>
        <v>0</v>
      </c>
      <c r="AX662" s="182">
        <f t="shared" si="12377"/>
        <v>0</v>
      </c>
      <c r="AY662" s="186">
        <f t="shared" si="12377"/>
        <v>0</v>
      </c>
      <c r="AZ662" s="184">
        <f t="shared" si="12377"/>
        <v>0</v>
      </c>
      <c r="BA662" s="185">
        <f t="shared" si="12377"/>
        <v>0</v>
      </c>
      <c r="BB662" s="182">
        <f t="shared" si="12377"/>
        <v>0</v>
      </c>
      <c r="BC662" s="186">
        <f t="shared" si="12377"/>
        <v>0</v>
      </c>
      <c r="BD662" s="184">
        <f t="shared" si="12377"/>
        <v>0</v>
      </c>
      <c r="BE662" s="182">
        <f t="shared" si="12377"/>
        <v>0</v>
      </c>
      <c r="BF662" s="158">
        <f>SUM(AF662,AH662,AJ662,AL662,AN662,AP662,AR662,AT662,AV662,AX662,AZ662,BB662,BD662)</f>
        <v>0</v>
      </c>
      <c r="BG662" s="159">
        <f>SUM(AG662,AI662,AK662,AM662,AO662,AQ662,AS662,AU662,AW662,AY662,BA662,BC662,BE662)</f>
        <v>0</v>
      </c>
      <c r="BI662" s="145" t="s">
        <v>18</v>
      </c>
      <c r="BJ662" s="128">
        <f>B662/B684</f>
        <v>6.2046482279945317E-2</v>
      </c>
      <c r="BK662" s="129">
        <f t="shared" ref="BK662" si="12434">C662/C684</f>
        <v>4.7482741202222595E-3</v>
      </c>
      <c r="BL662" s="130">
        <f t="shared" ref="BL662" si="12435">D662/D684</f>
        <v>6.0924369747899158E-2</v>
      </c>
      <c r="BM662" s="131">
        <f t="shared" ref="BM662" si="12436">E662/E684</f>
        <v>1.2995049504950494E-2</v>
      </c>
      <c r="BN662" s="128">
        <f t="shared" ref="BN662" si="12437">F662/F684</f>
        <v>9.2571025233809778E-2</v>
      </c>
      <c r="BO662" s="129">
        <f t="shared" ref="BO662" si="12438">G662/G684</f>
        <v>1.2073049591197371E-2</v>
      </c>
      <c r="BP662" s="130">
        <f t="shared" ref="BP662" si="12439">H662/H684</f>
        <v>5.3449524203558127E-2</v>
      </c>
      <c r="BQ662" s="131">
        <f t="shared" ref="BQ662" si="12440">I662/I684</f>
        <v>1.2179073050510851E-2</v>
      </c>
      <c r="BR662" s="128">
        <f t="shared" ref="BR662" si="12441">J662/J684</f>
        <v>1.5052356020942409E-2</v>
      </c>
      <c r="BS662" s="129">
        <f t="shared" ref="BS662" si="12442">K662/K684</f>
        <v>4.3968807035009126E-2</v>
      </c>
      <c r="BT662" s="130">
        <f t="shared" ref="BT662" si="12443">L662/L684</f>
        <v>2.3163990523822058E-2</v>
      </c>
      <c r="BU662" s="128">
        <f t="shared" ref="BU662" si="12444">M662/M684</f>
        <v>4.0120001791071509E-2</v>
      </c>
      <c r="BV662" s="132">
        <f t="shared" ref="BV662" si="12445">N662/N684</f>
        <v>3.8708678485716498E-2</v>
      </c>
      <c r="BW662" s="133">
        <f t="shared" ref="BW662" si="12446">O662/O684</f>
        <v>3.9526627218934914E-2</v>
      </c>
      <c r="BX662" s="128">
        <f t="shared" ref="BX662" si="12447">P662/P684</f>
        <v>3.5300657833781154E-2</v>
      </c>
      <c r="BY662" s="129">
        <f t="shared" ref="BY662" si="12448">Q662/Q684</f>
        <v>4.196047273810706E-2</v>
      </c>
      <c r="BZ662" s="130">
        <f t="shared" ref="BZ662" si="12449">R662/R684</f>
        <v>3.4320323014804845E-2</v>
      </c>
      <c r="CA662" s="131">
        <f t="shared" ref="CA662" si="12450">S662/S684</f>
        <v>3.8758504701475426E-2</v>
      </c>
      <c r="CB662" s="128">
        <f t="shared" ref="CB662" si="12451">T662/T684</f>
        <v>2.7917149105879325E-2</v>
      </c>
      <c r="CC662" s="129">
        <f t="shared" ref="CC662" si="12452">U662/U684</f>
        <v>7.6690741956664477E-2</v>
      </c>
      <c r="CD662" s="130">
        <f t="shared" ref="CD662" si="12453">V662/V684</f>
        <v>2.8276520079798768E-2</v>
      </c>
      <c r="CE662" s="131">
        <f t="shared" ref="CE662" si="12454">W662/W684</f>
        <v>4.7303543913713407E-2</v>
      </c>
      <c r="CF662" s="128">
        <f t="shared" ref="CF662" si="12455">X662/X684</f>
        <v>3.4186675147082207E-2</v>
      </c>
      <c r="CG662" s="129">
        <f t="shared" ref="CG662" si="12456">Y662/Y684</f>
        <v>4.6193548387096772E-2</v>
      </c>
      <c r="CH662" s="130">
        <f t="shared" ref="CH662" si="12457">Z662/Z684</f>
        <v>4.3986816345748768E-2</v>
      </c>
      <c r="CI662" s="128">
        <f t="shared" ref="CI662" si="12458">AA662/AA684</f>
        <v>2.3354853324272284E-2</v>
      </c>
      <c r="CJ662" s="134">
        <f t="shared" ref="CJ662" si="12459">AB662/AB684</f>
        <v>4.5557919681989606E-2</v>
      </c>
      <c r="CK662" s="135">
        <f t="shared" ref="CK662" si="12460">AC662/AC684</f>
        <v>2.8907299596954768E-2</v>
      </c>
    </row>
    <row r="663" spans="1:89" ht="14.25" thickTop="1" thickBot="1" x14ac:dyDescent="0.25">
      <c r="A663" s="136" t="s">
        <v>19</v>
      </c>
      <c r="B663" s="175">
        <v>2828</v>
      </c>
      <c r="C663" s="176">
        <v>1320</v>
      </c>
      <c r="D663" s="177">
        <v>1079</v>
      </c>
      <c r="E663" s="178">
        <v>887</v>
      </c>
      <c r="F663" s="175">
        <v>2823</v>
      </c>
      <c r="G663" s="179">
        <v>1510</v>
      </c>
      <c r="H663" s="177">
        <v>2944</v>
      </c>
      <c r="I663" s="178">
        <v>2146</v>
      </c>
      <c r="J663" s="175">
        <v>185</v>
      </c>
      <c r="K663" s="179">
        <v>580</v>
      </c>
      <c r="L663" s="177">
        <v>974</v>
      </c>
      <c r="M663" s="175">
        <v>2139</v>
      </c>
      <c r="N663" s="180">
        <v>2529</v>
      </c>
      <c r="O663" s="181">
        <v>3231</v>
      </c>
      <c r="P663" s="175">
        <v>1731</v>
      </c>
      <c r="Q663" s="179">
        <v>1731</v>
      </c>
      <c r="R663" s="177">
        <v>2037</v>
      </c>
      <c r="S663" s="178">
        <v>1839</v>
      </c>
      <c r="T663" s="175">
        <v>281</v>
      </c>
      <c r="U663" s="179">
        <v>1171</v>
      </c>
      <c r="V663" s="177">
        <v>1174</v>
      </c>
      <c r="W663" s="178">
        <v>2548</v>
      </c>
      <c r="X663" s="175">
        <v>1636</v>
      </c>
      <c r="Y663" s="179">
        <v>1100</v>
      </c>
      <c r="Z663" s="177">
        <v>2824</v>
      </c>
      <c r="AA663" s="175">
        <v>2306</v>
      </c>
      <c r="AB663" s="156">
        <f t="shared" si="12405"/>
        <v>23045</v>
      </c>
      <c r="AC663" s="157">
        <f t="shared" si="12406"/>
        <v>22508</v>
      </c>
      <c r="AE663" s="229" t="s">
        <v>13</v>
      </c>
      <c r="AF663" s="20">
        <f t="shared" ref="AF663:BG663" si="12461">SUM(AF660:AF662)</f>
        <v>4973</v>
      </c>
      <c r="AG663" s="21">
        <f t="shared" si="12461"/>
        <v>2559</v>
      </c>
      <c r="AH663" s="20">
        <f t="shared" si="12461"/>
        <v>1729</v>
      </c>
      <c r="AI663" s="21">
        <f t="shared" si="12461"/>
        <v>1824</v>
      </c>
      <c r="AJ663" s="20">
        <f t="shared" si="12461"/>
        <v>5349</v>
      </c>
      <c r="AK663" s="21">
        <f t="shared" si="12461"/>
        <v>2581</v>
      </c>
      <c r="AL663" s="20">
        <f t="shared" si="12461"/>
        <v>6396</v>
      </c>
      <c r="AM663" s="21">
        <f t="shared" si="12461"/>
        <v>4209</v>
      </c>
      <c r="AN663" s="20">
        <f t="shared" si="12461"/>
        <v>490</v>
      </c>
      <c r="AO663" s="21">
        <f t="shared" si="12461"/>
        <v>1615</v>
      </c>
      <c r="AP663" s="20">
        <f t="shared" si="12461"/>
        <v>2007</v>
      </c>
      <c r="AQ663" s="21">
        <f t="shared" si="12461"/>
        <v>5413</v>
      </c>
      <c r="AR663" s="20">
        <f t="shared" si="12461"/>
        <v>4711</v>
      </c>
      <c r="AS663" s="21">
        <f t="shared" si="12461"/>
        <v>7032</v>
      </c>
      <c r="AT663" s="20">
        <f t="shared" si="12461"/>
        <v>3387</v>
      </c>
      <c r="AU663" s="21">
        <f t="shared" si="12461"/>
        <v>3269</v>
      </c>
      <c r="AV663" s="20">
        <f t="shared" si="12461"/>
        <v>4429</v>
      </c>
      <c r="AW663" s="21">
        <f t="shared" si="12461"/>
        <v>3269</v>
      </c>
      <c r="AX663" s="20">
        <f t="shared" si="12461"/>
        <v>709</v>
      </c>
      <c r="AY663" s="21">
        <f t="shared" si="12461"/>
        <v>2090</v>
      </c>
      <c r="AZ663" s="20">
        <f t="shared" si="12461"/>
        <v>1923</v>
      </c>
      <c r="BA663" s="21">
        <f t="shared" si="12461"/>
        <v>4442</v>
      </c>
      <c r="BB663" s="20">
        <f t="shared" si="12461"/>
        <v>2623</v>
      </c>
      <c r="BC663" s="21">
        <f t="shared" si="12461"/>
        <v>2602</v>
      </c>
      <c r="BD663" s="20">
        <f t="shared" si="12461"/>
        <v>5919</v>
      </c>
      <c r="BE663" s="21">
        <f t="shared" si="12461"/>
        <v>4752</v>
      </c>
      <c r="BF663" s="160">
        <f t="shared" si="12461"/>
        <v>44645</v>
      </c>
      <c r="BG663" s="161">
        <f t="shared" si="12461"/>
        <v>45657</v>
      </c>
      <c r="BI663" s="136" t="s">
        <v>19</v>
      </c>
      <c r="BJ663" s="128">
        <f>B663/B684</f>
        <v>9.9134153608861783E-2</v>
      </c>
      <c r="BK663" s="129">
        <f t="shared" ref="BK663" si="12462">C663/C684</f>
        <v>4.4451927933995619E-2</v>
      </c>
      <c r="BL663" s="130">
        <f t="shared" ref="BL663" si="12463">D663/D684</f>
        <v>8.7184873949579828E-2</v>
      </c>
      <c r="BM663" s="131">
        <f t="shared" ref="BM663" si="12464">E663/E684</f>
        <v>6.8610767326732672E-2</v>
      </c>
      <c r="BN663" s="128">
        <f t="shared" ref="BN663" si="12465">F663/F684</f>
        <v>9.9629433562731601E-2</v>
      </c>
      <c r="BO663" s="129">
        <f t="shared" ref="BO663" si="12466">G663/G684</f>
        <v>5.7690838236417817E-2</v>
      </c>
      <c r="BP663" s="130">
        <f t="shared" ref="BP663" si="12467">H663/H684</f>
        <v>7.6127430699213905E-2</v>
      </c>
      <c r="BQ663" s="131">
        <f t="shared" ref="BQ663" si="12468">I663/I684</f>
        <v>5.1348311918263827E-2</v>
      </c>
      <c r="BR663" s="128">
        <f t="shared" ref="BR663" si="12469">J663/J684</f>
        <v>3.0268324607329842E-2</v>
      </c>
      <c r="BS663" s="129">
        <f t="shared" ref="BS663" si="12470">K663/K684</f>
        <v>9.6233615397378458E-2</v>
      </c>
      <c r="BT663" s="130">
        <f t="shared" ref="BT663" si="12471">L663/L684</f>
        <v>4.2730543125383873E-2</v>
      </c>
      <c r="BU663" s="128">
        <f t="shared" ref="BU663" si="12472">M663/M684</f>
        <v>9.577754891864057E-2</v>
      </c>
      <c r="BV663" s="132">
        <f t="shared" ref="BV663" si="12473">N663/N684</f>
        <v>6.5262831926918022E-2</v>
      </c>
      <c r="BW663" s="133">
        <f t="shared" ref="BW663" si="12474">O663/O684</f>
        <v>8.4970414201183425E-2</v>
      </c>
      <c r="BX663" s="128">
        <f t="shared" ref="BX663" si="12475">P663/P684</f>
        <v>8.0190864449180027E-2</v>
      </c>
      <c r="BY663" s="129">
        <f t="shared" ref="BY663" si="12476">Q663/Q684</f>
        <v>8.5956897407885591E-2</v>
      </c>
      <c r="BZ663" s="130">
        <f t="shared" ref="BZ663" si="12477">R663/R684</f>
        <v>7.6155226558995065E-2</v>
      </c>
      <c r="CA663" s="131">
        <f t="shared" ref="CA663" si="12478">S663/S684</f>
        <v>7.0292791071019031E-2</v>
      </c>
      <c r="CB663" s="128">
        <f t="shared" ref="CB663" si="12479">T663/T684</f>
        <v>3.615077833526309E-2</v>
      </c>
      <c r="CC663" s="129">
        <f t="shared" ref="CC663" si="12480">U663/U684</f>
        <v>0.15377544320420222</v>
      </c>
      <c r="CD663" s="130">
        <f t="shared" ref="CD663" si="12481">V663/V684</f>
        <v>5.0915083701968948E-2</v>
      </c>
      <c r="CE663" s="131">
        <f t="shared" ref="CE663" si="12482">W663/W684</f>
        <v>9.8151001540832047E-2</v>
      </c>
      <c r="CF663" s="128">
        <f t="shared" ref="CF663" si="12483">X663/X684</f>
        <v>8.6712248900196104E-2</v>
      </c>
      <c r="CG663" s="129">
        <f t="shared" ref="CG663" si="12484">Y663/Y684</f>
        <v>9.4623655913978491E-2</v>
      </c>
      <c r="CH663" s="130">
        <f t="shared" ref="CH663" si="12485">Z663/Z684</f>
        <v>6.9982405273461695E-2</v>
      </c>
      <c r="CI663" s="128">
        <f t="shared" ref="CI663" si="12486">AA663/AA684</f>
        <v>5.2236946426548872E-2</v>
      </c>
      <c r="CJ663" s="134">
        <f t="shared" ref="CJ663" si="12487">AB663/AB684</f>
        <v>7.3402940576903469E-2</v>
      </c>
      <c r="CK663" s="135">
        <f t="shared" ref="CK663" si="12488">AC663/AC684</f>
        <v>7.1997952786130123E-2</v>
      </c>
    </row>
    <row r="664" spans="1:89" ht="13.5" thickTop="1" x14ac:dyDescent="0.2">
      <c r="A664" s="145" t="s">
        <v>20</v>
      </c>
      <c r="B664" s="182">
        <v>2792</v>
      </c>
      <c r="C664" s="183">
        <v>1380</v>
      </c>
      <c r="D664" s="184">
        <v>998</v>
      </c>
      <c r="E664" s="185">
        <v>1027</v>
      </c>
      <c r="F664" s="182">
        <v>2923</v>
      </c>
      <c r="G664" s="186">
        <v>1521</v>
      </c>
      <c r="H664" s="184">
        <v>3395</v>
      </c>
      <c r="I664" s="185">
        <v>2220</v>
      </c>
      <c r="J664" s="182">
        <v>255</v>
      </c>
      <c r="K664" s="186">
        <v>905</v>
      </c>
      <c r="L664" s="184">
        <v>1150</v>
      </c>
      <c r="M664" s="182">
        <v>3077</v>
      </c>
      <c r="N664" s="187">
        <v>2681</v>
      </c>
      <c r="O664" s="188">
        <v>3816</v>
      </c>
      <c r="P664" s="182">
        <v>1938</v>
      </c>
      <c r="Q664" s="186">
        <v>1708</v>
      </c>
      <c r="R664" s="184">
        <v>2380</v>
      </c>
      <c r="S664" s="185">
        <v>1694</v>
      </c>
      <c r="T664" s="182">
        <v>403</v>
      </c>
      <c r="U664" s="186">
        <v>1217</v>
      </c>
      <c r="V664" s="184">
        <v>1067</v>
      </c>
      <c r="W664" s="185">
        <v>2479</v>
      </c>
      <c r="X664" s="182">
        <v>1455</v>
      </c>
      <c r="Y664" s="186">
        <v>1439</v>
      </c>
      <c r="Z664" s="184">
        <v>3132</v>
      </c>
      <c r="AA664" s="182">
        <v>2366</v>
      </c>
      <c r="AB664" s="156">
        <f t="shared" si="12405"/>
        <v>24569</v>
      </c>
      <c r="AC664" s="157">
        <f t="shared" si="12406"/>
        <v>24849</v>
      </c>
      <c r="BI664" s="145" t="s">
        <v>20</v>
      </c>
      <c r="BJ664" s="128">
        <f>B664/B684</f>
        <v>9.7872191257405261E-2</v>
      </c>
      <c r="BK664" s="129">
        <f t="shared" ref="BK664" si="12489">C664/C684</f>
        <v>4.6472470112813608E-2</v>
      </c>
      <c r="BL664" s="130">
        <f t="shared" ref="BL664" si="12490">D664/D684</f>
        <v>8.0639948287007115E-2</v>
      </c>
      <c r="BM664" s="131">
        <f t="shared" ref="BM664" si="12491">E664/E684</f>
        <v>7.9439975247524747E-2</v>
      </c>
      <c r="BN664" s="128">
        <f t="shared" ref="BN664" si="12492">F664/F684</f>
        <v>0.10315863772719251</v>
      </c>
      <c r="BO664" s="129">
        <f t="shared" ref="BO664" si="12493">G664/G684</f>
        <v>5.8111102620921527E-2</v>
      </c>
      <c r="BP664" s="130">
        <f t="shared" ref="BP664" si="12494">H664/H684</f>
        <v>8.7789615225486145E-2</v>
      </c>
      <c r="BQ664" s="131">
        <f t="shared" ref="BQ664" si="12495">I664/I684</f>
        <v>5.3118943363721201E-2</v>
      </c>
      <c r="BR664" s="128">
        <f t="shared" ref="BR664" si="12496">J664/J684</f>
        <v>4.1721204188481673E-2</v>
      </c>
      <c r="BS664" s="129">
        <f t="shared" ref="BS664" si="12497">K664/K684</f>
        <v>0.15015762402521984</v>
      </c>
      <c r="BT664" s="130">
        <f t="shared" ref="BT664" si="12498">L664/L684</f>
        <v>5.0451873299991228E-2</v>
      </c>
      <c r="BU664" s="128">
        <f t="shared" ref="BU664" si="12499">M664/M684</f>
        <v>0.13777817579366855</v>
      </c>
      <c r="BV664" s="132">
        <f t="shared" ref="BV664" si="12500">N664/N684</f>
        <v>6.918531134680396E-2</v>
      </c>
      <c r="BW664" s="133">
        <f t="shared" ref="BW664" si="12501">O664/O684</f>
        <v>0.10035502958579881</v>
      </c>
      <c r="BX664" s="128">
        <f t="shared" ref="BX664" si="12502">P664/P684</f>
        <v>8.9780413230797745E-2</v>
      </c>
      <c r="BY664" s="129">
        <f t="shared" ref="BY664" si="12503">Q664/Q684</f>
        <v>8.4814778031582078E-2</v>
      </c>
      <c r="BZ664" s="130">
        <f t="shared" ref="BZ664" si="12504">R664/R684</f>
        <v>8.8978615223568119E-2</v>
      </c>
      <c r="CA664" s="131">
        <f t="shared" ref="CA664" si="12505">S664/S684</f>
        <v>6.475040134546288E-2</v>
      </c>
      <c r="CB664" s="128">
        <f t="shared" ref="CB664" si="12506">T664/T684</f>
        <v>5.1846134053775889E-2</v>
      </c>
      <c r="CC664" s="129">
        <f t="shared" ref="CC664" si="12507">U664/U684</f>
        <v>0.1598161523309258</v>
      </c>
      <c r="CD664" s="130">
        <f t="shared" ref="CD664" si="12508">V664/V684</f>
        <v>4.6274611848382337E-2</v>
      </c>
      <c r="CE664" s="131">
        <f t="shared" ref="CE664" si="12509">W664/W684</f>
        <v>9.5493066255778122E-2</v>
      </c>
      <c r="CF664" s="128">
        <f t="shared" ref="CF664" si="12510">X664/X684</f>
        <v>7.7118778820162187E-2</v>
      </c>
      <c r="CG664" s="129">
        <f t="shared" ref="CG664" si="12511">Y664/Y684</f>
        <v>0.12378494623655914</v>
      </c>
      <c r="CH664" s="130">
        <f t="shared" ref="CH664" si="12512">Z664/Z684</f>
        <v>7.7615047208385995E-2</v>
      </c>
      <c r="CI664" s="128">
        <f t="shared" ref="CI664" si="12513">AA664/AA684</f>
        <v>5.3596103749008951E-2</v>
      </c>
      <c r="CJ664" s="134">
        <f t="shared" ref="CJ664" si="12514">AB664/AB684</f>
        <v>7.8257185811843849E-2</v>
      </c>
      <c r="CK664" s="135">
        <f t="shared" ref="CK664" si="12515">AC664/AC684</f>
        <v>7.9486277269528505E-2</v>
      </c>
    </row>
    <row r="665" spans="1:89" ht="13.5" thickBot="1" x14ac:dyDescent="0.25">
      <c r="A665" s="136" t="s">
        <v>21</v>
      </c>
      <c r="B665" s="175">
        <v>2181</v>
      </c>
      <c r="C665" s="176">
        <v>1179</v>
      </c>
      <c r="D665" s="177">
        <v>731</v>
      </c>
      <c r="E665" s="178">
        <v>797</v>
      </c>
      <c r="F665" s="175">
        <v>2426</v>
      </c>
      <c r="G665" s="179">
        <v>1060</v>
      </c>
      <c r="H665" s="177">
        <v>3001</v>
      </c>
      <c r="I665" s="178">
        <v>1989</v>
      </c>
      <c r="J665" s="175">
        <v>235</v>
      </c>
      <c r="K665" s="179">
        <v>710</v>
      </c>
      <c r="L665" s="177">
        <v>857</v>
      </c>
      <c r="M665" s="175">
        <v>2336</v>
      </c>
      <c r="N665" s="180">
        <v>2030</v>
      </c>
      <c r="O665" s="181">
        <v>3216</v>
      </c>
      <c r="P665" s="175">
        <v>1449</v>
      </c>
      <c r="Q665" s="179">
        <v>1561</v>
      </c>
      <c r="R665" s="177">
        <v>2049</v>
      </c>
      <c r="S665" s="178">
        <v>1575</v>
      </c>
      <c r="T665" s="175">
        <v>306</v>
      </c>
      <c r="U665" s="179">
        <v>873</v>
      </c>
      <c r="V665" s="177">
        <v>856</v>
      </c>
      <c r="W665" s="178">
        <v>1963</v>
      </c>
      <c r="X665" s="175">
        <v>1168</v>
      </c>
      <c r="Y665" s="179">
        <v>1163</v>
      </c>
      <c r="Z665" s="177">
        <v>2787</v>
      </c>
      <c r="AA665" s="175">
        <v>2386</v>
      </c>
      <c r="AB665" s="156">
        <f t="shared" si="12405"/>
        <v>20076</v>
      </c>
      <c r="AC665" s="157">
        <f t="shared" si="12406"/>
        <v>20808</v>
      </c>
      <c r="AE665" s="232" t="s">
        <v>85</v>
      </c>
      <c r="BI665" s="136" t="s">
        <v>21</v>
      </c>
      <c r="BJ665" s="128">
        <f>B665/B684</f>
        <v>7.6453885792407195E-2</v>
      </c>
      <c r="BK665" s="129">
        <f t="shared" ref="BK665" si="12516">C665/C684</f>
        <v>3.970365381377336E-2</v>
      </c>
      <c r="BL665" s="130">
        <f t="shared" ref="BL665" si="12517">D665/D684</f>
        <v>5.9065934065934064E-2</v>
      </c>
      <c r="BM665" s="131">
        <f t="shared" ref="BM665" si="12518">E665/E684</f>
        <v>6.1649133663366336E-2</v>
      </c>
      <c r="BN665" s="128">
        <f t="shared" ref="BN665" si="12519">F665/F684</f>
        <v>8.5618493029821774E-2</v>
      </c>
      <c r="BO665" s="129">
        <f t="shared" ref="BO665" si="12520">G665/G684</f>
        <v>4.0498204324902573E-2</v>
      </c>
      <c r="BP665" s="130">
        <f t="shared" ref="BP665" si="12521">H665/H684</f>
        <v>7.7601365328920147E-2</v>
      </c>
      <c r="BQ665" s="131">
        <f t="shared" ref="BQ665" si="12522">I665/I684</f>
        <v>4.7591701959658318E-2</v>
      </c>
      <c r="BR665" s="128">
        <f t="shared" ref="BR665" si="12523">J665/J684</f>
        <v>3.8448952879581152E-2</v>
      </c>
      <c r="BS665" s="129">
        <f t="shared" ref="BS665" si="12524">K665/K684</f>
        <v>0.11780321884851501</v>
      </c>
      <c r="BT665" s="130">
        <f t="shared" ref="BT665" si="12525">L665/L684</f>
        <v>3.7597613407036941E-2</v>
      </c>
      <c r="BU665" s="128">
        <f t="shared" ref="BU665" si="12526">M665/M684</f>
        <v>0.10459857609815072</v>
      </c>
      <c r="BV665" s="132">
        <f t="shared" ref="BV665" si="12527">N665/N684</f>
        <v>5.2385744884002994E-2</v>
      </c>
      <c r="BW665" s="133">
        <f t="shared" ref="BW665" si="12528">O665/O684</f>
        <v>8.4575936883629188E-2</v>
      </c>
      <c r="BX665" s="128">
        <f t="shared" ref="BX665" si="12529">P665/P684</f>
        <v>6.7126841471324E-2</v>
      </c>
      <c r="BY665" s="129">
        <f t="shared" ref="BY665" si="12530">Q665/Q684</f>
        <v>7.7515145496077062E-2</v>
      </c>
      <c r="BZ665" s="130">
        <f t="shared" ref="BZ665" si="12531">R665/R684</f>
        <v>7.66038582323912E-2</v>
      </c>
      <c r="CA665" s="131">
        <f t="shared" ref="CA665" si="12532">S665/S684</f>
        <v>6.0201819432765077E-2</v>
      </c>
      <c r="CB665" s="128">
        <f t="shared" ref="CB665" si="12533">T665/T684</f>
        <v>3.936703975299112E-2</v>
      </c>
      <c r="CC665" s="129">
        <f t="shared" ref="CC665" si="12534">U665/U684</f>
        <v>0.11464215364412345</v>
      </c>
      <c r="CD665" s="130">
        <f t="shared" ref="CD665" si="12535">V665/V684</f>
        <v>3.7123774828692863E-2</v>
      </c>
      <c r="CE665" s="131">
        <f t="shared" ref="CE665" si="12536">W665/W684</f>
        <v>7.5616332819722645E-2</v>
      </c>
      <c r="CF665" s="128">
        <f t="shared" ref="CF665" si="12537">X665/X684</f>
        <v>6.1907033444638784E-2</v>
      </c>
      <c r="CG665" s="129">
        <f t="shared" ref="CG665" si="12538">Y665/Y684</f>
        <v>0.10004301075268818</v>
      </c>
      <c r="CH665" s="130">
        <f t="shared" ref="CH665" si="12539">Z665/Z684</f>
        <v>6.906549698907144E-2</v>
      </c>
      <c r="CI665" s="128">
        <f t="shared" ref="CI665" si="12540">AA665/AA684</f>
        <v>5.4049156189828973E-2</v>
      </c>
      <c r="CJ665" s="134">
        <f t="shared" ref="CJ665" si="12541">AB665/AB684</f>
        <v>6.3946080929568855E-2</v>
      </c>
      <c r="CK665" s="135">
        <f t="shared" ref="CK665" si="12542">AC665/AC684</f>
        <v>6.6560040944277393E-2</v>
      </c>
    </row>
    <row r="666" spans="1:89" ht="14.25" thickTop="1" thickBot="1" x14ac:dyDescent="0.25">
      <c r="A666" s="145" t="s">
        <v>22</v>
      </c>
      <c r="B666" s="182">
        <v>1941</v>
      </c>
      <c r="C666" s="183">
        <v>1436</v>
      </c>
      <c r="D666" s="184">
        <v>646</v>
      </c>
      <c r="E666" s="185">
        <v>631</v>
      </c>
      <c r="F666" s="182">
        <v>2123</v>
      </c>
      <c r="G666" s="186">
        <v>959</v>
      </c>
      <c r="H666" s="184">
        <v>2504</v>
      </c>
      <c r="I666" s="185">
        <v>1938</v>
      </c>
      <c r="J666" s="182">
        <v>250</v>
      </c>
      <c r="K666" s="186">
        <v>671</v>
      </c>
      <c r="L666" s="184">
        <v>823</v>
      </c>
      <c r="M666" s="182">
        <v>1960</v>
      </c>
      <c r="N666" s="187">
        <v>1864</v>
      </c>
      <c r="O666" s="188">
        <v>2798</v>
      </c>
      <c r="P666" s="182">
        <v>1062</v>
      </c>
      <c r="Q666" s="186">
        <v>1094</v>
      </c>
      <c r="R666" s="184">
        <v>1773</v>
      </c>
      <c r="S666" s="185">
        <v>1296</v>
      </c>
      <c r="T666" s="182">
        <v>217</v>
      </c>
      <c r="U666" s="186">
        <v>473</v>
      </c>
      <c r="V666" s="184">
        <v>739</v>
      </c>
      <c r="W666" s="185">
        <v>1823</v>
      </c>
      <c r="X666" s="182">
        <v>921</v>
      </c>
      <c r="Y666" s="186">
        <v>732</v>
      </c>
      <c r="Z666" s="184">
        <v>2442</v>
      </c>
      <c r="AA666" s="182">
        <v>2139</v>
      </c>
      <c r="AB666" s="156">
        <f t="shared" si="12405"/>
        <v>17305</v>
      </c>
      <c r="AC666" s="157">
        <f t="shared" si="12406"/>
        <v>17950</v>
      </c>
      <c r="AE666" s="300" t="s">
        <v>0</v>
      </c>
      <c r="AF666" s="302" t="s">
        <v>1</v>
      </c>
      <c r="AG666" s="303"/>
      <c r="AH666" s="302" t="s">
        <v>2</v>
      </c>
      <c r="AI666" s="303"/>
      <c r="AJ666" s="302" t="s">
        <v>3</v>
      </c>
      <c r="AK666" s="303"/>
      <c r="AL666" s="302" t="s">
        <v>4</v>
      </c>
      <c r="AM666" s="303"/>
      <c r="AN666" s="302" t="s">
        <v>5</v>
      </c>
      <c r="AO666" s="303"/>
      <c r="AP666" s="302" t="s">
        <v>6</v>
      </c>
      <c r="AQ666" s="303"/>
      <c r="AR666" s="302" t="s">
        <v>7</v>
      </c>
      <c r="AS666" s="303"/>
      <c r="AT666" s="302" t="s">
        <v>8</v>
      </c>
      <c r="AU666" s="303"/>
      <c r="AV666" s="302" t="s">
        <v>9</v>
      </c>
      <c r="AW666" s="303"/>
      <c r="AX666" s="302" t="s">
        <v>10</v>
      </c>
      <c r="AY666" s="303"/>
      <c r="AZ666" s="302" t="s">
        <v>11</v>
      </c>
      <c r="BA666" s="303"/>
      <c r="BB666" s="302" t="s">
        <v>12</v>
      </c>
      <c r="BC666" s="303"/>
      <c r="BD666" s="305" t="s">
        <v>40</v>
      </c>
      <c r="BE666" s="306"/>
      <c r="BF666" s="307" t="s">
        <v>41</v>
      </c>
      <c r="BG666" s="308"/>
      <c r="BI666" s="145" t="s">
        <v>22</v>
      </c>
      <c r="BJ666" s="128">
        <f>B666/B684</f>
        <v>6.8040803449363765E-2</v>
      </c>
      <c r="BK666" s="129">
        <f t="shared" ref="BK666" si="12543">C666/C684</f>
        <v>4.8358309479710392E-2</v>
      </c>
      <c r="BL666" s="130">
        <f t="shared" ref="BL666" si="12544">D666/D684</f>
        <v>5.21978021978022E-2</v>
      </c>
      <c r="BM666" s="131">
        <f t="shared" ref="BM666" si="12545">E666/E684</f>
        <v>4.8808787128712873E-2</v>
      </c>
      <c r="BN666" s="128">
        <f t="shared" ref="BN666" si="12546">F666/F684</f>
        <v>7.4925004411505208E-2</v>
      </c>
      <c r="BO666" s="129">
        <f t="shared" ref="BO666" si="12547">G666/G684</f>
        <v>3.6639413158095817E-2</v>
      </c>
      <c r="BP666" s="130">
        <f t="shared" ref="BP666" si="12548">H666/H684</f>
        <v>6.4749689697972693E-2</v>
      </c>
      <c r="BQ666" s="131">
        <f t="shared" ref="BQ666" si="12549">I666/I684</f>
        <v>4.6371401909410664E-2</v>
      </c>
      <c r="BR666" s="128">
        <f t="shared" ref="BR666" si="12550">J666/J684</f>
        <v>4.0903141361256543E-2</v>
      </c>
      <c r="BS666" s="129">
        <f t="shared" ref="BS666" si="12551">K666/K684</f>
        <v>0.11133233781317405</v>
      </c>
      <c r="BT666" s="130">
        <f t="shared" ref="BT666" si="12552">L666/L684</f>
        <v>3.6105992805124158E-2</v>
      </c>
      <c r="BU666" s="128">
        <f t="shared" ref="BU666" si="12553">M666/M684</f>
        <v>8.7762503917968929E-2</v>
      </c>
      <c r="BV666" s="132">
        <f t="shared" ref="BV666" si="12554">N666/N684</f>
        <v>4.8101984464917036E-2</v>
      </c>
      <c r="BW666" s="133">
        <f t="shared" ref="BW666" si="12555">O666/O684</f>
        <v>7.3583168967784357E-2</v>
      </c>
      <c r="BX666" s="128">
        <f t="shared" ref="BX666" si="12556">P666/P684</f>
        <v>4.9198554618734368E-2</v>
      </c>
      <c r="BY666" s="129">
        <f t="shared" ref="BY666" si="12557">Q666/Q684</f>
        <v>5.4325156420697192E-2</v>
      </c>
      <c r="BZ666" s="130">
        <f t="shared" ref="BZ666" si="12558">R666/R684</f>
        <v>6.6285329744279947E-2</v>
      </c>
      <c r="CA666" s="131">
        <f t="shared" ref="CA666" si="12559">S666/S684</f>
        <v>4.9537497133246691E-2</v>
      </c>
      <c r="CB666" s="128">
        <f t="shared" ref="CB666" si="12560">T666/T684</f>
        <v>2.7917149105879325E-2</v>
      </c>
      <c r="CC666" s="129">
        <f t="shared" ref="CC666" si="12561">U666/U684</f>
        <v>6.2114248194353253E-2</v>
      </c>
      <c r="CD666" s="130">
        <f t="shared" ref="CD666" si="12562">V666/V684</f>
        <v>3.2049614016827134E-2</v>
      </c>
      <c r="CE666" s="131">
        <f t="shared" ref="CE666" si="12563">W666/W684</f>
        <v>7.0223420647149468E-2</v>
      </c>
      <c r="CF666" s="128">
        <f t="shared" ref="CF666" si="12564">X666/X684</f>
        <v>4.8815391954205756E-2</v>
      </c>
      <c r="CG666" s="129">
        <f t="shared" ref="CG666" si="12565">Y666/Y684</f>
        <v>6.2967741935483865E-2</v>
      </c>
      <c r="CH666" s="130">
        <f t="shared" ref="CH666" si="12566">Z666/Z684</f>
        <v>6.0515946769756898E-2</v>
      </c>
      <c r="CI666" s="128">
        <f t="shared" ref="CI666" si="12567">AA666/AA684</f>
        <v>4.8453958545701663E-2</v>
      </c>
      <c r="CJ666" s="134">
        <f t="shared" ref="CJ666" si="12568">AB666/AB684</f>
        <v>5.5119890938742228E-2</v>
      </c>
      <c r="CK666" s="135">
        <f t="shared" ref="CK666" si="12569">AC666/AC684</f>
        <v>5.7417951506621455E-2</v>
      </c>
    </row>
    <row r="667" spans="1:89" ht="15" thickTop="1" thickBot="1" x14ac:dyDescent="0.3">
      <c r="A667" s="136" t="s">
        <v>23</v>
      </c>
      <c r="B667" s="175">
        <v>1556</v>
      </c>
      <c r="C667" s="176">
        <v>1214</v>
      </c>
      <c r="D667" s="177">
        <v>585</v>
      </c>
      <c r="E667" s="178">
        <v>535</v>
      </c>
      <c r="F667" s="175">
        <v>1544</v>
      </c>
      <c r="G667" s="179">
        <v>753</v>
      </c>
      <c r="H667" s="177">
        <v>1992</v>
      </c>
      <c r="I667" s="178">
        <v>1605</v>
      </c>
      <c r="J667" s="175">
        <v>268</v>
      </c>
      <c r="K667" s="179">
        <v>412</v>
      </c>
      <c r="L667" s="177">
        <v>803</v>
      </c>
      <c r="M667" s="175">
        <v>1418</v>
      </c>
      <c r="N667" s="180">
        <v>1506</v>
      </c>
      <c r="O667" s="181">
        <v>2017</v>
      </c>
      <c r="P667" s="175">
        <v>942</v>
      </c>
      <c r="Q667" s="179">
        <v>896</v>
      </c>
      <c r="R667" s="177">
        <v>1386</v>
      </c>
      <c r="S667" s="178">
        <v>1210</v>
      </c>
      <c r="T667" s="175">
        <v>310</v>
      </c>
      <c r="U667" s="179">
        <v>361</v>
      </c>
      <c r="V667" s="177">
        <v>666</v>
      </c>
      <c r="W667" s="178">
        <v>1545</v>
      </c>
      <c r="X667" s="175">
        <v>789</v>
      </c>
      <c r="Y667" s="179">
        <v>580</v>
      </c>
      <c r="Z667" s="177">
        <v>2156</v>
      </c>
      <c r="AA667" s="175">
        <v>2368</v>
      </c>
      <c r="AB667" s="156">
        <f t="shared" si="12405"/>
        <v>14503</v>
      </c>
      <c r="AC667" s="157">
        <f t="shared" si="12406"/>
        <v>14914</v>
      </c>
      <c r="AE667" s="301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62" t="s">
        <v>14</v>
      </c>
      <c r="BG667" s="163" t="s">
        <v>15</v>
      </c>
      <c r="BI667" s="136" t="s">
        <v>23</v>
      </c>
      <c r="BJ667" s="128">
        <f>B667/B684</f>
        <v>5.4544817190731586E-2</v>
      </c>
      <c r="BK667" s="129">
        <f t="shared" ref="BK667" si="12570">C667/C684</f>
        <v>4.0882303418083854E-2</v>
      </c>
      <c r="BL667" s="130">
        <f t="shared" ref="BL667" si="12571">D667/D684</f>
        <v>4.7268907563025209E-2</v>
      </c>
      <c r="BM667" s="131">
        <f t="shared" ref="BM667" si="12572">E667/E684</f>
        <v>4.1383044554455448E-2</v>
      </c>
      <c r="BN667" s="128">
        <f t="shared" ref="BN667" si="12573">F667/F684</f>
        <v>5.4490912299276516E-2</v>
      </c>
      <c r="BO667" s="129">
        <f t="shared" ref="BO667" si="12574">G667/G684</f>
        <v>2.8769007411935509E-2</v>
      </c>
      <c r="BP667" s="130">
        <f t="shared" ref="BP667" si="12575">H667/H684</f>
        <v>5.1510136532892013E-2</v>
      </c>
      <c r="BQ667" s="131">
        <f t="shared" ref="BQ667" si="12576">I667/I684</f>
        <v>3.8403560404852488E-2</v>
      </c>
      <c r="BR667" s="128">
        <f t="shared" ref="BR667" si="12577">J667/J684</f>
        <v>4.3848167539267013E-2</v>
      </c>
      <c r="BS667" s="129">
        <f t="shared" ref="BS667" si="12578">K667/K684</f>
        <v>6.8359050937448151E-2</v>
      </c>
      <c r="BT667" s="130">
        <f t="shared" ref="BT667" si="12579">L667/L684</f>
        <v>3.5228568921646046E-2</v>
      </c>
      <c r="BU667" s="128">
        <f t="shared" ref="BU667" si="12580">M667/M684</f>
        <v>6.3493484977387729E-2</v>
      </c>
      <c r="BV667" s="132">
        <f t="shared" ref="BV667" si="12581">N667/N684</f>
        <v>3.8863513199659361E-2</v>
      </c>
      <c r="BW667" s="133">
        <f t="shared" ref="BW667" si="12582">O667/O684</f>
        <v>5.3044049967126888E-2</v>
      </c>
      <c r="BX667" s="128">
        <f t="shared" ref="BX667" si="12583">P667/P684</f>
        <v>4.3639395904753082E-2</v>
      </c>
      <c r="BY667" s="129">
        <f t="shared" ref="BY667" si="12584">Q667/Q684</f>
        <v>4.4492998311649615E-2</v>
      </c>
      <c r="BZ667" s="130">
        <f t="shared" ref="BZ667" si="12585">R667/R684</f>
        <v>5.1816958277254375E-2</v>
      </c>
      <c r="CA667" s="131">
        <f t="shared" ref="CA667" si="12586">S667/S684</f>
        <v>4.6250286675330633E-2</v>
      </c>
      <c r="CB667" s="128">
        <f t="shared" ref="CB667" si="12587">T667/T684</f>
        <v>3.9881641579827605E-2</v>
      </c>
      <c r="CC667" s="129">
        <f t="shared" ref="CC667" si="12588">U667/U684</f>
        <v>4.7406434668417596E-2</v>
      </c>
      <c r="CD667" s="130">
        <f t="shared" ref="CD667" si="12589">V667/V684</f>
        <v>2.888368462138954E-2</v>
      </c>
      <c r="CE667" s="131">
        <f t="shared" ref="CE667" si="12590">W667/W684</f>
        <v>5.9514637904468412E-2</v>
      </c>
      <c r="CF667" s="128">
        <f t="shared" ref="CF667" si="12591">X667/X684</f>
        <v>4.1819049133407539E-2</v>
      </c>
      <c r="CG667" s="129">
        <f t="shared" ref="CG667" si="12592">Y667/Y684</f>
        <v>4.9892473118279573E-2</v>
      </c>
      <c r="CH667" s="130">
        <f t="shared" ref="CH667" si="12593">Z667/Z684</f>
        <v>5.3428493544470053E-2</v>
      </c>
      <c r="CI667" s="128">
        <f t="shared" ref="CI667" si="12594">AA667/AA684</f>
        <v>5.3641408993090951E-2</v>
      </c>
      <c r="CJ667" s="134">
        <f t="shared" ref="CJ667" si="12595">AB667/AB684</f>
        <v>4.6194959739068391E-2</v>
      </c>
      <c r="CK667" s="135">
        <f t="shared" ref="CK667" si="12596">AC667/AC684</f>
        <v>4.7706480711406818E-2</v>
      </c>
    </row>
    <row r="668" spans="1:89" ht="13.5" thickTop="1" x14ac:dyDescent="0.2">
      <c r="A668" s="145" t="s">
        <v>24</v>
      </c>
      <c r="B668" s="189">
        <v>1459</v>
      </c>
      <c r="C668" s="183">
        <v>1354</v>
      </c>
      <c r="D668" s="184">
        <v>556</v>
      </c>
      <c r="E668" s="185">
        <v>522</v>
      </c>
      <c r="F668" s="182">
        <v>1635</v>
      </c>
      <c r="G668" s="186">
        <v>759</v>
      </c>
      <c r="H668" s="184">
        <v>2102</v>
      </c>
      <c r="I668" s="185">
        <v>1725</v>
      </c>
      <c r="J668" s="182">
        <v>272</v>
      </c>
      <c r="K668" s="186">
        <v>356</v>
      </c>
      <c r="L668" s="184">
        <v>866</v>
      </c>
      <c r="M668" s="182">
        <v>1373</v>
      </c>
      <c r="N668" s="187">
        <v>1460</v>
      </c>
      <c r="O668" s="190">
        <v>2037</v>
      </c>
      <c r="P668" s="182">
        <v>881</v>
      </c>
      <c r="Q668" s="186">
        <v>793</v>
      </c>
      <c r="R668" s="184">
        <v>1271</v>
      </c>
      <c r="S668" s="185">
        <v>1099</v>
      </c>
      <c r="T668" s="182">
        <v>247</v>
      </c>
      <c r="U668" s="186">
        <v>308</v>
      </c>
      <c r="V668" s="184">
        <v>680</v>
      </c>
      <c r="W668" s="191">
        <v>1498</v>
      </c>
      <c r="X668" s="182">
        <v>721</v>
      </c>
      <c r="Y668" s="186">
        <v>558</v>
      </c>
      <c r="Z668" s="184">
        <v>2235</v>
      </c>
      <c r="AA668" s="182">
        <v>2283</v>
      </c>
      <c r="AB668" s="156">
        <f t="shared" si="12405"/>
        <v>14385</v>
      </c>
      <c r="AC668" s="157">
        <f t="shared" si="12406"/>
        <v>14665</v>
      </c>
      <c r="AE668" s="235" t="str">
        <f>$AE$17</f>
        <v>17:00 - 17:59</v>
      </c>
      <c r="AF668" s="125">
        <f t="shared" ref="AF668:AU670" si="12597">SUMIF($A$9:$A$32,$AE668,B$660:B$683)</f>
        <v>1638</v>
      </c>
      <c r="AG668" s="172">
        <f t="shared" si="12597"/>
        <v>3131</v>
      </c>
      <c r="AH668" s="126">
        <f t="shared" si="12597"/>
        <v>1243</v>
      </c>
      <c r="AI668" s="166">
        <f t="shared" si="12597"/>
        <v>1049</v>
      </c>
      <c r="AJ668" s="125">
        <f t="shared" si="12597"/>
        <v>1535</v>
      </c>
      <c r="AK668" s="127">
        <f t="shared" si="12597"/>
        <v>2616</v>
      </c>
      <c r="AL668" s="126">
        <f t="shared" si="12597"/>
        <v>2597</v>
      </c>
      <c r="AM668" s="166">
        <f t="shared" si="12597"/>
        <v>4190</v>
      </c>
      <c r="AN668" s="125">
        <f t="shared" si="12597"/>
        <v>984</v>
      </c>
      <c r="AO668" s="127">
        <f t="shared" si="12597"/>
        <v>258</v>
      </c>
      <c r="AP668" s="126">
        <f t="shared" si="12597"/>
        <v>2553</v>
      </c>
      <c r="AQ668" s="125">
        <f t="shared" si="12597"/>
        <v>915</v>
      </c>
      <c r="AR668" s="165">
        <f t="shared" si="12597"/>
        <v>4184</v>
      </c>
      <c r="AS668" s="167">
        <f t="shared" si="12597"/>
        <v>2266</v>
      </c>
      <c r="AT668" s="125">
        <f t="shared" si="12597"/>
        <v>2124</v>
      </c>
      <c r="AU668" s="127">
        <f t="shared" si="12597"/>
        <v>1435</v>
      </c>
      <c r="AV668" s="126">
        <f t="shared" ref="AP668:BE670" si="12598">SUMIF($A$9:$A$32,$AE668,R$660:R$683)</f>
        <v>1958</v>
      </c>
      <c r="AW668" s="166">
        <f t="shared" si="12598"/>
        <v>2350</v>
      </c>
      <c r="AX668" s="125">
        <f t="shared" si="12598"/>
        <v>1122</v>
      </c>
      <c r="AY668" s="127">
        <f t="shared" si="12598"/>
        <v>265</v>
      </c>
      <c r="AZ668" s="126">
        <f t="shared" si="12598"/>
        <v>2569</v>
      </c>
      <c r="BA668" s="166">
        <f t="shared" si="12598"/>
        <v>1466</v>
      </c>
      <c r="BB668" s="125">
        <f t="shared" si="12598"/>
        <v>2060</v>
      </c>
      <c r="BC668" s="127">
        <f t="shared" si="12598"/>
        <v>684</v>
      </c>
      <c r="BD668" s="170">
        <f t="shared" si="12598"/>
        <v>2799</v>
      </c>
      <c r="BE668" s="171">
        <f t="shared" si="12598"/>
        <v>4169</v>
      </c>
      <c r="BF668" s="156">
        <f>AF668+AH668+AJ668+AL668+AN668+AP668+AR668+AT668+AV668+AX668+AZ668+BB668+BD668</f>
        <v>27366</v>
      </c>
      <c r="BG668" s="157">
        <f>AG668+AI668+AK668+AM668+AO668+AQ668+AS668+AU668+AW668+AY668+BA668+BC668+BE668</f>
        <v>24794</v>
      </c>
      <c r="BI668" s="145" t="s">
        <v>24</v>
      </c>
      <c r="BJ668" s="128">
        <f>B668/B684</f>
        <v>5.1144529743751534E-2</v>
      </c>
      <c r="BK668" s="129">
        <f t="shared" ref="BK668" si="12599">C668/C684</f>
        <v>4.5596901835325811E-2</v>
      </c>
      <c r="BL668" s="130">
        <f t="shared" ref="BL668" si="12600">D668/D684</f>
        <v>4.4925662572721396E-2</v>
      </c>
      <c r="BM668" s="131">
        <f t="shared" ref="BM668" si="12601">E668/E684</f>
        <v>4.0377475247524754E-2</v>
      </c>
      <c r="BN668" s="128">
        <f t="shared" ref="BN668" si="12602">F668/F684</f>
        <v>5.7702488088935945E-2</v>
      </c>
      <c r="BO668" s="129">
        <f t="shared" ref="BO668" si="12603">G668/G684</f>
        <v>2.8998242530755711E-2</v>
      </c>
      <c r="BP668" s="130">
        <f t="shared" ref="BP668" si="12604">H668/H684</f>
        <v>5.435457178320232E-2</v>
      </c>
      <c r="BQ668" s="131">
        <f t="shared" ref="BQ668" si="12605">I668/I684</f>
        <v>4.127485464072931E-2</v>
      </c>
      <c r="BR668" s="128">
        <f t="shared" ref="BR668" si="12606">J668/J684</f>
        <v>4.4502617801047119E-2</v>
      </c>
      <c r="BS668" s="129">
        <f t="shared" ref="BS668" si="12607">K668/K684</f>
        <v>5.9067529450804714E-2</v>
      </c>
      <c r="BT668" s="130">
        <f t="shared" ref="BT668" si="12608">L668/L684</f>
        <v>3.799245415460209E-2</v>
      </c>
      <c r="BU668" s="128">
        <f t="shared" ref="BU668" si="12609">M668/M684</f>
        <v>6.1478529530291495E-2</v>
      </c>
      <c r="BV668" s="132">
        <f t="shared" ref="BV668" si="12610">N668/N684</f>
        <v>3.7676447059430726E-2</v>
      </c>
      <c r="BW668" s="133">
        <f t="shared" ref="BW668" si="12611">O668/O684</f>
        <v>5.357001972386588E-2</v>
      </c>
      <c r="BX668" s="128">
        <f t="shared" ref="BX668" si="12612">P668/P684</f>
        <v>4.0813490225145931E-2</v>
      </c>
      <c r="BY668" s="129">
        <f t="shared" ref="BY668" si="12613">Q668/Q684</f>
        <v>3.9378289800377393E-2</v>
      </c>
      <c r="BZ668" s="130">
        <f t="shared" ref="BZ668" si="12614">R668/R684</f>
        <v>4.7517571407208019E-2</v>
      </c>
      <c r="CA668" s="131">
        <f t="shared" ref="CA668" si="12615">S668/S684</f>
        <v>4.2007491781973855E-2</v>
      </c>
      <c r="CB668" s="128">
        <f t="shared" ref="CB668" si="12616">T668/T684</f>
        <v>3.1776662807152967E-2</v>
      </c>
      <c r="CC668" s="129">
        <f t="shared" ref="CC668" si="12617">U668/U684</f>
        <v>4.0446487196323044E-2</v>
      </c>
      <c r="CD668" s="130">
        <f t="shared" ref="CD668" si="12618">V668/V684</f>
        <v>2.9490849162980309E-2</v>
      </c>
      <c r="CE668" s="131">
        <f t="shared" ref="CE668" si="12619">W668/W684</f>
        <v>5.7704160246533125E-2</v>
      </c>
      <c r="CF668" s="128">
        <f t="shared" ref="CF668" si="12620">X668/X684</f>
        <v>3.8214872528753906E-2</v>
      </c>
      <c r="CG668" s="129">
        <f t="shared" ref="CG668" si="12621">Y668/Y684</f>
        <v>4.8000000000000001E-2</v>
      </c>
      <c r="CH668" s="130">
        <f t="shared" ref="CH668" si="12622">Z668/Z684</f>
        <v>5.5386216638168166E-2</v>
      </c>
      <c r="CI668" s="128">
        <f t="shared" ref="CI668" si="12623">AA668/AA684</f>
        <v>5.1715936119605843E-2</v>
      </c>
      <c r="CJ668" s="134">
        <f t="shared" ref="CJ668" si="12624">AB668/AB684</f>
        <v>4.5819106105391909E-2</v>
      </c>
      <c r="CK668" s="135">
        <f t="shared" ref="CK668" si="12625">AC668/AC684</f>
        <v>4.6909986565158976E-2</v>
      </c>
    </row>
    <row r="669" spans="1:89" x14ac:dyDescent="0.2">
      <c r="A669" s="136" t="s">
        <v>25</v>
      </c>
      <c r="B669" s="192">
        <v>1362</v>
      </c>
      <c r="C669" s="176">
        <v>1352</v>
      </c>
      <c r="D669" s="177">
        <v>582</v>
      </c>
      <c r="E669" s="178">
        <v>513</v>
      </c>
      <c r="F669" s="175">
        <v>1531</v>
      </c>
      <c r="G669" s="179">
        <v>795</v>
      </c>
      <c r="H669" s="177">
        <v>2097</v>
      </c>
      <c r="I669" s="178">
        <v>1729</v>
      </c>
      <c r="J669" s="175">
        <v>275</v>
      </c>
      <c r="K669" s="176">
        <v>288</v>
      </c>
      <c r="L669" s="177">
        <v>862</v>
      </c>
      <c r="M669" s="175">
        <v>1341</v>
      </c>
      <c r="N669" s="180">
        <v>1605</v>
      </c>
      <c r="O669" s="193">
        <v>1825</v>
      </c>
      <c r="P669" s="175">
        <v>936</v>
      </c>
      <c r="Q669" s="176">
        <v>834</v>
      </c>
      <c r="R669" s="177">
        <v>1289</v>
      </c>
      <c r="S669" s="178">
        <v>1222</v>
      </c>
      <c r="T669" s="184">
        <v>281</v>
      </c>
      <c r="U669" s="175">
        <v>341</v>
      </c>
      <c r="V669" s="177">
        <v>807</v>
      </c>
      <c r="W669" s="194">
        <v>1474</v>
      </c>
      <c r="X669" s="175">
        <v>670</v>
      </c>
      <c r="Y669" s="179">
        <v>516</v>
      </c>
      <c r="Z669" s="177">
        <v>2358</v>
      </c>
      <c r="AA669" s="175">
        <v>2216</v>
      </c>
      <c r="AB669" s="156">
        <f t="shared" si="12405"/>
        <v>14655</v>
      </c>
      <c r="AC669" s="157">
        <f t="shared" si="12406"/>
        <v>14446</v>
      </c>
      <c r="AE669" s="237" t="str">
        <f>$AE$18</f>
        <v>18:00 - 18:59</v>
      </c>
      <c r="AF669" s="125">
        <f t="shared" si="12597"/>
        <v>1647</v>
      </c>
      <c r="AG669" s="176">
        <f t="shared" si="12597"/>
        <v>3745</v>
      </c>
      <c r="AH669" s="177">
        <f t="shared" si="12597"/>
        <v>902</v>
      </c>
      <c r="AI669" s="178">
        <f t="shared" si="12597"/>
        <v>1134</v>
      </c>
      <c r="AJ669" s="238">
        <f t="shared" si="12597"/>
        <v>1312</v>
      </c>
      <c r="AK669" s="179">
        <f t="shared" si="12597"/>
        <v>3174</v>
      </c>
      <c r="AL669" s="177">
        <f t="shared" si="12597"/>
        <v>2438</v>
      </c>
      <c r="AM669" s="178">
        <f t="shared" si="12597"/>
        <v>4820</v>
      </c>
      <c r="AN669" s="238">
        <f t="shared" si="12597"/>
        <v>590</v>
      </c>
      <c r="AO669" s="179">
        <f t="shared" si="12597"/>
        <v>230</v>
      </c>
      <c r="AP669" s="177">
        <f t="shared" si="12598"/>
        <v>2694</v>
      </c>
      <c r="AQ669" s="238">
        <f t="shared" si="12598"/>
        <v>888</v>
      </c>
      <c r="AR669" s="180">
        <f t="shared" si="12598"/>
        <v>3523</v>
      </c>
      <c r="AS669" s="181">
        <f t="shared" si="12598"/>
        <v>2451</v>
      </c>
      <c r="AT669" s="238">
        <f t="shared" si="12598"/>
        <v>1776</v>
      </c>
      <c r="AU669" s="179">
        <f t="shared" si="12598"/>
        <v>1700</v>
      </c>
      <c r="AV669" s="177">
        <f t="shared" si="12598"/>
        <v>1874</v>
      </c>
      <c r="AW669" s="178">
        <f t="shared" si="12598"/>
        <v>2454</v>
      </c>
      <c r="AX669" s="238">
        <f t="shared" si="12598"/>
        <v>1029</v>
      </c>
      <c r="AY669" s="179">
        <f t="shared" si="12598"/>
        <v>220</v>
      </c>
      <c r="AZ669" s="177">
        <f t="shared" si="12598"/>
        <v>2439</v>
      </c>
      <c r="BA669" s="178">
        <f t="shared" si="12598"/>
        <v>1544</v>
      </c>
      <c r="BB669" s="238">
        <f t="shared" si="12598"/>
        <v>1870</v>
      </c>
      <c r="BC669" s="179">
        <f t="shared" si="12598"/>
        <v>722</v>
      </c>
      <c r="BD669" s="177">
        <f t="shared" si="12598"/>
        <v>2764</v>
      </c>
      <c r="BE669" s="238">
        <f t="shared" si="12598"/>
        <v>4250</v>
      </c>
      <c r="BF669" s="158">
        <f>SUM(AF669,AH669,AJ669,AL669,AN669,AP669,AR669,AT669,AV669,AX669,AZ669,BB669,BD669)</f>
        <v>24858</v>
      </c>
      <c r="BG669" s="159">
        <f>SUM(AG669,AI669,AK669,AM669,AO669,AQ669,AS669,AU669,AW669,AY669,BA669,BC669,BE669)</f>
        <v>27332</v>
      </c>
      <c r="BI669" s="136" t="s">
        <v>25</v>
      </c>
      <c r="BJ669" s="128">
        <f>B669/B684</f>
        <v>4.7744242296771482E-2</v>
      </c>
      <c r="BK669" s="129">
        <f t="shared" ref="BK669" si="12626">C669/C684</f>
        <v>4.5529550429365212E-2</v>
      </c>
      <c r="BL669" s="130">
        <f t="shared" ref="BL669" si="12627">D669/D684</f>
        <v>4.7026502908855849E-2</v>
      </c>
      <c r="BM669" s="131">
        <f t="shared" ref="BM669" si="12628">E669/E684</f>
        <v>3.9681311881188119E-2</v>
      </c>
      <c r="BN669" s="128">
        <f t="shared" ref="BN669" si="12629">F669/F684</f>
        <v>5.4032115757896591E-2</v>
      </c>
      <c r="BO669" s="129">
        <f t="shared" ref="BO669" si="12630">G669/G684</f>
        <v>3.037365324367693E-2</v>
      </c>
      <c r="BP669" s="130">
        <f t="shared" ref="BP669" si="12631">H669/H684</f>
        <v>5.4225279271824578E-2</v>
      </c>
      <c r="BQ669" s="131">
        <f t="shared" ref="BQ669" si="12632">I669/I684</f>
        <v>4.1370564448591871E-2</v>
      </c>
      <c r="BR669" s="128">
        <f t="shared" ref="BR669" si="12633">J669/J684</f>
        <v>4.49934554973822E-2</v>
      </c>
      <c r="BS669" s="129">
        <f t="shared" ref="BS669" si="12634">K669/K684</f>
        <v>4.7784967645594825E-2</v>
      </c>
      <c r="BT669" s="130">
        <f t="shared" ref="BT669" si="12635">L669/L684</f>
        <v>3.7816969377906469E-2</v>
      </c>
      <c r="BU669" s="128">
        <f t="shared" ref="BU669" si="12636">M669/M684</f>
        <v>6.0045672323467511E-2</v>
      </c>
      <c r="BV669" s="132">
        <f t="shared" ref="BV669" si="12637">N669/N684</f>
        <v>4.1418285979716654E-2</v>
      </c>
      <c r="BW669" s="133">
        <f t="shared" ref="BW669" si="12638">O669/O684</f>
        <v>4.7994740302432608E-2</v>
      </c>
      <c r="BX669" s="128">
        <f t="shared" ref="BX669" si="12639">P669/P684</f>
        <v>4.3361437969054013E-2</v>
      </c>
      <c r="BY669" s="129">
        <f t="shared" ref="BY669" si="12640">Q669/Q684</f>
        <v>4.1414241732048863E-2</v>
      </c>
      <c r="BZ669" s="130">
        <f t="shared" ref="BZ669" si="12641">R669/R684</f>
        <v>4.8190518917302229E-2</v>
      </c>
      <c r="CA669" s="131">
        <f t="shared" ref="CA669" si="12642">S669/S684</f>
        <v>4.6708967204342179E-2</v>
      </c>
      <c r="CB669" s="128">
        <f t="shared" ref="CB669" si="12643">T669/T684</f>
        <v>3.615077833526309E-2</v>
      </c>
      <c r="CC669" s="129">
        <f t="shared" ref="CC669" si="12644">U669/U684</f>
        <v>4.4780039395929089E-2</v>
      </c>
      <c r="CD669" s="130">
        <f t="shared" ref="CD669" si="12645">V669/V684</f>
        <v>3.4998698933125162E-2</v>
      </c>
      <c r="CE669" s="131">
        <f t="shared" ref="CE669" si="12646">W669/W684</f>
        <v>5.6779661016949153E-2</v>
      </c>
      <c r="CF669" s="128">
        <f t="shared" ref="CF669" si="12647">X669/X684</f>
        <v>3.5511740075263691E-2</v>
      </c>
      <c r="CG669" s="129">
        <f t="shared" ref="CG669" si="12648">Y669/Y684</f>
        <v>4.438709677419355E-2</v>
      </c>
      <c r="CH669" s="130">
        <f t="shared" ref="CH669" si="12649">Z669/Z684</f>
        <v>5.8434317151141182E-2</v>
      </c>
      <c r="CI669" s="128">
        <f t="shared" ref="CI669" si="12650">AA669/AA684</f>
        <v>5.0198210442858764E-2</v>
      </c>
      <c r="CJ669" s="134">
        <f t="shared" ref="CJ669" si="12651">AB669/AB684</f>
        <v>4.6679110182448275E-2</v>
      </c>
      <c r="CK669" s="135">
        <f t="shared" ref="CK669" si="12652">AC669/AC684</f>
        <v>4.6209455569061482E-2</v>
      </c>
    </row>
    <row r="670" spans="1:89" ht="13.5" thickBot="1" x14ac:dyDescent="0.25">
      <c r="A670" s="145" t="s">
        <v>26</v>
      </c>
      <c r="B670" s="189">
        <v>1338</v>
      </c>
      <c r="C670" s="183">
        <v>1287</v>
      </c>
      <c r="D670" s="184">
        <v>540</v>
      </c>
      <c r="E670" s="185">
        <v>529</v>
      </c>
      <c r="F670" s="182">
        <v>1172</v>
      </c>
      <c r="G670" s="186">
        <v>854</v>
      </c>
      <c r="H670" s="184">
        <v>1964</v>
      </c>
      <c r="I670" s="185">
        <v>1830</v>
      </c>
      <c r="J670" s="182">
        <v>251</v>
      </c>
      <c r="K670" s="183">
        <v>262</v>
      </c>
      <c r="L670" s="184">
        <v>857</v>
      </c>
      <c r="M670" s="182">
        <v>1011</v>
      </c>
      <c r="N670" s="187">
        <v>1669</v>
      </c>
      <c r="O670" s="190">
        <v>1590</v>
      </c>
      <c r="P670" s="182">
        <v>854</v>
      </c>
      <c r="Q670" s="183">
        <v>817</v>
      </c>
      <c r="R670" s="184">
        <v>1226</v>
      </c>
      <c r="S670" s="185">
        <v>1174</v>
      </c>
      <c r="T670" s="182">
        <v>243</v>
      </c>
      <c r="U670" s="186">
        <v>342</v>
      </c>
      <c r="V670" s="184">
        <v>839</v>
      </c>
      <c r="W670" s="191">
        <v>1319</v>
      </c>
      <c r="X670" s="182">
        <v>702</v>
      </c>
      <c r="Y670" s="186">
        <v>510</v>
      </c>
      <c r="Z670" s="184">
        <v>2049</v>
      </c>
      <c r="AA670" s="182">
        <v>2402</v>
      </c>
      <c r="AB670" s="156">
        <f t="shared" si="12405"/>
        <v>13704</v>
      </c>
      <c r="AC670" s="157">
        <f t="shared" si="12406"/>
        <v>13927</v>
      </c>
      <c r="AE670" s="235">
        <f>$AE$19</f>
        <v>0</v>
      </c>
      <c r="AF670" s="125">
        <f t="shared" si="12597"/>
        <v>0</v>
      </c>
      <c r="AG670" s="183">
        <f t="shared" si="12597"/>
        <v>0</v>
      </c>
      <c r="AH670" s="184">
        <f t="shared" si="12597"/>
        <v>0</v>
      </c>
      <c r="AI670" s="185">
        <f t="shared" si="12597"/>
        <v>0</v>
      </c>
      <c r="AJ670" s="182">
        <f t="shared" si="12597"/>
        <v>0</v>
      </c>
      <c r="AK670" s="186">
        <f t="shared" si="12597"/>
        <v>0</v>
      </c>
      <c r="AL670" s="184">
        <f t="shared" si="12597"/>
        <v>0</v>
      </c>
      <c r="AM670" s="185">
        <f t="shared" si="12597"/>
        <v>0</v>
      </c>
      <c r="AN670" s="182">
        <f t="shared" si="12597"/>
        <v>0</v>
      </c>
      <c r="AO670" s="186">
        <f t="shared" si="12597"/>
        <v>0</v>
      </c>
      <c r="AP670" s="184">
        <f t="shared" si="12598"/>
        <v>0</v>
      </c>
      <c r="AQ670" s="182">
        <f t="shared" si="12598"/>
        <v>0</v>
      </c>
      <c r="AR670" s="187">
        <f t="shared" si="12598"/>
        <v>0</v>
      </c>
      <c r="AS670" s="188">
        <f t="shared" si="12598"/>
        <v>0</v>
      </c>
      <c r="AT670" s="182">
        <f t="shared" si="12598"/>
        <v>0</v>
      </c>
      <c r="AU670" s="186">
        <f t="shared" si="12598"/>
        <v>0</v>
      </c>
      <c r="AV670" s="184">
        <f t="shared" si="12598"/>
        <v>0</v>
      </c>
      <c r="AW670" s="185">
        <f t="shared" si="12598"/>
        <v>0</v>
      </c>
      <c r="AX670" s="182">
        <f t="shared" si="12598"/>
        <v>0</v>
      </c>
      <c r="AY670" s="186">
        <f t="shared" si="12598"/>
        <v>0</v>
      </c>
      <c r="AZ670" s="184">
        <f t="shared" si="12598"/>
        <v>0</v>
      </c>
      <c r="BA670" s="185">
        <f t="shared" si="12598"/>
        <v>0</v>
      </c>
      <c r="BB670" s="182">
        <f t="shared" si="12598"/>
        <v>0</v>
      </c>
      <c r="BC670" s="186">
        <f t="shared" si="12598"/>
        <v>0</v>
      </c>
      <c r="BD670" s="184">
        <f t="shared" si="12598"/>
        <v>0</v>
      </c>
      <c r="BE670" s="182">
        <f t="shared" si="12598"/>
        <v>0</v>
      </c>
      <c r="BF670" s="158">
        <f>SUM(AF670,AH670,AJ670,AL670,AN670,AP670,AR670,AT670,AV670,AX670,AZ670,BB670,BD670)</f>
        <v>0</v>
      </c>
      <c r="BG670" s="159">
        <f>SUM(AG670,AI670,AK670,AM670,AO670,AQ670,AS670,AU670,AW670,AY670,BA670,BC670,BE670)</f>
        <v>0</v>
      </c>
      <c r="BI670" s="145" t="s">
        <v>26</v>
      </c>
      <c r="BJ670" s="128">
        <f>B670/B684</f>
        <v>4.6902934062467136E-2</v>
      </c>
      <c r="BK670" s="129">
        <f t="shared" ref="BK670" si="12653">C670/C684</f>
        <v>4.334062973564573E-2</v>
      </c>
      <c r="BL670" s="130">
        <f t="shared" ref="BL670" si="12654">D670/D684</f>
        <v>4.3632837750484807E-2</v>
      </c>
      <c r="BM670" s="131">
        <f t="shared" ref="BM670" si="12655">E670/E684</f>
        <v>4.0918935643564358E-2</v>
      </c>
      <c r="BN670" s="128">
        <f t="shared" ref="BN670" si="12656">F670/F684</f>
        <v>4.1362272807481913E-2</v>
      </c>
      <c r="BO670" s="129">
        <f t="shared" ref="BO670" si="12657">G670/G684</f>
        <v>3.2627798578742262E-2</v>
      </c>
      <c r="BP670" s="130">
        <f t="shared" ref="BP670" si="12658">H670/H684</f>
        <v>5.0786098469176665E-2</v>
      </c>
      <c r="BQ670" s="131">
        <f t="shared" ref="BQ670" si="12659">I670/I684</f>
        <v>4.3787237097121526E-2</v>
      </c>
      <c r="BR670" s="128">
        <f t="shared" ref="BR670" si="12660">J670/J684</f>
        <v>4.1066753926701574E-2</v>
      </c>
      <c r="BS670" s="129">
        <f t="shared" ref="BS670" si="12661">K670/K684</f>
        <v>4.3471046955367514E-2</v>
      </c>
      <c r="BT670" s="130">
        <f t="shared" ref="BT670" si="12662">L670/L684</f>
        <v>3.7597613407036941E-2</v>
      </c>
      <c r="BU670" s="128">
        <f t="shared" ref="BU670" si="12663">M670/M684</f>
        <v>4.5269332378095196E-2</v>
      </c>
      <c r="BV670" s="132">
        <f t="shared" ref="BV670" si="12664">N670/N684</f>
        <v>4.3069856261773891E-2</v>
      </c>
      <c r="BW670" s="133">
        <f t="shared" ref="BW670" si="12665">O670/O684</f>
        <v>4.1814595660749507E-2</v>
      </c>
      <c r="BX670" s="128">
        <f t="shared" ref="BX670" si="12666">P670/P684</f>
        <v>3.956267951450014E-2</v>
      </c>
      <c r="BY670" s="129">
        <f t="shared" ref="BY670" si="12667">Q670/Q684</f>
        <v>4.0570066540868012E-2</v>
      </c>
      <c r="BZ670" s="130">
        <f t="shared" ref="BZ670" si="12668">R670/R684</f>
        <v>4.5835202631972487E-2</v>
      </c>
      <c r="CA670" s="131">
        <f t="shared" ref="CA670" si="12669">S670/S684</f>
        <v>4.4874245088296003E-2</v>
      </c>
      <c r="CB670" s="128">
        <f t="shared" ref="CB670" si="12670">T670/T684</f>
        <v>3.1262060980316482E-2</v>
      </c>
      <c r="CC670" s="129">
        <f t="shared" ref="CC670" si="12671">U670/U684</f>
        <v>4.4911359159553514E-2</v>
      </c>
      <c r="CD670" s="130">
        <f t="shared" ref="CD670" si="12672">V670/V684</f>
        <v>3.6386503599618356E-2</v>
      </c>
      <c r="CE670" s="131">
        <f t="shared" ref="CE670" si="12673">W670/W684</f>
        <v>5.0808936825885977E-2</v>
      </c>
      <c r="CF670" s="128">
        <f t="shared" ref="CF670" si="12674">X670/X684</f>
        <v>3.7207823183335986E-2</v>
      </c>
      <c r="CG670" s="129">
        <f t="shared" ref="CG670" si="12675">Y670/Y684</f>
        <v>4.3870967741935482E-2</v>
      </c>
      <c r="CH670" s="130">
        <f t="shared" ref="CH670" si="12676">Z670/Z684</f>
        <v>5.0776893911233363E-2</v>
      </c>
      <c r="CI670" s="128">
        <f t="shared" ref="CI670" si="12677">AA670/AA684</f>
        <v>5.4411598142484995E-2</v>
      </c>
      <c r="CJ670" s="134">
        <f t="shared" ref="CJ670" si="12678">AB670/AB684</f>
        <v>4.3649984711038634E-2</v>
      </c>
      <c r="CK670" s="135">
        <f t="shared" ref="CK670" si="12679">AC670/AC684</f>
        <v>4.4549293071460556E-2</v>
      </c>
    </row>
    <row r="671" spans="1:89" ht="14.25" thickTop="1" thickBot="1" x14ac:dyDescent="0.25">
      <c r="A671" s="136" t="s">
        <v>27</v>
      </c>
      <c r="B671" s="192">
        <v>1320</v>
      </c>
      <c r="C671" s="176">
        <v>1464</v>
      </c>
      <c r="D671" s="177">
        <v>509</v>
      </c>
      <c r="E671" s="178">
        <v>620</v>
      </c>
      <c r="F671" s="175">
        <v>1045</v>
      </c>
      <c r="G671" s="179">
        <v>1162</v>
      </c>
      <c r="H671" s="177">
        <v>1891</v>
      </c>
      <c r="I671" s="178">
        <v>1909</v>
      </c>
      <c r="J671" s="175">
        <v>291</v>
      </c>
      <c r="K671" s="176">
        <v>214</v>
      </c>
      <c r="L671" s="177">
        <v>1047</v>
      </c>
      <c r="M671" s="175">
        <v>917</v>
      </c>
      <c r="N671" s="180">
        <v>1673</v>
      </c>
      <c r="O671" s="193">
        <v>1414</v>
      </c>
      <c r="P671" s="175">
        <v>1056</v>
      </c>
      <c r="Q671" s="176">
        <v>788</v>
      </c>
      <c r="R671" s="177">
        <v>1130</v>
      </c>
      <c r="S671" s="178">
        <v>1089</v>
      </c>
      <c r="T671" s="175">
        <v>360</v>
      </c>
      <c r="U671" s="179">
        <v>240</v>
      </c>
      <c r="V671" s="177">
        <v>1053</v>
      </c>
      <c r="W671" s="194">
        <v>1096</v>
      </c>
      <c r="X671" s="175">
        <v>735</v>
      </c>
      <c r="Y671" s="179">
        <v>383</v>
      </c>
      <c r="Z671" s="177">
        <v>2144</v>
      </c>
      <c r="AA671" s="175">
        <v>2416</v>
      </c>
      <c r="AB671" s="156">
        <f t="shared" si="12405"/>
        <v>14254</v>
      </c>
      <c r="AC671" s="157">
        <f t="shared" si="12406"/>
        <v>13712</v>
      </c>
      <c r="AE671" s="229" t="s">
        <v>13</v>
      </c>
      <c r="AF671" s="20">
        <f t="shared" ref="AF671:BG671" si="12680">SUM(AF668:AF670)</f>
        <v>3285</v>
      </c>
      <c r="AG671" s="21">
        <f t="shared" si="12680"/>
        <v>6876</v>
      </c>
      <c r="AH671" s="20">
        <f t="shared" si="12680"/>
        <v>2145</v>
      </c>
      <c r="AI671" s="21">
        <f t="shared" si="12680"/>
        <v>2183</v>
      </c>
      <c r="AJ671" s="20">
        <f t="shared" si="12680"/>
        <v>2847</v>
      </c>
      <c r="AK671" s="21">
        <f t="shared" si="12680"/>
        <v>5790</v>
      </c>
      <c r="AL671" s="20">
        <f t="shared" si="12680"/>
        <v>5035</v>
      </c>
      <c r="AM671" s="21">
        <f t="shared" si="12680"/>
        <v>9010</v>
      </c>
      <c r="AN671" s="20">
        <f t="shared" si="12680"/>
        <v>1574</v>
      </c>
      <c r="AO671" s="21">
        <f t="shared" si="12680"/>
        <v>488</v>
      </c>
      <c r="AP671" s="20">
        <f t="shared" si="12680"/>
        <v>5247</v>
      </c>
      <c r="AQ671" s="21">
        <f t="shared" si="12680"/>
        <v>1803</v>
      </c>
      <c r="AR671" s="20">
        <f t="shared" si="12680"/>
        <v>7707</v>
      </c>
      <c r="AS671" s="21">
        <f t="shared" si="12680"/>
        <v>4717</v>
      </c>
      <c r="AT671" s="20">
        <f t="shared" si="12680"/>
        <v>3900</v>
      </c>
      <c r="AU671" s="21">
        <f t="shared" si="12680"/>
        <v>3135</v>
      </c>
      <c r="AV671" s="20">
        <f t="shared" si="12680"/>
        <v>3832</v>
      </c>
      <c r="AW671" s="21">
        <f t="shared" si="12680"/>
        <v>4804</v>
      </c>
      <c r="AX671" s="20">
        <f t="shared" si="12680"/>
        <v>2151</v>
      </c>
      <c r="AY671" s="21">
        <f t="shared" si="12680"/>
        <v>485</v>
      </c>
      <c r="AZ671" s="20">
        <f t="shared" si="12680"/>
        <v>5008</v>
      </c>
      <c r="BA671" s="21">
        <f t="shared" si="12680"/>
        <v>3010</v>
      </c>
      <c r="BB671" s="20">
        <f t="shared" si="12680"/>
        <v>3930</v>
      </c>
      <c r="BC671" s="21">
        <f t="shared" si="12680"/>
        <v>1406</v>
      </c>
      <c r="BD671" s="20">
        <f t="shared" si="12680"/>
        <v>5563</v>
      </c>
      <c r="BE671" s="21">
        <f t="shared" si="12680"/>
        <v>8419</v>
      </c>
      <c r="BF671" s="160">
        <f t="shared" si="12680"/>
        <v>52224</v>
      </c>
      <c r="BG671" s="161">
        <f t="shared" si="12680"/>
        <v>52126</v>
      </c>
      <c r="BI671" s="136" t="s">
        <v>27</v>
      </c>
      <c r="BJ671" s="128">
        <f>B671/B684</f>
        <v>4.6271952886738882E-2</v>
      </c>
      <c r="BK671" s="129">
        <f t="shared" ref="BK671" si="12681">C671/C684</f>
        <v>4.930122916315878E-2</v>
      </c>
      <c r="BL671" s="130">
        <f t="shared" ref="BL671" si="12682">D671/D684</f>
        <v>4.1127989657401422E-2</v>
      </c>
      <c r="BM671" s="131">
        <f t="shared" ref="BM671" si="12683">E671/E684</f>
        <v>4.7957920792079209E-2</v>
      </c>
      <c r="BN671" s="128">
        <f t="shared" ref="BN671" si="12684">F671/F684</f>
        <v>3.6880183518616549E-2</v>
      </c>
      <c r="BO671" s="129">
        <f t="shared" ref="BO671" si="12685">G671/G684</f>
        <v>4.4395201344846029E-2</v>
      </c>
      <c r="BP671" s="130">
        <f t="shared" ref="BP671" si="12686">H671/H684</f>
        <v>4.8898427803061646E-2</v>
      </c>
      <c r="BQ671" s="131">
        <f t="shared" ref="BQ671" si="12687">I671/I684</f>
        <v>4.5677505802407099E-2</v>
      </c>
      <c r="BR671" s="128">
        <f t="shared" ref="BR671" si="12688">J671/J684</f>
        <v>4.7611256544502621E-2</v>
      </c>
      <c r="BS671" s="129">
        <f t="shared" ref="BS671" si="12689">K671/K684</f>
        <v>3.5506885681101712E-2</v>
      </c>
      <c r="BT671" s="130">
        <f t="shared" ref="BT671" si="12690">L671/L684</f>
        <v>4.5933140300078966E-2</v>
      </c>
      <c r="BU671" s="128">
        <f t="shared" ref="BU671" si="12691">M671/M684</f>
        <v>4.1060314333049748E-2</v>
      </c>
      <c r="BV671" s="132">
        <f t="shared" ref="BV671" si="12692">N671/N684</f>
        <v>4.3173079404402466E-2</v>
      </c>
      <c r="BW671" s="133">
        <f t="shared" ref="BW671" si="12693">O671/O684</f>
        <v>3.7186061801446416E-2</v>
      </c>
      <c r="BX671" s="128">
        <f t="shared" ref="BX671" si="12694">P671/P684</f>
        <v>4.8920596683035299E-2</v>
      </c>
      <c r="BY671" s="129">
        <f t="shared" ref="BY671" si="12695">Q671/Q684</f>
        <v>3.9130002979441851E-2</v>
      </c>
      <c r="BZ671" s="130">
        <f t="shared" ref="BZ671" si="12696">R671/R684</f>
        <v>4.2246149244803348E-2</v>
      </c>
      <c r="CA671" s="131">
        <f t="shared" ref="CA671" si="12697">S671/S684</f>
        <v>4.1625258007797566E-2</v>
      </c>
      <c r="CB671" s="128">
        <f t="shared" ref="CB671" si="12698">T671/T684</f>
        <v>4.6314164415283673E-2</v>
      </c>
      <c r="CC671" s="129">
        <f t="shared" ref="CC671" si="12699">U671/U684</f>
        <v>3.1516743269862112E-2</v>
      </c>
      <c r="CD671" s="130">
        <f t="shared" ref="CD671" si="12700">V671/V684</f>
        <v>4.5667447306791571E-2</v>
      </c>
      <c r="CE671" s="131">
        <f t="shared" ref="CE671" si="12701">W671/W684</f>
        <v>4.2218798151001539E-2</v>
      </c>
      <c r="CF671" s="128">
        <f t="shared" ref="CF671" si="12702">X671/X684</f>
        <v>3.8956908888535535E-2</v>
      </c>
      <c r="CG671" s="129">
        <f t="shared" ref="CG671" si="12703">Y671/Y684</f>
        <v>3.2946236559139787E-2</v>
      </c>
      <c r="CH671" s="130">
        <f t="shared" ref="CH671" si="12704">Z671/Z684</f>
        <v>5.313111788466781E-2</v>
      </c>
      <c r="CI671" s="128">
        <f t="shared" ref="CI671" si="12705">AA671/AA684</f>
        <v>5.4728734851059009E-2</v>
      </c>
      <c r="CJ671" s="134">
        <f t="shared" ref="CJ671" si="12706">AB671/AB684</f>
        <v>4.5401844868005303E-2</v>
      </c>
      <c r="CK671" s="135">
        <f t="shared" ref="CK671" si="12707">AC671/AC684</f>
        <v>4.3861557162049772E-2</v>
      </c>
    </row>
    <row r="672" spans="1:89" ht="13.5" thickTop="1" x14ac:dyDescent="0.2">
      <c r="A672" s="145" t="s">
        <v>28</v>
      </c>
      <c r="B672" s="189">
        <v>1131</v>
      </c>
      <c r="C672" s="183">
        <v>1974</v>
      </c>
      <c r="D672" s="184">
        <v>660</v>
      </c>
      <c r="E672" s="185">
        <v>683</v>
      </c>
      <c r="F672" s="182">
        <v>1120</v>
      </c>
      <c r="G672" s="186">
        <v>1537</v>
      </c>
      <c r="H672" s="184">
        <v>1967</v>
      </c>
      <c r="I672" s="185">
        <v>2319</v>
      </c>
      <c r="J672" s="182">
        <v>436</v>
      </c>
      <c r="K672" s="183">
        <v>205</v>
      </c>
      <c r="L672" s="184">
        <v>1590</v>
      </c>
      <c r="M672" s="182">
        <v>837</v>
      </c>
      <c r="N672" s="187">
        <v>2102</v>
      </c>
      <c r="O672" s="190">
        <v>1568</v>
      </c>
      <c r="P672" s="182">
        <v>1241</v>
      </c>
      <c r="Q672" s="183">
        <v>843</v>
      </c>
      <c r="R672" s="184">
        <v>1343</v>
      </c>
      <c r="S672" s="185">
        <v>1285</v>
      </c>
      <c r="T672" s="182">
        <v>498</v>
      </c>
      <c r="U672" s="186">
        <v>203</v>
      </c>
      <c r="V672" s="184">
        <v>1492</v>
      </c>
      <c r="W672" s="191">
        <v>1101</v>
      </c>
      <c r="X672" s="182">
        <v>1170</v>
      </c>
      <c r="Y672" s="186">
        <v>407</v>
      </c>
      <c r="Z672" s="184">
        <v>2316</v>
      </c>
      <c r="AA672" s="182">
        <v>2686</v>
      </c>
      <c r="AB672" s="156">
        <f t="shared" si="12405"/>
        <v>17066</v>
      </c>
      <c r="AC672" s="157">
        <f t="shared" si="12406"/>
        <v>15648</v>
      </c>
      <c r="BI672" s="145" t="s">
        <v>28</v>
      </c>
      <c r="BJ672" s="128">
        <f>B672/B684</f>
        <v>3.9646650541592172E-2</v>
      </c>
      <c r="BK672" s="129">
        <f t="shared" ref="BK672" si="12708">C672/C684</f>
        <v>6.6475837683111633E-2</v>
      </c>
      <c r="BL672" s="130">
        <f t="shared" ref="BL672" si="12709">D672/D684</f>
        <v>5.3329023917259209E-2</v>
      </c>
      <c r="BM672" s="131">
        <f t="shared" ref="BM672" si="12710">E672/E684</f>
        <v>5.2831064356435642E-2</v>
      </c>
      <c r="BN672" s="128">
        <f t="shared" ref="BN672" si="12711">F672/F684</f>
        <v>3.9527086641962236E-2</v>
      </c>
      <c r="BO672" s="129">
        <f t="shared" ref="BO672" si="12712">G672/G684</f>
        <v>5.8722396271108736E-2</v>
      </c>
      <c r="BP672" s="130">
        <f t="shared" ref="BP672" si="12713">H672/H684</f>
        <v>5.0863673976003311E-2</v>
      </c>
      <c r="BQ672" s="131">
        <f t="shared" ref="BQ672" si="12714">I672/I684</f>
        <v>5.5487761108319572E-2</v>
      </c>
      <c r="BR672" s="128">
        <f t="shared" ref="BR672" si="12715">J672/J684</f>
        <v>7.1335078534031413E-2</v>
      </c>
      <c r="BS672" s="129">
        <f t="shared" ref="BS672" si="12716">K672/K684</f>
        <v>3.4013605442176874E-2</v>
      </c>
      <c r="BT672" s="130">
        <f t="shared" ref="BT672" si="12717">L672/L684</f>
        <v>6.9755198736509608E-2</v>
      </c>
      <c r="BU672" s="128">
        <f t="shared" ref="BU672" si="12718">M672/M684</f>
        <v>3.7478171315989788E-2</v>
      </c>
      <c r="BV672" s="132">
        <f t="shared" ref="BV672" si="12719">N672/N684</f>
        <v>5.4243761451317388E-2</v>
      </c>
      <c r="BW672" s="133">
        <f t="shared" ref="BW672" si="12720">O672/O684</f>
        <v>4.1236028928336624E-2</v>
      </c>
      <c r="BX672" s="128">
        <f t="shared" ref="BX672" si="12721">P672/P684</f>
        <v>5.749096636708978E-2</v>
      </c>
      <c r="BY672" s="129">
        <f t="shared" ref="BY672" si="12722">Q672/Q684</f>
        <v>4.1861158009732842E-2</v>
      </c>
      <c r="BZ672" s="130">
        <f t="shared" ref="BZ672" si="12723">R672/R684</f>
        <v>5.0209361447584866E-2</v>
      </c>
      <c r="CA672" s="131">
        <f t="shared" ref="CA672" si="12724">S672/S684</f>
        <v>4.9117039981652781E-2</v>
      </c>
      <c r="CB672" s="128">
        <f t="shared" ref="CB672" si="12725">T672/T684</f>
        <v>6.4067927441142411E-2</v>
      </c>
      <c r="CC672" s="129">
        <f t="shared" ref="CC672" si="12726">U672/U684</f>
        <v>2.6657912015758373E-2</v>
      </c>
      <c r="CD672" s="130">
        <f t="shared" ref="CD672" si="12727">V672/V684</f>
        <v>6.4706392575245034E-2</v>
      </c>
      <c r="CE672" s="131">
        <f t="shared" ref="CE672" si="12728">W672/W684</f>
        <v>4.2411402157164872E-2</v>
      </c>
      <c r="CF672" s="128">
        <f t="shared" ref="CF672" si="12729">X672/X684</f>
        <v>6.2013038638893306E-2</v>
      </c>
      <c r="CG672" s="129">
        <f t="shared" ref="CG672" si="12730">Y672/Y684</f>
        <v>3.5010752688172046E-2</v>
      </c>
      <c r="CH672" s="130">
        <f t="shared" ref="CH672" si="12731">Z672/Z684</f>
        <v>5.7393502341833318E-2</v>
      </c>
      <c r="CI672" s="128">
        <f t="shared" ref="CI672" si="12732">AA672/AA684</f>
        <v>6.0844942802129348E-2</v>
      </c>
      <c r="CJ672" s="134">
        <f t="shared" ref="CJ672" si="12733">AB672/AB684</f>
        <v>5.4358628070533078E-2</v>
      </c>
      <c r="CK672" s="135">
        <f t="shared" ref="CK672" si="12734">AC672/AC684</f>
        <v>5.0054379118418528E-2</v>
      </c>
    </row>
    <row r="673" spans="1:89" x14ac:dyDescent="0.2">
      <c r="A673" s="136" t="s">
        <v>29</v>
      </c>
      <c r="B673" s="192">
        <v>1418</v>
      </c>
      <c r="C673" s="176">
        <v>2627</v>
      </c>
      <c r="D673" s="177">
        <v>1116</v>
      </c>
      <c r="E673" s="178">
        <v>882</v>
      </c>
      <c r="F673" s="175">
        <v>1444</v>
      </c>
      <c r="G673" s="179">
        <v>2428</v>
      </c>
      <c r="H673" s="177">
        <v>2245</v>
      </c>
      <c r="I673" s="178">
        <v>3305</v>
      </c>
      <c r="J673" s="175">
        <v>648</v>
      </c>
      <c r="K673" s="176">
        <v>202</v>
      </c>
      <c r="L673" s="177">
        <v>2040</v>
      </c>
      <c r="M673" s="175">
        <v>815</v>
      </c>
      <c r="N673" s="180">
        <v>2809</v>
      </c>
      <c r="O673" s="193">
        <v>2145</v>
      </c>
      <c r="P673" s="175">
        <v>1653</v>
      </c>
      <c r="Q673" s="176">
        <v>1164</v>
      </c>
      <c r="R673" s="177">
        <v>1822</v>
      </c>
      <c r="S673" s="178">
        <v>1956</v>
      </c>
      <c r="T673" s="175">
        <v>1064</v>
      </c>
      <c r="U673" s="179">
        <v>212</v>
      </c>
      <c r="V673" s="177">
        <v>2291</v>
      </c>
      <c r="W673" s="194">
        <v>1376</v>
      </c>
      <c r="X673" s="175">
        <v>1703</v>
      </c>
      <c r="Y673" s="179">
        <v>562</v>
      </c>
      <c r="Z673" s="177">
        <v>2536</v>
      </c>
      <c r="AA673" s="175">
        <v>3534</v>
      </c>
      <c r="AB673" s="156">
        <f t="shared" si="12405"/>
        <v>22789</v>
      </c>
      <c r="AC673" s="157">
        <f t="shared" si="12406"/>
        <v>21208</v>
      </c>
      <c r="BI673" s="136" t="s">
        <v>29</v>
      </c>
      <c r="BJ673" s="128">
        <f>B673/B684</f>
        <v>4.9707294843481617E-2</v>
      </c>
      <c r="BK673" s="129">
        <f t="shared" ref="BK673" si="12735">C673/C684</f>
        <v>8.846607172924735E-2</v>
      </c>
      <c r="BL673" s="130">
        <f t="shared" ref="BL673" si="12736">D673/D684</f>
        <v>9.0174531351001938E-2</v>
      </c>
      <c r="BM673" s="131">
        <f t="shared" ref="BM673" si="12737">E673/E684</f>
        <v>6.8224009900990104E-2</v>
      </c>
      <c r="BN673" s="128">
        <f t="shared" ref="BN673" si="12738">F673/F684</f>
        <v>5.0961708134815598E-2</v>
      </c>
      <c r="BO673" s="129">
        <f t="shared" ref="BO673" si="12739">G673/G684</f>
        <v>9.276381141590892E-2</v>
      </c>
      <c r="BP673" s="130">
        <f t="shared" ref="BP673" si="12740">H673/H684</f>
        <v>5.805233760860571E-2</v>
      </c>
      <c r="BQ673" s="131">
        <f t="shared" ref="BQ673" si="12741">I673/I684</f>
        <v>7.9080228746440787E-2</v>
      </c>
      <c r="BR673" s="128">
        <f t="shared" ref="BR673" si="12742">J673/J684</f>
        <v>0.10602094240837696</v>
      </c>
      <c r="BS673" s="129">
        <f t="shared" ref="BS673" si="12743">K673/K684</f>
        <v>3.3515845362535261E-2</v>
      </c>
      <c r="BT673" s="130">
        <f t="shared" ref="BT673" si="12744">L673/L684</f>
        <v>8.9497236114767051E-2</v>
      </c>
      <c r="BU673" s="128">
        <f t="shared" ref="BU673" si="12745">M673/M684</f>
        <v>3.6493081986298304E-2</v>
      </c>
      <c r="BV673" s="132">
        <f t="shared" ref="BV673" si="12746">N673/N684</f>
        <v>7.2488451910918433E-2</v>
      </c>
      <c r="BW673" s="133">
        <f t="shared" ref="BW673" si="12747">O673/O684</f>
        <v>5.6410256410256411E-2</v>
      </c>
      <c r="BX673" s="128">
        <f t="shared" ref="BX673" si="12748">P673/P684</f>
        <v>7.6577411285092184E-2</v>
      </c>
      <c r="BY673" s="129">
        <f t="shared" ref="BY673" si="12749">Q673/Q684</f>
        <v>5.7801171913794816E-2</v>
      </c>
      <c r="BZ673" s="130">
        <f t="shared" ref="BZ673" si="12750">R673/R684</f>
        <v>6.8117242410647524E-2</v>
      </c>
      <c r="CA673" s="131">
        <f t="shared" ref="CA673" si="12751">S673/S684</f>
        <v>7.476492622888159E-2</v>
      </c>
      <c r="CB673" s="128">
        <f t="shared" ref="CB673" si="12752">T673/T684</f>
        <v>0.13688408593850507</v>
      </c>
      <c r="CC673" s="129">
        <f t="shared" ref="CC673" si="12753">U673/U684</f>
        <v>2.7839789888378201E-2</v>
      </c>
      <c r="CD673" s="130">
        <f t="shared" ref="CD673" si="12754">V673/V684</f>
        <v>9.9358140341746892E-2</v>
      </c>
      <c r="CE673" s="131">
        <f t="shared" ref="CE673" si="12755">W673/W684</f>
        <v>5.3004622496147923E-2</v>
      </c>
      <c r="CF673" s="128">
        <f t="shared" ref="CF673" si="12756">X673/X684</f>
        <v>9.0263422907722476E-2</v>
      </c>
      <c r="CG673" s="129">
        <f t="shared" ref="CG673" si="12757">Y673/Y684</f>
        <v>4.8344086021505375E-2</v>
      </c>
      <c r="CH673" s="130">
        <f t="shared" ref="CH673" si="12758">Z673/Z684</f>
        <v>6.2845389438207819E-2</v>
      </c>
      <c r="CI673" s="128">
        <f t="shared" ref="CI673" si="12759">AA673/AA684</f>
        <v>8.0054366292898402E-2</v>
      </c>
      <c r="CJ673" s="134">
        <f t="shared" ref="CJ673" si="12760">AB673/AB684</f>
        <v>7.2587529303842629E-2</v>
      </c>
      <c r="CK673" s="135">
        <f t="shared" ref="CK673" si="12761">AC673/AC684</f>
        <v>6.7839549612948621E-2</v>
      </c>
    </row>
    <row r="674" spans="1:89" x14ac:dyDescent="0.2">
      <c r="A674" s="145" t="s">
        <v>30</v>
      </c>
      <c r="B674" s="189">
        <v>1638</v>
      </c>
      <c r="C674" s="183">
        <v>3131</v>
      </c>
      <c r="D674" s="184">
        <v>1243</v>
      </c>
      <c r="E674" s="185">
        <v>1049</v>
      </c>
      <c r="F674" s="182">
        <v>1535</v>
      </c>
      <c r="G674" s="186">
        <v>2616</v>
      </c>
      <c r="H674" s="184">
        <v>2597</v>
      </c>
      <c r="I674" s="185">
        <v>4190</v>
      </c>
      <c r="J674" s="182">
        <v>984</v>
      </c>
      <c r="K674" s="183">
        <v>258</v>
      </c>
      <c r="L674" s="184">
        <v>2553</v>
      </c>
      <c r="M674" s="182">
        <v>915</v>
      </c>
      <c r="N674" s="187">
        <v>4184</v>
      </c>
      <c r="O674" s="190">
        <v>2266</v>
      </c>
      <c r="P674" s="182">
        <v>2124</v>
      </c>
      <c r="Q674" s="183">
        <v>1435</v>
      </c>
      <c r="R674" s="184">
        <v>1958</v>
      </c>
      <c r="S674" s="185">
        <v>2350</v>
      </c>
      <c r="T674" s="182">
        <v>1122</v>
      </c>
      <c r="U674" s="186">
        <v>265</v>
      </c>
      <c r="V674" s="184">
        <v>2569</v>
      </c>
      <c r="W674" s="191">
        <v>1466</v>
      </c>
      <c r="X674" s="182">
        <v>2060</v>
      </c>
      <c r="Y674" s="186">
        <v>684</v>
      </c>
      <c r="Z674" s="184">
        <v>2799</v>
      </c>
      <c r="AA674" s="182">
        <v>4169</v>
      </c>
      <c r="AB674" s="156">
        <f t="shared" si="12405"/>
        <v>27366</v>
      </c>
      <c r="AC674" s="157">
        <f t="shared" si="12406"/>
        <v>24794</v>
      </c>
      <c r="BI674" s="145" t="s">
        <v>30</v>
      </c>
      <c r="BJ674" s="128">
        <f>B674/B684</f>
        <v>5.7419286991271426E-2</v>
      </c>
      <c r="BK674" s="129">
        <f t="shared" ref="BK674" si="12762">C674/C684</f>
        <v>0.1054386260313184</v>
      </c>
      <c r="BL674" s="130">
        <f t="shared" ref="BL674" si="12763">D674/D684</f>
        <v>0.10043632837750485</v>
      </c>
      <c r="BM674" s="131">
        <f t="shared" ref="BM674" si="12764">E674/E684</f>
        <v>8.1141707920792075E-2</v>
      </c>
      <c r="BN674" s="128">
        <f t="shared" ref="BN674" si="12765">F674/F684</f>
        <v>5.4173283924475034E-2</v>
      </c>
      <c r="BO674" s="129">
        <f t="shared" ref="BO674" si="12766">G674/G684</f>
        <v>9.9946511805608623E-2</v>
      </c>
      <c r="BP674" s="130">
        <f t="shared" ref="BP674" si="12767">H674/H684</f>
        <v>6.7154530409598678E-2</v>
      </c>
      <c r="BQ674" s="131">
        <f t="shared" ref="BQ674" si="12768">I674/I684</f>
        <v>0.10025602373603235</v>
      </c>
      <c r="BR674" s="128">
        <f t="shared" ref="BR674" si="12769">J674/J684</f>
        <v>0.16099476439790575</v>
      </c>
      <c r="BS674" s="129">
        <f t="shared" ref="BS674" si="12770">K674/K684</f>
        <v>4.2807366849178699E-2</v>
      </c>
      <c r="BT674" s="130">
        <f t="shared" ref="BT674" si="12771">L674/L684</f>
        <v>0.11200315872598052</v>
      </c>
      <c r="BU674" s="128">
        <f t="shared" ref="BU674" si="12772">M674/M684</f>
        <v>4.0970760757623251E-2</v>
      </c>
      <c r="BV674" s="132">
        <f t="shared" ref="BV674" si="12773">N674/N684</f>
        <v>0.10797140718949189</v>
      </c>
      <c r="BW674" s="133">
        <f t="shared" ref="BW674" si="12774">O674/O684</f>
        <v>5.9592373438527288E-2</v>
      </c>
      <c r="BX674" s="128">
        <f t="shared" ref="BX674" si="12775">P674/P684</f>
        <v>9.8397109237468736E-2</v>
      </c>
      <c r="BY674" s="129">
        <f t="shared" ref="BY674" si="12776">Q674/Q684</f>
        <v>7.1258317608501334E-2</v>
      </c>
      <c r="BZ674" s="130">
        <f t="shared" ref="BZ674" si="12777">R674/R684</f>
        <v>7.3201734709137128E-2</v>
      </c>
      <c r="CA674" s="131">
        <f t="shared" ref="CA674" si="12778">S674/S684</f>
        <v>8.9824936931427263E-2</v>
      </c>
      <c r="CB674" s="128">
        <f t="shared" ref="CB674" si="12779">T674/T684</f>
        <v>0.14434581242763411</v>
      </c>
      <c r="CC674" s="129">
        <f t="shared" ref="CC674" si="12780">U674/U684</f>
        <v>3.4799737360472753E-2</v>
      </c>
      <c r="CD674" s="130">
        <f t="shared" ref="CD674" si="12781">V674/V684</f>
        <v>0.1114146933819065</v>
      </c>
      <c r="CE674" s="131">
        <f t="shared" ref="CE674" si="12782">W674/W684</f>
        <v>5.6471494607087828E-2</v>
      </c>
      <c r="CF674" s="128">
        <f t="shared" ref="CF674" si="12783">X674/X684</f>
        <v>0.10918535008215402</v>
      </c>
      <c r="CG674" s="129">
        <f t="shared" ref="CG674" si="12784">Y674/Y684</f>
        <v>5.8838709677419353E-2</v>
      </c>
      <c r="CH674" s="130">
        <f t="shared" ref="CH674" si="12785">Z674/Z684</f>
        <v>6.9362872648873683E-2</v>
      </c>
      <c r="CI674" s="128">
        <f t="shared" ref="CI674" si="12786">AA674/AA684</f>
        <v>9.4438781288934195E-2</v>
      </c>
      <c r="CJ674" s="134">
        <f t="shared" ref="CJ674" si="12787">AB674/AB684</f>
        <v>8.716619101009071E-2</v>
      </c>
      <c r="CK674" s="135">
        <f t="shared" ref="CK674" si="12788">AC674/AC684</f>
        <v>7.9310344827586213E-2</v>
      </c>
    </row>
    <row r="675" spans="1:89" x14ac:dyDescent="0.2">
      <c r="A675" s="136" t="s">
        <v>31</v>
      </c>
      <c r="B675" s="192">
        <v>1647</v>
      </c>
      <c r="C675" s="176">
        <v>3745</v>
      </c>
      <c r="D675" s="177">
        <v>902</v>
      </c>
      <c r="E675" s="178">
        <v>1134</v>
      </c>
      <c r="F675" s="175">
        <v>1312</v>
      </c>
      <c r="G675" s="179">
        <v>3174</v>
      </c>
      <c r="H675" s="177">
        <v>2438</v>
      </c>
      <c r="I675" s="178">
        <v>4820</v>
      </c>
      <c r="J675" s="175">
        <v>590</v>
      </c>
      <c r="K675" s="176">
        <v>230</v>
      </c>
      <c r="L675" s="177">
        <v>2694</v>
      </c>
      <c r="M675" s="175">
        <v>888</v>
      </c>
      <c r="N675" s="180">
        <v>3523</v>
      </c>
      <c r="O675" s="193">
        <v>2451</v>
      </c>
      <c r="P675" s="175">
        <v>1776</v>
      </c>
      <c r="Q675" s="176">
        <v>1700</v>
      </c>
      <c r="R675" s="177">
        <v>1874</v>
      </c>
      <c r="S675" s="178">
        <v>2454</v>
      </c>
      <c r="T675" s="175">
        <v>1029</v>
      </c>
      <c r="U675" s="179">
        <v>220</v>
      </c>
      <c r="V675" s="177">
        <v>2439</v>
      </c>
      <c r="W675" s="194">
        <v>1544</v>
      </c>
      <c r="X675" s="175">
        <v>1870</v>
      </c>
      <c r="Y675" s="179">
        <v>722</v>
      </c>
      <c r="Z675" s="177">
        <v>2764</v>
      </c>
      <c r="AA675" s="175">
        <v>4250</v>
      </c>
      <c r="AB675" s="156">
        <f t="shared" si="12405"/>
        <v>24858</v>
      </c>
      <c r="AC675" s="157">
        <f t="shared" si="12406"/>
        <v>27332</v>
      </c>
      <c r="BI675" s="136" t="s">
        <v>31</v>
      </c>
      <c r="BJ675" s="128">
        <f>B675/B684</f>
        <v>5.7734777579135553E-2</v>
      </c>
      <c r="BK675" s="129">
        <f t="shared" ref="BK675" si="12789">C675/C684</f>
        <v>0.12611550766122243</v>
      </c>
      <c r="BL675" s="130">
        <f t="shared" ref="BL675" si="12790">D675/D684</f>
        <v>7.2882999353587594E-2</v>
      </c>
      <c r="BM675" s="131">
        <f t="shared" ref="BM675" si="12791">E675/E684</f>
        <v>8.7716584158415836E-2</v>
      </c>
      <c r="BN675" s="128">
        <f t="shared" ref="BN675" si="12792">F675/F684</f>
        <v>4.6303158637727194E-2</v>
      </c>
      <c r="BO675" s="129">
        <f t="shared" ref="BO675" si="12793">G675/G684</f>
        <v>0.12126537785588752</v>
      </c>
      <c r="BP675" s="130">
        <f t="shared" ref="BP675" si="12794">H675/H684</f>
        <v>6.3043028547786512E-2</v>
      </c>
      <c r="BQ675" s="131">
        <f t="shared" ref="BQ675" si="12795">I675/I684</f>
        <v>0.11533031847438566</v>
      </c>
      <c r="BR675" s="128">
        <f t="shared" ref="BR675" si="12796">J675/J684</f>
        <v>9.6531413612565439E-2</v>
      </c>
      <c r="BS675" s="129">
        <f t="shared" ref="BS675" si="12797">K675/K684</f>
        <v>3.8161606105856977E-2</v>
      </c>
      <c r="BT675" s="130">
        <f t="shared" ref="BT675" si="12798">L675/L684</f>
        <v>0.11818899710450119</v>
      </c>
      <c r="BU675" s="128">
        <f t="shared" ref="BU675" si="12799">M675/M684</f>
        <v>3.9761787489365513E-2</v>
      </c>
      <c r="BV675" s="132">
        <f t="shared" ref="BV675" si="12800">N675/N684</f>
        <v>9.0913782870119475E-2</v>
      </c>
      <c r="BW675" s="133">
        <f t="shared" ref="BW675" si="12801">O675/O684</f>
        <v>6.4457593688362916E-2</v>
      </c>
      <c r="BX675" s="128">
        <f t="shared" ref="BX675" si="12802">P675/P684</f>
        <v>8.2275548966923004E-2</v>
      </c>
      <c r="BY675" s="129">
        <f t="shared" ref="BY675" si="12803">Q675/Q684</f>
        <v>8.4417519118085219E-2</v>
      </c>
      <c r="BZ675" s="130">
        <f t="shared" ref="BZ675" si="12804">R675/R684</f>
        <v>7.0061312995364139E-2</v>
      </c>
      <c r="CA675" s="131">
        <f t="shared" ref="CA675" si="12805">S675/S684</f>
        <v>9.3800168182860633E-2</v>
      </c>
      <c r="CB675" s="128">
        <f t="shared" ref="CB675" si="12806">T675/T684</f>
        <v>0.13238131995368582</v>
      </c>
      <c r="CC675" s="129">
        <f t="shared" ref="CC675" si="12807">U675/U684</f>
        <v>2.8890347997373604E-2</v>
      </c>
      <c r="CD675" s="130">
        <f t="shared" ref="CD675" si="12808">V675/V684</f>
        <v>0.10577673692427791</v>
      </c>
      <c r="CE675" s="131">
        <f t="shared" ref="CE675" si="12809">W675/W684</f>
        <v>5.9476117103235748E-2</v>
      </c>
      <c r="CF675" s="128">
        <f t="shared" ref="CF675" si="12810">X675/X684</f>
        <v>9.9114856627974771E-2</v>
      </c>
      <c r="CG675" s="129">
        <f t="shared" ref="CG675" si="12811">Y675/Y684</f>
        <v>6.2107526881720429E-2</v>
      </c>
      <c r="CH675" s="130">
        <f t="shared" ref="CH675" si="12812">Z675/Z684</f>
        <v>6.849552697445048E-2</v>
      </c>
      <c r="CI675" s="128">
        <f t="shared" ref="CI675" si="12813">AA675/AA684</f>
        <v>9.6273643674255296E-2</v>
      </c>
      <c r="CJ675" s="134">
        <f t="shared" ref="CJ675" si="12814">AB675/AB684</f>
        <v>7.9177708694322696E-2</v>
      </c>
      <c r="CK675" s="135">
        <f t="shared" ref="CK675" si="12815">AC675/AC684</f>
        <v>8.7428827330305159E-2</v>
      </c>
    </row>
    <row r="676" spans="1:89" x14ac:dyDescent="0.2">
      <c r="A676" s="145" t="s">
        <v>32</v>
      </c>
      <c r="B676" s="189">
        <v>1796</v>
      </c>
      <c r="C676" s="183">
        <v>2453</v>
      </c>
      <c r="D676" s="184">
        <v>571</v>
      </c>
      <c r="E676" s="185">
        <v>1063</v>
      </c>
      <c r="F676" s="182">
        <v>1089</v>
      </c>
      <c r="G676" s="186">
        <v>2295</v>
      </c>
      <c r="H676" s="184">
        <v>2167</v>
      </c>
      <c r="I676" s="185">
        <v>3637</v>
      </c>
      <c r="J676" s="182">
        <v>461</v>
      </c>
      <c r="K676" s="183">
        <v>181</v>
      </c>
      <c r="L676" s="184">
        <v>2033</v>
      </c>
      <c r="M676" s="182">
        <v>840</v>
      </c>
      <c r="N676" s="187">
        <v>2927</v>
      </c>
      <c r="O676" s="190">
        <v>2124</v>
      </c>
      <c r="P676" s="182">
        <v>1309</v>
      </c>
      <c r="Q676" s="183">
        <v>1518</v>
      </c>
      <c r="R676" s="184">
        <v>1605</v>
      </c>
      <c r="S676" s="185">
        <v>1971</v>
      </c>
      <c r="T676" s="182">
        <v>544</v>
      </c>
      <c r="U676" s="186">
        <v>295</v>
      </c>
      <c r="V676" s="184">
        <v>2218</v>
      </c>
      <c r="W676" s="191">
        <v>1355</v>
      </c>
      <c r="X676" s="182">
        <v>1222</v>
      </c>
      <c r="Y676" s="186">
        <v>632</v>
      </c>
      <c r="Z676" s="184">
        <v>2464</v>
      </c>
      <c r="AA676" s="182">
        <v>3162</v>
      </c>
      <c r="AB676" s="156">
        <f t="shared" si="12405"/>
        <v>20406</v>
      </c>
      <c r="AC676" s="157">
        <f t="shared" si="12406"/>
        <v>21526</v>
      </c>
      <c r="BI676" s="145" t="s">
        <v>32</v>
      </c>
      <c r="BJ676" s="128">
        <f>B676/B684</f>
        <v>6.2957899533775022E-2</v>
      </c>
      <c r="BK676" s="129">
        <f t="shared" ref="BK676" si="12816">C676/C684</f>
        <v>8.2606499410675202E-2</v>
      </c>
      <c r="BL676" s="130">
        <f t="shared" ref="BL676" si="12817">D676/D684</f>
        <v>4.6137685843568199E-2</v>
      </c>
      <c r="BM676" s="131">
        <f t="shared" ref="BM676" si="12818">E676/E684</f>
        <v>8.2224628712871284E-2</v>
      </c>
      <c r="BN676" s="128">
        <f t="shared" ref="BN676" si="12819">F676/F684</f>
        <v>3.8433033350979355E-2</v>
      </c>
      <c r="BO676" s="129">
        <f t="shared" ref="BO676" si="12820">G676/G684</f>
        <v>8.768243294872774E-2</v>
      </c>
      <c r="BP676" s="130">
        <f t="shared" ref="BP676" si="12821">H676/H684</f>
        <v>5.603537443111295E-2</v>
      </c>
      <c r="BQ676" s="131">
        <f t="shared" ref="BQ676" si="12822">I676/I684</f>
        <v>8.7024142799033324E-2</v>
      </c>
      <c r="BR676" s="128">
        <f t="shared" ref="BR676" si="12823">J676/J684</f>
        <v>7.5425392670157063E-2</v>
      </c>
      <c r="BS676" s="129">
        <f t="shared" ref="BS676" si="12824">K676/K684</f>
        <v>3.0031524805043969E-2</v>
      </c>
      <c r="BT676" s="130">
        <f t="shared" ref="BT676" si="12825">L676/L684</f>
        <v>8.9190137755549709E-2</v>
      </c>
      <c r="BU676" s="128">
        <f t="shared" ref="BU676" si="12826">M676/M684</f>
        <v>3.7612501679129537E-2</v>
      </c>
      <c r="BV676" s="132">
        <f t="shared" ref="BV676" si="12827">N676/N684</f>
        <v>7.5533534618461462E-2</v>
      </c>
      <c r="BW676" s="133">
        <f t="shared" ref="BW676" si="12828">O676/O684</f>
        <v>5.5857988165680474E-2</v>
      </c>
      <c r="BX676" s="128">
        <f t="shared" ref="BX676" si="12829">P676/P684</f>
        <v>6.064115630501251E-2</v>
      </c>
      <c r="BY676" s="129">
        <f t="shared" ref="BY676" si="12830">Q676/Q684</f>
        <v>7.537987883603138E-2</v>
      </c>
      <c r="BZ676" s="130">
        <f t="shared" ref="BZ676" si="12831">R676/R684</f>
        <v>6.0004486316733961E-2</v>
      </c>
      <c r="CA676" s="131">
        <f t="shared" ref="CA676" si="12832">S676/S684</f>
        <v>7.5338276890146008E-2</v>
      </c>
      <c r="CB676" s="128">
        <f t="shared" ref="CB676" si="12833">T676/T684</f>
        <v>6.9985848449761995E-2</v>
      </c>
      <c r="CC676" s="129">
        <f t="shared" ref="CC676" si="12834">U676/U684</f>
        <v>3.8739330269205514E-2</v>
      </c>
      <c r="CD676" s="130">
        <f t="shared" ref="CD676" si="12835">V676/V684</f>
        <v>9.6192210946309309E-2</v>
      </c>
      <c r="CE676" s="131">
        <f t="shared" ref="CE676" si="12836">W676/W684</f>
        <v>5.2195685670261942E-2</v>
      </c>
      <c r="CF676" s="128">
        <f t="shared" ref="CF676" si="12837">X676/X684</f>
        <v>6.4769173689510781E-2</v>
      </c>
      <c r="CG676" s="129">
        <f t="shared" ref="CG676" si="12838">Y676/Y684</f>
        <v>5.436559139784946E-2</v>
      </c>
      <c r="CH676" s="130">
        <f t="shared" ref="CH676" si="12839">Z676/Z684</f>
        <v>6.1061135479394346E-2</v>
      </c>
      <c r="CI676" s="128">
        <f t="shared" ref="CI676" si="12840">AA676/AA684</f>
        <v>7.162759089364594E-2</v>
      </c>
      <c r="CJ676" s="134">
        <f t="shared" ref="CJ676" si="12841">AB676/AB684</f>
        <v>6.4997197023748857E-2</v>
      </c>
      <c r="CK676" s="135">
        <f t="shared" ref="CK676" si="12842">AC676/AC684</f>
        <v>6.8856759004542259E-2</v>
      </c>
    </row>
    <row r="677" spans="1:89" x14ac:dyDescent="0.2">
      <c r="A677" s="136" t="s">
        <v>33</v>
      </c>
      <c r="B677" s="192">
        <v>1444</v>
      </c>
      <c r="C677" s="176">
        <v>1758</v>
      </c>
      <c r="D677" s="177">
        <v>499</v>
      </c>
      <c r="E677" s="178">
        <v>808</v>
      </c>
      <c r="F677" s="175">
        <v>922</v>
      </c>
      <c r="G677" s="179">
        <v>1834</v>
      </c>
      <c r="H677" s="177">
        <v>1682</v>
      </c>
      <c r="I677" s="178">
        <v>2817</v>
      </c>
      <c r="J677" s="175">
        <v>305</v>
      </c>
      <c r="K677" s="176">
        <v>137</v>
      </c>
      <c r="L677" s="177">
        <v>1352</v>
      </c>
      <c r="M677" s="175">
        <v>784</v>
      </c>
      <c r="N677" s="180">
        <v>2162</v>
      </c>
      <c r="O677" s="193">
        <v>1941</v>
      </c>
      <c r="P677" s="175">
        <v>973</v>
      </c>
      <c r="Q677" s="176">
        <v>1189</v>
      </c>
      <c r="R677" s="177">
        <v>1410</v>
      </c>
      <c r="S677" s="178">
        <v>1476</v>
      </c>
      <c r="T677" s="175">
        <v>356</v>
      </c>
      <c r="U677" s="179">
        <v>271</v>
      </c>
      <c r="V677" s="177">
        <v>1700</v>
      </c>
      <c r="W677" s="194">
        <v>1298</v>
      </c>
      <c r="X677" s="175">
        <v>815</v>
      </c>
      <c r="Y677" s="179">
        <v>624</v>
      </c>
      <c r="Z677" s="177">
        <v>1891</v>
      </c>
      <c r="AA677" s="175">
        <v>2357</v>
      </c>
      <c r="AB677" s="156">
        <f t="shared" si="12405"/>
        <v>15511</v>
      </c>
      <c r="AC677" s="157">
        <f t="shared" si="12406"/>
        <v>17294</v>
      </c>
      <c r="BI677" s="136" t="s">
        <v>33</v>
      </c>
      <c r="BJ677" s="128">
        <f>B677/B684</f>
        <v>5.0618712097311322E-2</v>
      </c>
      <c r="BK677" s="129">
        <f t="shared" ref="BK677" si="12843">C677/C684</f>
        <v>5.9201885839366898E-2</v>
      </c>
      <c r="BL677" s="130">
        <f t="shared" ref="BL677" si="12844">D677/D684</f>
        <v>4.0319974143503558E-2</v>
      </c>
      <c r="BM677" s="131">
        <f t="shared" ref="BM677" si="12845">E677/E684</f>
        <v>6.25E-2</v>
      </c>
      <c r="BN677" s="128">
        <f t="shared" ref="BN677" si="12846">F677/F684</f>
        <v>3.2539262396329628E-2</v>
      </c>
      <c r="BO677" s="129">
        <f t="shared" ref="BO677" si="12847">G677/G684</f>
        <v>7.0069534652708793E-2</v>
      </c>
      <c r="BP677" s="130">
        <f t="shared" ref="BP677" si="12848">H677/H684</f>
        <v>4.3494000827472075E-2</v>
      </c>
      <c r="BQ677" s="131">
        <f t="shared" ref="BQ677" si="12849">I677/I684</f>
        <v>6.7403632187208379E-2</v>
      </c>
      <c r="BR677" s="128">
        <f t="shared" ref="BR677" si="12850">J677/J684</f>
        <v>4.9901832460732987E-2</v>
      </c>
      <c r="BS677" s="129">
        <f t="shared" ref="BS677" si="12851">K677/K684</f>
        <v>2.2731043636966982E-2</v>
      </c>
      <c r="BT677" s="130">
        <f t="shared" ref="BT677" si="12852">L677/L684</f>
        <v>5.9313854523120123E-2</v>
      </c>
      <c r="BU677" s="128">
        <f t="shared" ref="BU677" si="12853">M677/M684</f>
        <v>3.5105001567187571E-2</v>
      </c>
      <c r="BV677" s="132">
        <f t="shared" ref="BV677" si="12854">N677/N684</f>
        <v>5.5792108590746042E-2</v>
      </c>
      <c r="BW677" s="133">
        <f t="shared" ref="BW677" si="12855">O677/O684</f>
        <v>5.1045364891518737E-2</v>
      </c>
      <c r="BX677" s="128">
        <f t="shared" ref="BX677" si="12856">P677/P684</f>
        <v>4.507551190586491E-2</v>
      </c>
      <c r="BY677" s="129">
        <f t="shared" ref="BY677" si="12857">Q677/Q684</f>
        <v>5.904260601847254E-2</v>
      </c>
      <c r="BZ677" s="130">
        <f t="shared" ref="BZ677" si="12858">R677/R684</f>
        <v>5.271422162404666E-2</v>
      </c>
      <c r="CA677" s="131">
        <f t="shared" ref="CA677" si="12859">S677/S684</f>
        <v>5.6417705068419845E-2</v>
      </c>
      <c r="CB677" s="128">
        <f t="shared" ref="CB677" si="12860">T677/T684</f>
        <v>4.5799562588447189E-2</v>
      </c>
      <c r="CC677" s="129">
        <f t="shared" ref="CC677" si="12861">U677/U684</f>
        <v>3.5587655942219305E-2</v>
      </c>
      <c r="CD677" s="130">
        <f t="shared" ref="CD677" si="12862">V677/V684</f>
        <v>7.3727122907450773E-2</v>
      </c>
      <c r="CE677" s="131">
        <f t="shared" ref="CE677" si="12863">W677/W684</f>
        <v>0.05</v>
      </c>
      <c r="CF677" s="128">
        <f t="shared" ref="CF677" si="12864">X677/X684</f>
        <v>4.3197116658716277E-2</v>
      </c>
      <c r="CG677" s="129">
        <f t="shared" ref="CG677" si="12865">Y677/Y684</f>
        <v>5.3677419354838711E-2</v>
      </c>
      <c r="CH677" s="130">
        <f t="shared" ref="CH677" si="12866">Z677/Z684</f>
        <v>4.6861447723837137E-2</v>
      </c>
      <c r="CI677" s="128">
        <f t="shared" ref="CI677" si="12867">AA677/AA684</f>
        <v>5.3392230150639937E-2</v>
      </c>
      <c r="CJ677" s="134">
        <f t="shared" ref="CJ677" si="12868">AB677/AB684</f>
        <v>4.9405641626745489E-2</v>
      </c>
      <c r="CK677" s="135">
        <f t="shared" ref="CK677" si="12869">AC677/AC684</f>
        <v>5.531955729000064E-2</v>
      </c>
    </row>
    <row r="678" spans="1:89" x14ac:dyDescent="0.2">
      <c r="A678" s="145" t="s">
        <v>34</v>
      </c>
      <c r="B678" s="189">
        <v>560</v>
      </c>
      <c r="C678" s="183">
        <v>1171</v>
      </c>
      <c r="D678" s="184">
        <v>213</v>
      </c>
      <c r="E678" s="185">
        <v>669</v>
      </c>
      <c r="F678" s="182">
        <v>457</v>
      </c>
      <c r="G678" s="186">
        <v>1621</v>
      </c>
      <c r="H678" s="184">
        <v>999</v>
      </c>
      <c r="I678" s="185">
        <v>2029</v>
      </c>
      <c r="J678" s="182">
        <v>254</v>
      </c>
      <c r="K678" s="183">
        <v>88</v>
      </c>
      <c r="L678" s="184">
        <v>1036</v>
      </c>
      <c r="M678" s="182">
        <v>542</v>
      </c>
      <c r="N678" s="187">
        <v>1873</v>
      </c>
      <c r="O678" s="190">
        <v>1550</v>
      </c>
      <c r="P678" s="182">
        <v>657</v>
      </c>
      <c r="Q678" s="183">
        <v>932</v>
      </c>
      <c r="R678" s="184">
        <v>956</v>
      </c>
      <c r="S678" s="185">
        <v>1202</v>
      </c>
      <c r="T678" s="182">
        <v>256</v>
      </c>
      <c r="U678" s="186">
        <v>216</v>
      </c>
      <c r="V678" s="184">
        <v>1372</v>
      </c>
      <c r="W678" s="191">
        <v>809</v>
      </c>
      <c r="X678" s="182">
        <v>490</v>
      </c>
      <c r="Y678" s="186">
        <v>444</v>
      </c>
      <c r="Z678" s="184">
        <v>1489</v>
      </c>
      <c r="AA678" s="182">
        <v>1911</v>
      </c>
      <c r="AB678" s="156">
        <f t="shared" si="12405"/>
        <v>10612</v>
      </c>
      <c r="AC678" s="157">
        <f t="shared" si="12406"/>
        <v>13184</v>
      </c>
      <c r="BI678" s="145" t="s">
        <v>34</v>
      </c>
      <c r="BJ678" s="128">
        <f>B678/B684</f>
        <v>1.9630525467101343E-2</v>
      </c>
      <c r="BK678" s="129">
        <f t="shared" ref="BK678" si="12870">C678/C684</f>
        <v>3.9434248189930965E-2</v>
      </c>
      <c r="BL678" s="130">
        <f t="shared" ref="BL678" si="12871">D678/D684</f>
        <v>1.7210730446024565E-2</v>
      </c>
      <c r="BM678" s="131">
        <f t="shared" ref="BM678" si="12872">E678/E684</f>
        <v>5.1748143564356433E-2</v>
      </c>
      <c r="BN678" s="128">
        <f t="shared" ref="BN678" si="12873">F678/F684</f>
        <v>1.6128463031586378E-2</v>
      </c>
      <c r="BO678" s="129">
        <f t="shared" ref="BO678" si="12874">G678/G684</f>
        <v>6.1931687934591577E-2</v>
      </c>
      <c r="BP678" s="130">
        <f t="shared" ref="BP678" si="12875">H678/H684</f>
        <v>2.5832643773272653E-2</v>
      </c>
      <c r="BQ678" s="131">
        <f t="shared" ref="BQ678" si="12876">I678/I684</f>
        <v>4.8548800038283921E-2</v>
      </c>
      <c r="BR678" s="128">
        <f t="shared" ref="BR678" si="12877">J678/J684</f>
        <v>4.1557591623036648E-2</v>
      </c>
      <c r="BS678" s="129">
        <f t="shared" ref="BS678" si="12878">K678/K684</f>
        <v>1.4600962336153973E-2</v>
      </c>
      <c r="BT678" s="130">
        <f t="shared" ref="BT678" si="12879">L678/L684</f>
        <v>4.545055716416601E-2</v>
      </c>
      <c r="BU678" s="128">
        <f t="shared" ref="BU678" si="12880">M678/M684</f>
        <v>2.4269018940581203E-2</v>
      </c>
      <c r="BV678" s="132">
        <f t="shared" ref="BV678" si="12881">N678/N684</f>
        <v>4.8334236535831333E-2</v>
      </c>
      <c r="BW678" s="133">
        <f t="shared" ref="BW678" si="12882">O678/O684</f>
        <v>4.076265614727153E-2</v>
      </c>
      <c r="BX678" s="128">
        <f t="shared" ref="BX678" si="12883">P678/P684</f>
        <v>3.0436393959047531E-2</v>
      </c>
      <c r="BY678" s="129">
        <f t="shared" ref="BY678" si="12884">Q678/Q684</f>
        <v>4.6280663422385543E-2</v>
      </c>
      <c r="BZ678" s="130">
        <f t="shared" ref="BZ678" si="12885">R678/R684</f>
        <v>3.5740989980559294E-2</v>
      </c>
      <c r="CA678" s="131">
        <f t="shared" ref="CA678" si="12886">S678/S684</f>
        <v>4.5944499655989603E-2</v>
      </c>
      <c r="CB678" s="128">
        <f t="shared" ref="CB678" si="12887">T678/T684</f>
        <v>3.2934516917535059E-2</v>
      </c>
      <c r="CC678" s="129">
        <f t="shared" ref="CC678" si="12888">U678/U684</f>
        <v>2.8365068942875903E-2</v>
      </c>
      <c r="CD678" s="130">
        <f t="shared" ref="CD678" si="12889">V678/V684</f>
        <v>5.9502125075895571E-2</v>
      </c>
      <c r="CE678" s="131">
        <f t="shared" ref="CE678" si="12890">W678/W684</f>
        <v>3.1163328197226503E-2</v>
      </c>
      <c r="CF678" s="128">
        <f t="shared" ref="CF678" si="12891">X678/X684</f>
        <v>2.5971272592357025E-2</v>
      </c>
      <c r="CG678" s="129">
        <f t="shared" ref="CG678" si="12892">Y678/Y684</f>
        <v>3.8193548387096772E-2</v>
      </c>
      <c r="CH678" s="130">
        <f t="shared" ref="CH678" si="12893">Z678/Z684</f>
        <v>3.6899363120461923E-2</v>
      </c>
      <c r="CI678" s="128">
        <f t="shared" ref="CI678" si="12894">AA678/AA684</f>
        <v>4.3289160720353381E-2</v>
      </c>
      <c r="CJ678" s="134">
        <f t="shared" ref="CJ678" si="12895">AB678/AB684</f>
        <v>3.3801345428600547E-2</v>
      </c>
      <c r="CK678" s="135">
        <f t="shared" ref="CK678" si="12896">AC678/AC684</f>
        <v>4.2172605719403747E-2</v>
      </c>
    </row>
    <row r="679" spans="1:89" x14ac:dyDescent="0.2">
      <c r="A679" s="136" t="s">
        <v>35</v>
      </c>
      <c r="B679" s="192">
        <v>0</v>
      </c>
      <c r="C679" s="176">
        <v>709</v>
      </c>
      <c r="D679" s="177">
        <v>11</v>
      </c>
      <c r="E679" s="178">
        <v>410</v>
      </c>
      <c r="F679" s="175">
        <v>30</v>
      </c>
      <c r="G679" s="179">
        <v>972</v>
      </c>
      <c r="H679" s="177">
        <v>153</v>
      </c>
      <c r="I679" s="178">
        <v>1041</v>
      </c>
      <c r="J679" s="175">
        <v>48</v>
      </c>
      <c r="K679" s="176">
        <v>46</v>
      </c>
      <c r="L679" s="177">
        <v>682</v>
      </c>
      <c r="M679" s="175">
        <v>186</v>
      </c>
      <c r="N679" s="180">
        <v>479</v>
      </c>
      <c r="O679" s="193">
        <v>392</v>
      </c>
      <c r="P679" s="175">
        <v>171</v>
      </c>
      <c r="Q679" s="176">
        <v>230</v>
      </c>
      <c r="R679" s="177">
        <v>282</v>
      </c>
      <c r="S679" s="178">
        <v>166</v>
      </c>
      <c r="T679" s="175">
        <v>38</v>
      </c>
      <c r="U679" s="179">
        <v>20</v>
      </c>
      <c r="V679" s="177">
        <v>436</v>
      </c>
      <c r="W679" s="194">
        <v>38</v>
      </c>
      <c r="X679" s="175">
        <v>92</v>
      </c>
      <c r="Y679" s="179">
        <v>32</v>
      </c>
      <c r="Z679" s="177">
        <v>192</v>
      </c>
      <c r="AA679" s="175">
        <v>163</v>
      </c>
      <c r="AB679" s="156">
        <f t="shared" si="12405"/>
        <v>2614</v>
      </c>
      <c r="AC679" s="157">
        <f t="shared" si="12406"/>
        <v>4405</v>
      </c>
      <c r="BI679" s="136" t="s">
        <v>35</v>
      </c>
      <c r="BJ679" s="128">
        <f>B679/B684</f>
        <v>0</v>
      </c>
      <c r="BK679" s="129">
        <f t="shared" ref="BK679" si="12897">C679/C684</f>
        <v>2.3876073413032498E-2</v>
      </c>
      <c r="BL679" s="130">
        <f t="shared" ref="BL679" si="12898">D679/D684</f>
        <v>8.8881706528765351E-4</v>
      </c>
      <c r="BM679" s="131">
        <f t="shared" ref="BM679" si="12899">E679/E684</f>
        <v>3.171410891089109E-2</v>
      </c>
      <c r="BN679" s="128">
        <f t="shared" ref="BN679" si="12900">F679/F684</f>
        <v>1.0587612493382743E-3</v>
      </c>
      <c r="BO679" s="129">
        <f t="shared" ref="BO679" si="12901">G679/G684</f>
        <v>3.7136089248872926E-2</v>
      </c>
      <c r="BP679" s="130">
        <f t="shared" ref="BP679" si="12902">H679/H684</f>
        <v>3.9563508481588747E-3</v>
      </c>
      <c r="BQ679" s="131">
        <f t="shared" ref="BQ679" si="12903">I679/I684</f>
        <v>2.4908477496231426E-2</v>
      </c>
      <c r="BR679" s="128">
        <f t="shared" ref="BR679" si="12904">J679/J684</f>
        <v>7.8534031413612562E-3</v>
      </c>
      <c r="BS679" s="129">
        <f t="shared" ref="BS679" si="12905">K679/K684</f>
        <v>7.6323212211713955E-3</v>
      </c>
      <c r="BT679" s="130">
        <f t="shared" ref="BT679" si="12906">L679/L684</f>
        <v>2.9920154426603493E-2</v>
      </c>
      <c r="BU679" s="128">
        <f t="shared" ref="BU679" si="12907">M679/M684</f>
        <v>8.3284825146643978E-3</v>
      </c>
      <c r="BV679" s="132">
        <f t="shared" ref="BV679" si="12908">N679/N684</f>
        <v>1.2360971329772135E-2</v>
      </c>
      <c r="BW679" s="133">
        <f t="shared" ref="BW679" si="12909">O679/O684</f>
        <v>1.0309007232084156E-2</v>
      </c>
      <c r="BX679" s="128">
        <f t="shared" ref="BX679" si="12910">P679/P684</f>
        <v>7.9218011674233296E-3</v>
      </c>
      <c r="BY679" s="129">
        <f t="shared" ref="BY679" si="12911">Q679/Q684</f>
        <v>1.1421193763035058E-2</v>
      </c>
      <c r="BZ679" s="130">
        <f t="shared" ref="BZ679" si="12912">R679/R684</f>
        <v>1.0542844324809331E-2</v>
      </c>
      <c r="CA679" s="131">
        <f t="shared" ref="CA679" si="12913">S679/S684</f>
        <v>6.3450806513263508E-3</v>
      </c>
      <c r="CB679" s="128">
        <f t="shared" ref="CB679" si="12914">T679/T684</f>
        <v>4.8887173549466102E-3</v>
      </c>
      <c r="CC679" s="129">
        <f t="shared" ref="CC679" si="12915">U679/U684</f>
        <v>2.6263952724885093E-3</v>
      </c>
      <c r="CD679" s="130">
        <f t="shared" ref="CD679" si="12916">V679/V684</f>
        <v>1.8908838580969728E-2</v>
      </c>
      <c r="CE679" s="131">
        <f t="shared" ref="CE679" si="12917">W679/W684</f>
        <v>1.4637904468412944E-3</v>
      </c>
      <c r="CF679" s="128">
        <f t="shared" ref="CF679" si="12918">X679/X684</f>
        <v>4.8762389357078495E-3</v>
      </c>
      <c r="CG679" s="129">
        <f t="shared" ref="CG679" si="12919">Y679/Y684</f>
        <v>2.7526881720430106E-3</v>
      </c>
      <c r="CH679" s="130">
        <f t="shared" ref="CH679" si="12920">Z679/Z684</f>
        <v>4.7580105568359229E-3</v>
      </c>
      <c r="CI679" s="128">
        <f t="shared" ref="CI679" si="12921">AA679/AA684</f>
        <v>3.692377392683203E-3</v>
      </c>
      <c r="CJ679" s="134">
        <f t="shared" ref="CJ679" si="12922">AB679/AB684</f>
        <v>8.3261135460197741E-3</v>
      </c>
      <c r="CK679" s="135">
        <f t="shared" ref="CK679" si="12923">AC679/AC684</f>
        <v>1.4090589213741922E-2</v>
      </c>
    </row>
    <row r="680" spans="1:89" x14ac:dyDescent="0.2">
      <c r="A680" s="145" t="s">
        <v>36</v>
      </c>
      <c r="B680" s="189">
        <v>0</v>
      </c>
      <c r="C680" s="183">
        <v>0</v>
      </c>
      <c r="D680" s="184">
        <v>0</v>
      </c>
      <c r="E680" s="185">
        <v>0</v>
      </c>
      <c r="F680" s="182">
        <v>0</v>
      </c>
      <c r="G680" s="186">
        <v>0</v>
      </c>
      <c r="H680" s="184">
        <v>0</v>
      </c>
      <c r="I680" s="185">
        <v>0</v>
      </c>
      <c r="J680" s="182">
        <v>0</v>
      </c>
      <c r="K680" s="186">
        <v>0</v>
      </c>
      <c r="L680" s="184">
        <v>0</v>
      </c>
      <c r="M680" s="182">
        <v>0</v>
      </c>
      <c r="N680" s="187">
        <v>0</v>
      </c>
      <c r="O680" s="190">
        <v>0</v>
      </c>
      <c r="P680" s="182">
        <v>0</v>
      </c>
      <c r="Q680" s="186">
        <v>0</v>
      </c>
      <c r="R680" s="184">
        <v>0</v>
      </c>
      <c r="S680" s="185">
        <v>0</v>
      </c>
      <c r="T680" s="182">
        <v>0</v>
      </c>
      <c r="U680" s="186">
        <v>3</v>
      </c>
      <c r="V680" s="184">
        <v>0</v>
      </c>
      <c r="W680" s="185">
        <v>0</v>
      </c>
      <c r="X680" s="182">
        <v>0</v>
      </c>
      <c r="Y680" s="186">
        <v>0</v>
      </c>
      <c r="Z680" s="184">
        <v>0</v>
      </c>
      <c r="AA680" s="182">
        <v>0</v>
      </c>
      <c r="AB680" s="156">
        <f t="shared" si="12405"/>
        <v>0</v>
      </c>
      <c r="AC680" s="157">
        <f t="shared" si="12406"/>
        <v>3</v>
      </c>
      <c r="BI680" s="145" t="s">
        <v>36</v>
      </c>
      <c r="BJ680" s="128">
        <f>B680/B684</f>
        <v>0</v>
      </c>
      <c r="BK680" s="129">
        <f t="shared" ref="BK680" si="12924">C680/C684</f>
        <v>0</v>
      </c>
      <c r="BL680" s="130">
        <f t="shared" ref="BL680" si="12925">D680/D684</f>
        <v>0</v>
      </c>
      <c r="BM680" s="131">
        <f t="shared" ref="BM680" si="12926">E680/E684</f>
        <v>0</v>
      </c>
      <c r="BN680" s="128">
        <f t="shared" ref="BN680" si="12927">F680/F684</f>
        <v>0</v>
      </c>
      <c r="BO680" s="129">
        <f t="shared" ref="BO680" si="12928">G680/G684</f>
        <v>0</v>
      </c>
      <c r="BP680" s="130">
        <f t="shared" ref="BP680" si="12929">H680/H684</f>
        <v>0</v>
      </c>
      <c r="BQ680" s="131">
        <f t="shared" ref="BQ680" si="12930">I680/I684</f>
        <v>0</v>
      </c>
      <c r="BR680" s="128">
        <f t="shared" ref="BR680" si="12931">J680/J684</f>
        <v>0</v>
      </c>
      <c r="BS680" s="129">
        <f t="shared" ref="BS680" si="12932">K680/K684</f>
        <v>0</v>
      </c>
      <c r="BT680" s="130">
        <f t="shared" ref="BT680" si="12933">L680/L684</f>
        <v>0</v>
      </c>
      <c r="BU680" s="128">
        <f t="shared" ref="BU680" si="12934">M680/M684</f>
        <v>0</v>
      </c>
      <c r="BV680" s="132">
        <f t="shared" ref="BV680" si="12935">N680/N684</f>
        <v>0</v>
      </c>
      <c r="BW680" s="133">
        <f t="shared" ref="BW680" si="12936">O680/O684</f>
        <v>0</v>
      </c>
      <c r="BX680" s="128">
        <f t="shared" ref="BX680" si="12937">P680/P684</f>
        <v>0</v>
      </c>
      <c r="BY680" s="129">
        <f t="shared" ref="BY680" si="12938">Q680/Q684</f>
        <v>0</v>
      </c>
      <c r="BZ680" s="130">
        <f t="shared" ref="BZ680" si="12939">R680/R684</f>
        <v>0</v>
      </c>
      <c r="CA680" s="131">
        <f t="shared" ref="CA680" si="12940">S680/S684</f>
        <v>0</v>
      </c>
      <c r="CB680" s="128">
        <f t="shared" ref="CB680" si="12941">T680/T684</f>
        <v>0</v>
      </c>
      <c r="CC680" s="129">
        <f t="shared" ref="CC680" si="12942">U680/U684</f>
        <v>3.9395929087327641E-4</v>
      </c>
      <c r="CD680" s="130">
        <f t="shared" ref="CD680" si="12943">V680/V684</f>
        <v>0</v>
      </c>
      <c r="CE680" s="131">
        <f t="shared" ref="CE680" si="12944">W680/W684</f>
        <v>0</v>
      </c>
      <c r="CF680" s="128">
        <f t="shared" ref="CF680" si="12945">X680/X684</f>
        <v>0</v>
      </c>
      <c r="CG680" s="129">
        <f t="shared" ref="CG680" si="12946">Y680/Y684</f>
        <v>0</v>
      </c>
      <c r="CH680" s="130">
        <f t="shared" ref="CH680" si="12947">Z680/Z684</f>
        <v>0</v>
      </c>
      <c r="CI680" s="128">
        <f t="shared" ref="CI680" si="12948">AA680/AA684</f>
        <v>0</v>
      </c>
      <c r="CJ680" s="134">
        <f t="shared" ref="CJ680" si="12949">AB680/AB684</f>
        <v>0</v>
      </c>
      <c r="CK680" s="135">
        <f t="shared" ref="CK680" si="12950">AC680/AC684</f>
        <v>9.5963150150342276E-6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58">
        <f t="shared" ref="AB681:AB683" si="12951">SUM(B681,D681,F681,H681,J681,L681,N681,P681,R681,T681,V681,X681,Z681)</f>
        <v>0</v>
      </c>
      <c r="AC681" s="159">
        <f t="shared" ref="AC681:AC683" si="12952">SUM(C681,E681,G681,I681,K681,M681,O681,Q681,S681,U681,W681,Y681,AA681)</f>
        <v>0</v>
      </c>
      <c r="BI681" s="136" t="s">
        <v>37</v>
      </c>
      <c r="BJ681" s="128">
        <f>B681/B684</f>
        <v>0</v>
      </c>
      <c r="BK681" s="129">
        <f t="shared" ref="BK681" si="12953">C681/C684</f>
        <v>0</v>
      </c>
      <c r="BL681" s="130">
        <f t="shared" ref="BL681" si="12954">D681/D684</f>
        <v>0</v>
      </c>
      <c r="BM681" s="131">
        <f t="shared" ref="BM681" si="12955">E681/E684</f>
        <v>0</v>
      </c>
      <c r="BN681" s="128">
        <f t="shared" ref="BN681" si="12956">F681/F684</f>
        <v>0</v>
      </c>
      <c r="BO681" s="129">
        <f t="shared" ref="BO681" si="12957">G681/G684</f>
        <v>0</v>
      </c>
      <c r="BP681" s="130">
        <f t="shared" ref="BP681" si="12958">H681/H684</f>
        <v>0</v>
      </c>
      <c r="BQ681" s="131">
        <f t="shared" ref="BQ681" si="12959">I681/I684</f>
        <v>0</v>
      </c>
      <c r="BR681" s="128">
        <f t="shared" ref="BR681" si="12960">J681/J684</f>
        <v>0</v>
      </c>
      <c r="BS681" s="129">
        <f t="shared" ref="BS681" si="12961">K681/K684</f>
        <v>0</v>
      </c>
      <c r="BT681" s="130">
        <f t="shared" ref="BT681" si="12962">L681/L684</f>
        <v>0</v>
      </c>
      <c r="BU681" s="128">
        <f t="shared" ref="BU681" si="12963">M681/M684</f>
        <v>0</v>
      </c>
      <c r="BV681" s="132">
        <f t="shared" ref="BV681" si="12964">N681/N684</f>
        <v>0</v>
      </c>
      <c r="BW681" s="133">
        <f t="shared" ref="BW681" si="12965">O681/O684</f>
        <v>0</v>
      </c>
      <c r="BX681" s="128">
        <f t="shared" ref="BX681" si="12966">P681/P684</f>
        <v>0</v>
      </c>
      <c r="BY681" s="129">
        <f t="shared" ref="BY681" si="12967">Q681/Q684</f>
        <v>0</v>
      </c>
      <c r="BZ681" s="130">
        <f t="shared" ref="BZ681" si="12968">R681/R684</f>
        <v>0</v>
      </c>
      <c r="CA681" s="131">
        <f t="shared" ref="CA681" si="12969">S681/S684</f>
        <v>0</v>
      </c>
      <c r="CB681" s="128">
        <f t="shared" ref="CB681" si="12970">T681/T684</f>
        <v>0</v>
      </c>
      <c r="CC681" s="129">
        <f t="shared" ref="CC681" si="12971">U681/U684</f>
        <v>0</v>
      </c>
      <c r="CD681" s="130">
        <f t="shared" ref="CD681" si="12972">V681/V684</f>
        <v>0</v>
      </c>
      <c r="CE681" s="131">
        <f t="shared" ref="CE681" si="12973">W681/W684</f>
        <v>0</v>
      </c>
      <c r="CF681" s="128">
        <f t="shared" ref="CF681" si="12974">X681/X684</f>
        <v>0</v>
      </c>
      <c r="CG681" s="129">
        <f t="shared" ref="CG681" si="12975">Y681/Y684</f>
        <v>0</v>
      </c>
      <c r="CH681" s="130">
        <f t="shared" ref="CH681" si="12976">Z681/Z684</f>
        <v>0</v>
      </c>
      <c r="CI681" s="128">
        <f t="shared" ref="CI681" si="12977">AA681/AA684</f>
        <v>0</v>
      </c>
      <c r="CJ681" s="134">
        <f t="shared" ref="CJ681" si="12978">AB681/AB684</f>
        <v>0</v>
      </c>
      <c r="CK681" s="135">
        <f t="shared" ref="CK681" si="12979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58">
        <f t="shared" si="12951"/>
        <v>0</v>
      </c>
      <c r="AC682" s="159">
        <f t="shared" si="12952"/>
        <v>0</v>
      </c>
      <c r="BI682" s="145" t="s">
        <v>38</v>
      </c>
      <c r="BJ682" s="128">
        <f>B682/B684</f>
        <v>0</v>
      </c>
      <c r="BK682" s="129">
        <f t="shared" ref="BK682" si="12980">C682/C684</f>
        <v>0</v>
      </c>
      <c r="BL682" s="130">
        <f t="shared" ref="BL682" si="12981">D682/D684</f>
        <v>0</v>
      </c>
      <c r="BM682" s="131">
        <f t="shared" ref="BM682" si="12982">E682/E684</f>
        <v>0</v>
      </c>
      <c r="BN682" s="128">
        <f t="shared" ref="BN682" si="12983">F682/F684</f>
        <v>0</v>
      </c>
      <c r="BO682" s="129">
        <f t="shared" ref="BO682" si="12984">G682/G684</f>
        <v>0</v>
      </c>
      <c r="BP682" s="130">
        <f t="shared" ref="BP682" si="12985">H682/H684</f>
        <v>0</v>
      </c>
      <c r="BQ682" s="131">
        <f t="shared" ref="BQ682" si="12986">I682/I684</f>
        <v>0</v>
      </c>
      <c r="BR682" s="128">
        <f t="shared" ref="BR682" si="12987">J682/J684</f>
        <v>0</v>
      </c>
      <c r="BS682" s="129">
        <f t="shared" ref="BS682" si="12988">K682/K684</f>
        <v>0</v>
      </c>
      <c r="BT682" s="130">
        <f t="shared" ref="BT682" si="12989">L682/L684</f>
        <v>0</v>
      </c>
      <c r="BU682" s="128">
        <f t="shared" ref="BU682" si="12990">M682/M684</f>
        <v>0</v>
      </c>
      <c r="BV682" s="132">
        <f t="shared" ref="BV682" si="12991">N682/N684</f>
        <v>0</v>
      </c>
      <c r="BW682" s="133">
        <f t="shared" ref="BW682" si="12992">O682/O684</f>
        <v>0</v>
      </c>
      <c r="BX682" s="128">
        <f t="shared" ref="BX682" si="12993">P682/P684</f>
        <v>0</v>
      </c>
      <c r="BY682" s="129">
        <f t="shared" ref="BY682" si="12994">Q682/Q684</f>
        <v>0</v>
      </c>
      <c r="BZ682" s="130">
        <f t="shared" ref="BZ682" si="12995">R682/R684</f>
        <v>0</v>
      </c>
      <c r="CA682" s="131">
        <f t="shared" ref="CA682" si="12996">S682/S684</f>
        <v>0</v>
      </c>
      <c r="CB682" s="128">
        <f t="shared" ref="CB682" si="12997">T682/T684</f>
        <v>0</v>
      </c>
      <c r="CC682" s="129">
        <f t="shared" ref="CC682" si="12998">U682/U684</f>
        <v>0</v>
      </c>
      <c r="CD682" s="130">
        <f t="shared" ref="CD682" si="12999">V682/V684</f>
        <v>0</v>
      </c>
      <c r="CE682" s="131">
        <f t="shared" ref="CE682" si="13000">W682/W684</f>
        <v>0</v>
      </c>
      <c r="CF682" s="128">
        <f t="shared" ref="CF682" si="13001">X682/X684</f>
        <v>0</v>
      </c>
      <c r="CG682" s="129">
        <f t="shared" ref="CG682" si="13002">Y682/Y684</f>
        <v>0</v>
      </c>
      <c r="CH682" s="130">
        <f t="shared" ref="CH682" si="13003">Z682/Z684</f>
        <v>0</v>
      </c>
      <c r="CI682" s="128">
        <f t="shared" ref="CI682" si="13004">AA682/AA684</f>
        <v>0</v>
      </c>
      <c r="CJ682" s="134">
        <f t="shared" ref="CJ682" si="13005">AB682/AB684</f>
        <v>0</v>
      </c>
      <c r="CK682" s="135">
        <f t="shared" ref="CK682" si="13006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58">
        <f t="shared" si="12951"/>
        <v>0</v>
      </c>
      <c r="AC683" s="159">
        <f t="shared" si="12952"/>
        <v>0</v>
      </c>
      <c r="BI683" s="136" t="s">
        <v>39</v>
      </c>
      <c r="BJ683" s="128">
        <f>B683/B684</f>
        <v>0</v>
      </c>
      <c r="BK683" s="129">
        <f t="shared" ref="BK683" si="13007">C683/C684</f>
        <v>0</v>
      </c>
      <c r="BL683" s="130">
        <f t="shared" ref="BL683" si="13008">D683/D684</f>
        <v>0</v>
      </c>
      <c r="BM683" s="131">
        <f t="shared" ref="BM683" si="13009">E683/E684</f>
        <v>0</v>
      </c>
      <c r="BN683" s="128">
        <f t="shared" ref="BN683" si="13010">F683/F684</f>
        <v>0</v>
      </c>
      <c r="BO683" s="129">
        <f t="shared" ref="BO683" si="13011">G683/G684</f>
        <v>0</v>
      </c>
      <c r="BP683" s="130">
        <f t="shared" ref="BP683" si="13012">H683/H684</f>
        <v>0</v>
      </c>
      <c r="BQ683" s="131">
        <f t="shared" ref="BQ683" si="13013">I683/I684</f>
        <v>0</v>
      </c>
      <c r="BR683" s="128">
        <f t="shared" ref="BR683" si="13014">J683/J684</f>
        <v>0</v>
      </c>
      <c r="BS683" s="129">
        <f t="shared" ref="BS683" si="13015">K683/K684</f>
        <v>0</v>
      </c>
      <c r="BT683" s="130">
        <f t="shared" ref="BT683" si="13016">L683/L684</f>
        <v>0</v>
      </c>
      <c r="BU683" s="128">
        <f t="shared" ref="BU683" si="13017">M683/M684</f>
        <v>0</v>
      </c>
      <c r="BV683" s="132">
        <f t="shared" ref="BV683" si="13018">N683/N684</f>
        <v>0</v>
      </c>
      <c r="BW683" s="133">
        <f t="shared" ref="BW683" si="13019">O683/O684</f>
        <v>0</v>
      </c>
      <c r="BX683" s="128">
        <f t="shared" ref="BX683" si="13020">P683/P684</f>
        <v>0</v>
      </c>
      <c r="BY683" s="129">
        <f t="shared" ref="BY683" si="13021">Q683/Q684</f>
        <v>0</v>
      </c>
      <c r="BZ683" s="130">
        <f t="shared" ref="BZ683" si="13022">R683/R684</f>
        <v>0</v>
      </c>
      <c r="CA683" s="131">
        <f t="shared" ref="CA683" si="13023">S683/S684</f>
        <v>0</v>
      </c>
      <c r="CB683" s="128">
        <f t="shared" ref="CB683" si="13024">T683/T684</f>
        <v>0</v>
      </c>
      <c r="CC683" s="129">
        <f t="shared" ref="CC683" si="13025">U683/U684</f>
        <v>0</v>
      </c>
      <c r="CD683" s="130">
        <f t="shared" ref="CD683" si="13026">V683/V684</f>
        <v>0</v>
      </c>
      <c r="CE683" s="131">
        <f t="shared" ref="CE683" si="13027">W683/W684</f>
        <v>0</v>
      </c>
      <c r="CF683" s="128">
        <f t="shared" ref="CF683" si="13028">X683/X684</f>
        <v>0</v>
      </c>
      <c r="CG683" s="129">
        <f t="shared" ref="CG683" si="13029">Y683/Y684</f>
        <v>0</v>
      </c>
      <c r="CH683" s="130">
        <f t="shared" ref="CH683" si="13030">Z683/Z684</f>
        <v>0</v>
      </c>
      <c r="CI683" s="128">
        <f t="shared" ref="CI683" si="13031">AA683/AA684</f>
        <v>0</v>
      </c>
      <c r="CJ683" s="134">
        <f t="shared" ref="CJ683" si="13032">AB683/AB684</f>
        <v>0</v>
      </c>
      <c r="CK683" s="135">
        <f t="shared" ref="CK683" si="13033">AC683/AC684</f>
        <v>0</v>
      </c>
    </row>
    <row r="684" spans="1:89" ht="14.25" thickTop="1" thickBot="1" x14ac:dyDescent="0.25">
      <c r="A684" s="229" t="s">
        <v>13</v>
      </c>
      <c r="B684" s="20">
        <f t="shared" ref="B684:AA684" si="13034">SUM(B661:B683)</f>
        <v>28527</v>
      </c>
      <c r="C684" s="21">
        <f t="shared" si="13034"/>
        <v>29695</v>
      </c>
      <c r="D684" s="20">
        <f t="shared" si="13034"/>
        <v>12376</v>
      </c>
      <c r="E684" s="21">
        <f t="shared" si="13034"/>
        <v>12928</v>
      </c>
      <c r="F684" s="20">
        <f t="shared" si="13034"/>
        <v>28335</v>
      </c>
      <c r="G684" s="21">
        <f t="shared" si="13034"/>
        <v>26174</v>
      </c>
      <c r="H684" s="20">
        <f t="shared" si="13034"/>
        <v>38672</v>
      </c>
      <c r="I684" s="21">
        <f t="shared" si="13034"/>
        <v>41793</v>
      </c>
      <c r="J684" s="20">
        <f t="shared" si="13034"/>
        <v>6112</v>
      </c>
      <c r="K684" s="21">
        <f t="shared" si="13034"/>
        <v>6027</v>
      </c>
      <c r="L684" s="20">
        <f t="shared" si="13034"/>
        <v>22794</v>
      </c>
      <c r="M684" s="21">
        <f t="shared" si="13034"/>
        <v>22333</v>
      </c>
      <c r="N684" s="20">
        <f t="shared" si="13034"/>
        <v>38751</v>
      </c>
      <c r="O684" s="21">
        <f t="shared" si="13034"/>
        <v>38025</v>
      </c>
      <c r="P684" s="20">
        <f t="shared" si="13034"/>
        <v>21586</v>
      </c>
      <c r="Q684" s="21">
        <f t="shared" si="13034"/>
        <v>20138</v>
      </c>
      <c r="R684" s="20">
        <f t="shared" si="13034"/>
        <v>26748</v>
      </c>
      <c r="S684" s="21">
        <f t="shared" si="13034"/>
        <v>26162</v>
      </c>
      <c r="T684" s="20">
        <f t="shared" si="13034"/>
        <v>7773</v>
      </c>
      <c r="U684" s="21">
        <f t="shared" si="13034"/>
        <v>7615</v>
      </c>
      <c r="V684" s="20">
        <f t="shared" si="13034"/>
        <v>23058</v>
      </c>
      <c r="W684" s="21">
        <f t="shared" si="13034"/>
        <v>25960</v>
      </c>
      <c r="X684" s="20">
        <f t="shared" si="13034"/>
        <v>18867</v>
      </c>
      <c r="Y684" s="21">
        <f t="shared" si="13034"/>
        <v>11625</v>
      </c>
      <c r="Z684" s="20">
        <f t="shared" si="13034"/>
        <v>40353</v>
      </c>
      <c r="AA684" s="21">
        <f t="shared" si="13034"/>
        <v>44145</v>
      </c>
      <c r="AB684" s="160">
        <f t="shared" ref="AB684:AC684" si="13035">SUM(AB660:AB683)</f>
        <v>313952</v>
      </c>
      <c r="AC684" s="161">
        <f t="shared" si="13035"/>
        <v>312620</v>
      </c>
      <c r="BI684" s="229" t="s">
        <v>13</v>
      </c>
      <c r="BJ684" s="154">
        <f>SUM(BJ660:BJ683)</f>
        <v>1</v>
      </c>
      <c r="BK684" s="155">
        <f t="shared" ref="BK684:CK684" si="13036">SUM(BK660:BK683)</f>
        <v>1</v>
      </c>
      <c r="BL684" s="154">
        <f t="shared" si="13036"/>
        <v>1</v>
      </c>
      <c r="BM684" s="155">
        <f t="shared" si="13036"/>
        <v>1</v>
      </c>
      <c r="BN684" s="154">
        <f t="shared" si="13036"/>
        <v>1</v>
      </c>
      <c r="BO684" s="155">
        <f t="shared" si="13036"/>
        <v>1.0000000000000002</v>
      </c>
      <c r="BP684" s="154">
        <f t="shared" si="13036"/>
        <v>1.0000000000000002</v>
      </c>
      <c r="BQ684" s="155">
        <f t="shared" si="13036"/>
        <v>1</v>
      </c>
      <c r="BR684" s="154">
        <f t="shared" si="13036"/>
        <v>1</v>
      </c>
      <c r="BS684" s="155">
        <f t="shared" si="13036"/>
        <v>1</v>
      </c>
      <c r="BT684" s="154">
        <f t="shared" si="13036"/>
        <v>0.99999999999999989</v>
      </c>
      <c r="BU684" s="155">
        <f t="shared" si="13036"/>
        <v>1</v>
      </c>
      <c r="BV684" s="154">
        <f t="shared" si="13036"/>
        <v>1</v>
      </c>
      <c r="BW684" s="155">
        <f t="shared" si="13036"/>
        <v>1</v>
      </c>
      <c r="BX684" s="154">
        <f t="shared" si="13036"/>
        <v>1</v>
      </c>
      <c r="BY684" s="155">
        <f t="shared" si="13036"/>
        <v>1</v>
      </c>
      <c r="BZ684" s="154">
        <f t="shared" si="13036"/>
        <v>1</v>
      </c>
      <c r="CA684" s="155">
        <f t="shared" si="13036"/>
        <v>0.99999999999999989</v>
      </c>
      <c r="CB684" s="154">
        <f t="shared" si="13036"/>
        <v>0.99999999999999989</v>
      </c>
      <c r="CC684" s="155">
        <f t="shared" si="13036"/>
        <v>1.0000000000000002</v>
      </c>
      <c r="CD684" s="154">
        <f t="shared" si="13036"/>
        <v>1</v>
      </c>
      <c r="CE684" s="155">
        <f t="shared" si="13036"/>
        <v>1</v>
      </c>
      <c r="CF684" s="154">
        <f t="shared" si="13036"/>
        <v>1</v>
      </c>
      <c r="CG684" s="155">
        <f t="shared" si="13036"/>
        <v>0.99999999999999978</v>
      </c>
      <c r="CH684" s="154">
        <f t="shared" si="13036"/>
        <v>1</v>
      </c>
      <c r="CI684" s="155">
        <f t="shared" si="13036"/>
        <v>1</v>
      </c>
      <c r="CJ684" s="154">
        <f t="shared" si="13036"/>
        <v>1</v>
      </c>
      <c r="CK684" s="155">
        <f t="shared" si="13036"/>
        <v>0.99999999999999989</v>
      </c>
    </row>
    <row r="685" spans="1:89" ht="13.5" thickTop="1" x14ac:dyDescent="0.2">
      <c r="A685" s="173"/>
    </row>
    <row r="687" spans="1:89" x14ac:dyDescent="0.2">
      <c r="A687" s="304">
        <f>+A656+1</f>
        <v>44674</v>
      </c>
      <c r="B687" s="304"/>
      <c r="C687" s="304"/>
      <c r="D687" s="304"/>
      <c r="BI687" s="309">
        <f>+BI625+2</f>
        <v>44674</v>
      </c>
      <c r="BJ687" s="309"/>
      <c r="BK687" s="309"/>
      <c r="BL687" s="309"/>
    </row>
    <row r="688" spans="1:89" ht="13.5" thickBot="1" x14ac:dyDescent="0.25">
      <c r="AE688" s="232" t="s">
        <v>84</v>
      </c>
    </row>
    <row r="689" spans="1:89" ht="14.25" thickTop="1" thickBot="1" x14ac:dyDescent="0.25">
      <c r="A689" s="300" t="s">
        <v>0</v>
      </c>
      <c r="B689" s="302" t="s">
        <v>1</v>
      </c>
      <c r="C689" s="303"/>
      <c r="D689" s="302" t="s">
        <v>2</v>
      </c>
      <c r="E689" s="303"/>
      <c r="F689" s="302" t="s">
        <v>3</v>
      </c>
      <c r="G689" s="303"/>
      <c r="H689" s="302" t="s">
        <v>4</v>
      </c>
      <c r="I689" s="303"/>
      <c r="J689" s="302" t="s">
        <v>5</v>
      </c>
      <c r="K689" s="303"/>
      <c r="L689" s="302" t="s">
        <v>6</v>
      </c>
      <c r="M689" s="303"/>
      <c r="N689" s="302" t="s">
        <v>7</v>
      </c>
      <c r="O689" s="303"/>
      <c r="P689" s="302" t="s">
        <v>8</v>
      </c>
      <c r="Q689" s="303"/>
      <c r="R689" s="302" t="s">
        <v>9</v>
      </c>
      <c r="S689" s="303"/>
      <c r="T689" s="302" t="s">
        <v>10</v>
      </c>
      <c r="U689" s="303"/>
      <c r="V689" s="302" t="s">
        <v>11</v>
      </c>
      <c r="W689" s="303"/>
      <c r="X689" s="302" t="s">
        <v>12</v>
      </c>
      <c r="Y689" s="303"/>
      <c r="Z689" s="305" t="s">
        <v>40</v>
      </c>
      <c r="AA689" s="306"/>
      <c r="AB689" s="307" t="s">
        <v>41</v>
      </c>
      <c r="AC689" s="308"/>
      <c r="AE689" s="300" t="s">
        <v>0</v>
      </c>
      <c r="AF689" s="302" t="s">
        <v>1</v>
      </c>
      <c r="AG689" s="303"/>
      <c r="AH689" s="302" t="s">
        <v>2</v>
      </c>
      <c r="AI689" s="303"/>
      <c r="AJ689" s="302" t="s">
        <v>3</v>
      </c>
      <c r="AK689" s="303"/>
      <c r="AL689" s="302" t="s">
        <v>4</v>
      </c>
      <c r="AM689" s="303"/>
      <c r="AN689" s="302" t="s">
        <v>5</v>
      </c>
      <c r="AO689" s="303"/>
      <c r="AP689" s="302" t="s">
        <v>6</v>
      </c>
      <c r="AQ689" s="303"/>
      <c r="AR689" s="302" t="s">
        <v>7</v>
      </c>
      <c r="AS689" s="303"/>
      <c r="AT689" s="302" t="s">
        <v>8</v>
      </c>
      <c r="AU689" s="303"/>
      <c r="AV689" s="302" t="s">
        <v>9</v>
      </c>
      <c r="AW689" s="303"/>
      <c r="AX689" s="302" t="s">
        <v>10</v>
      </c>
      <c r="AY689" s="303"/>
      <c r="AZ689" s="302" t="s">
        <v>11</v>
      </c>
      <c r="BA689" s="303"/>
      <c r="BB689" s="302" t="s">
        <v>12</v>
      </c>
      <c r="BC689" s="303"/>
      <c r="BD689" s="305" t="s">
        <v>40</v>
      </c>
      <c r="BE689" s="306"/>
      <c r="BF689" s="307" t="s">
        <v>41</v>
      </c>
      <c r="BG689" s="308"/>
      <c r="BI689" s="300" t="s">
        <v>0</v>
      </c>
      <c r="BJ689" s="302" t="s">
        <v>1</v>
      </c>
      <c r="BK689" s="303"/>
      <c r="BL689" s="302" t="s">
        <v>2</v>
      </c>
      <c r="BM689" s="303"/>
      <c r="BN689" s="302" t="s">
        <v>3</v>
      </c>
      <c r="BO689" s="303"/>
      <c r="BP689" s="302" t="s">
        <v>4</v>
      </c>
      <c r="BQ689" s="303"/>
      <c r="BR689" s="302" t="s">
        <v>5</v>
      </c>
      <c r="BS689" s="303"/>
      <c r="BT689" s="302" t="s">
        <v>6</v>
      </c>
      <c r="BU689" s="303"/>
      <c r="BV689" s="302" t="s">
        <v>7</v>
      </c>
      <c r="BW689" s="303"/>
      <c r="BX689" s="302" t="s">
        <v>8</v>
      </c>
      <c r="BY689" s="303"/>
      <c r="BZ689" s="302" t="s">
        <v>9</v>
      </c>
      <c r="CA689" s="303"/>
      <c r="CB689" s="302" t="s">
        <v>10</v>
      </c>
      <c r="CC689" s="303"/>
      <c r="CD689" s="302" t="s">
        <v>11</v>
      </c>
      <c r="CE689" s="303"/>
      <c r="CF689" s="302" t="s">
        <v>12</v>
      </c>
      <c r="CG689" s="303"/>
      <c r="CH689" s="305" t="s">
        <v>40</v>
      </c>
      <c r="CI689" s="306"/>
      <c r="CJ689" s="302" t="s">
        <v>41</v>
      </c>
      <c r="CK689" s="303"/>
    </row>
    <row r="690" spans="1:89" ht="15" thickTop="1" thickBot="1" x14ac:dyDescent="0.3">
      <c r="A690" s="301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62" t="s">
        <v>14</v>
      </c>
      <c r="AC690" s="163" t="s">
        <v>15</v>
      </c>
      <c r="AE690" s="301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62" t="s">
        <v>14</v>
      </c>
      <c r="BG690" s="163" t="s">
        <v>15</v>
      </c>
      <c r="BI690" s="301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72"/>
      <c r="D691" s="126"/>
      <c r="E691" s="166"/>
      <c r="F691" s="125"/>
      <c r="G691" s="127"/>
      <c r="H691" s="126"/>
      <c r="I691" s="166"/>
      <c r="J691" s="125"/>
      <c r="K691" s="127"/>
      <c r="L691" s="126"/>
      <c r="M691" s="125"/>
      <c r="N691" s="165"/>
      <c r="O691" s="167"/>
      <c r="P691" s="125"/>
      <c r="Q691" s="127"/>
      <c r="R691" s="126"/>
      <c r="S691" s="166"/>
      <c r="T691" s="125"/>
      <c r="U691" s="127"/>
      <c r="V691" s="126"/>
      <c r="W691" s="166"/>
      <c r="X691" s="125"/>
      <c r="Y691" s="127"/>
      <c r="Z691" s="170"/>
      <c r="AA691" s="171"/>
      <c r="AB691" s="156">
        <f>B691+D691+F691+H691+J691+L691+N691+P691+R691+T691+V691+X691+Z691</f>
        <v>0</v>
      </c>
      <c r="AC691" s="157">
        <f>C691+E691+G691+I691+K691+M691+O691+Q691+S691+U691+W691+Y691+AA691</f>
        <v>0</v>
      </c>
      <c r="AD691" s="202"/>
      <c r="AE691" s="235" t="str">
        <f>$AE$9</f>
        <v>07:00 - 07:59</v>
      </c>
      <c r="AF691" s="125">
        <f>SUMIF($A$9:$A$32,$AE691,B$691:B$714)</f>
        <v>1387</v>
      </c>
      <c r="AG691" s="172">
        <f t="shared" ref="AG691:AV693" si="13037">SUMIF($A$9:$A$32,$AE691,C$691:C$714)</f>
        <v>1366</v>
      </c>
      <c r="AH691" s="126">
        <f t="shared" si="13037"/>
        <v>563</v>
      </c>
      <c r="AI691" s="166">
        <f t="shared" si="13037"/>
        <v>563</v>
      </c>
      <c r="AJ691" s="125">
        <f t="shared" si="13037"/>
        <v>1778</v>
      </c>
      <c r="AK691" s="127">
        <f t="shared" si="13037"/>
        <v>1148</v>
      </c>
      <c r="AL691" s="126">
        <f t="shared" si="13037"/>
        <v>2201</v>
      </c>
      <c r="AM691" s="166">
        <f t="shared" si="13037"/>
        <v>1803</v>
      </c>
      <c r="AN691" s="125">
        <f t="shared" si="13037"/>
        <v>147</v>
      </c>
      <c r="AO691" s="127">
        <f t="shared" si="13037"/>
        <v>441</v>
      </c>
      <c r="AP691" s="126">
        <f t="shared" si="13037"/>
        <v>772</v>
      </c>
      <c r="AQ691" s="125">
        <f t="shared" si="13037"/>
        <v>1283</v>
      </c>
      <c r="AR691" s="165">
        <f t="shared" si="13037"/>
        <v>2104</v>
      </c>
      <c r="AS691" s="167">
        <f t="shared" si="13037"/>
        <v>2158</v>
      </c>
      <c r="AT691" s="125">
        <f t="shared" si="13037"/>
        <v>1130</v>
      </c>
      <c r="AU691" s="127">
        <f t="shared" si="13037"/>
        <v>1025</v>
      </c>
      <c r="AV691" s="126">
        <f t="shared" si="13037"/>
        <v>1642</v>
      </c>
      <c r="AW691" s="166">
        <f t="shared" ref="AW691:BE693" si="13038">SUMIF($A$9:$A$32,$AE691,S$691:S$714)</f>
        <v>1274</v>
      </c>
      <c r="AX691" s="125">
        <f t="shared" si="13038"/>
        <v>329</v>
      </c>
      <c r="AY691" s="127">
        <f t="shared" si="13038"/>
        <v>509</v>
      </c>
      <c r="AZ691" s="126">
        <f t="shared" si="13038"/>
        <v>907</v>
      </c>
      <c r="BA691" s="166">
        <f t="shared" si="13038"/>
        <v>1475</v>
      </c>
      <c r="BB691" s="125">
        <f t="shared" si="13038"/>
        <v>968</v>
      </c>
      <c r="BC691" s="127">
        <f t="shared" si="13038"/>
        <v>780</v>
      </c>
      <c r="BD691" s="170">
        <f t="shared" si="13038"/>
        <v>1981</v>
      </c>
      <c r="BE691" s="171">
        <f t="shared" si="13038"/>
        <v>2155</v>
      </c>
      <c r="BF691" s="156">
        <f>AF691+AH691+AJ691+AL691+AN691+AP691+AR691+AT691+AV691+AX691+AZ691+BB691+BD691</f>
        <v>15909</v>
      </c>
      <c r="BG691" s="157">
        <f>AG691+AI691+AK691+AM691+AO691+AQ691+AS691+AU691+AW691+AY691+BA691+BC691+BE691</f>
        <v>15980</v>
      </c>
      <c r="BH691" s="202"/>
      <c r="BI691" s="124" t="s">
        <v>16</v>
      </c>
      <c r="BJ691" s="128">
        <f>B691/B715</f>
        <v>0</v>
      </c>
      <c r="BK691" s="129">
        <f t="shared" ref="BK691" si="13039">C691/C715</f>
        <v>0</v>
      </c>
      <c r="BL691" s="130">
        <f t="shared" ref="BL691" si="13040">D691/D715</f>
        <v>0</v>
      </c>
      <c r="BM691" s="131">
        <f t="shared" ref="BM691" si="13041">E691/E715</f>
        <v>0</v>
      </c>
      <c r="BN691" s="128">
        <f t="shared" ref="BN691" si="13042">F691/F715</f>
        <v>0</v>
      </c>
      <c r="BO691" s="129">
        <f t="shared" ref="BO691" si="13043">G691/G715</f>
        <v>0</v>
      </c>
      <c r="BP691" s="130">
        <f t="shared" ref="BP691" si="13044">H691/H715</f>
        <v>0</v>
      </c>
      <c r="BQ691" s="131">
        <f t="shared" ref="BQ691" si="13045">I691/I715</f>
        <v>0</v>
      </c>
      <c r="BR691" s="128">
        <f t="shared" ref="BR691" si="13046">J691/J715</f>
        <v>0</v>
      </c>
      <c r="BS691" s="129">
        <f t="shared" ref="BS691" si="13047">K691/K715</f>
        <v>0</v>
      </c>
      <c r="BT691" s="130">
        <f t="shared" ref="BT691" si="13048">L691/L715</f>
        <v>0</v>
      </c>
      <c r="BU691" s="128">
        <f t="shared" ref="BU691" si="13049">M691/M715</f>
        <v>0</v>
      </c>
      <c r="BV691" s="132">
        <f t="shared" ref="BV691" si="13050">N691/N715</f>
        <v>0</v>
      </c>
      <c r="BW691" s="133">
        <f t="shared" ref="BW691" si="13051">O691/O715</f>
        <v>0</v>
      </c>
      <c r="BX691" s="128">
        <f t="shared" ref="BX691" si="13052">P691/P715</f>
        <v>0</v>
      </c>
      <c r="BY691" s="129">
        <f t="shared" ref="BY691" si="13053">Q691/Q715</f>
        <v>0</v>
      </c>
      <c r="BZ691" s="130">
        <f t="shared" ref="BZ691" si="13054">R691/R715</f>
        <v>0</v>
      </c>
      <c r="CA691" s="131">
        <f t="shared" ref="CA691" si="13055">S691/S715</f>
        <v>0</v>
      </c>
      <c r="CB691" s="128">
        <f t="shared" ref="CB691" si="13056">T691/T715</f>
        <v>0</v>
      </c>
      <c r="CC691" s="129">
        <f t="shared" ref="CC691" si="13057">U691/U715</f>
        <v>0</v>
      </c>
      <c r="CD691" s="130">
        <f t="shared" ref="CD691" si="13058">V691/V715</f>
        <v>0</v>
      </c>
      <c r="CE691" s="131">
        <f t="shared" ref="CE691" si="13059">W691/W715</f>
        <v>0</v>
      </c>
      <c r="CF691" s="128">
        <f t="shared" ref="CF691" si="13060">X691/X715</f>
        <v>0</v>
      </c>
      <c r="CG691" s="129">
        <f t="shared" ref="CG691" si="13061">Y691/Y715</f>
        <v>0</v>
      </c>
      <c r="CH691" s="130">
        <f t="shared" ref="CH691" si="13062">Z691/Z715</f>
        <v>0</v>
      </c>
      <c r="CI691" s="128">
        <f t="shared" ref="CI691" si="13063">AA691/AA715</f>
        <v>0</v>
      </c>
      <c r="CJ691" s="134">
        <f t="shared" ref="CJ691" si="13064">AB691/AB715</f>
        <v>0</v>
      </c>
      <c r="CK691" s="135">
        <f t="shared" ref="CK691" si="13065">AC691/AC715</f>
        <v>0</v>
      </c>
    </row>
    <row r="692" spans="1:89" x14ac:dyDescent="0.2">
      <c r="A692" s="136" t="s">
        <v>17</v>
      </c>
      <c r="B692" s="175">
        <v>248</v>
      </c>
      <c r="C692" s="176">
        <v>0</v>
      </c>
      <c r="D692" s="177">
        <v>158</v>
      </c>
      <c r="E692" s="178">
        <v>7</v>
      </c>
      <c r="F692" s="175">
        <v>432</v>
      </c>
      <c r="G692" s="179">
        <v>8</v>
      </c>
      <c r="H692" s="177">
        <v>304</v>
      </c>
      <c r="I692" s="178">
        <v>21</v>
      </c>
      <c r="J692" s="175">
        <v>12</v>
      </c>
      <c r="K692" s="179">
        <v>13</v>
      </c>
      <c r="L692" s="177">
        <v>71</v>
      </c>
      <c r="M692" s="175">
        <v>39</v>
      </c>
      <c r="N692" s="180">
        <v>174</v>
      </c>
      <c r="O692" s="181">
        <v>101</v>
      </c>
      <c r="P692" s="175">
        <v>63</v>
      </c>
      <c r="Q692" s="179">
        <v>50</v>
      </c>
      <c r="R692" s="177">
        <v>19</v>
      </c>
      <c r="S692" s="178">
        <v>82</v>
      </c>
      <c r="T692" s="175">
        <v>0</v>
      </c>
      <c r="U692" s="179">
        <v>0</v>
      </c>
      <c r="V692" s="177">
        <v>9</v>
      </c>
      <c r="W692" s="178">
        <v>0</v>
      </c>
      <c r="X692" s="175">
        <v>4</v>
      </c>
      <c r="Y692" s="179">
        <v>0</v>
      </c>
      <c r="Z692" s="177">
        <v>0</v>
      </c>
      <c r="AA692" s="175">
        <v>0</v>
      </c>
      <c r="AB692" s="156">
        <f t="shared" ref="AB692:AB711" si="13066">B692+D692+F692+H692+J692+L692+N692+P692+R692+T692+V692+X692+Z692</f>
        <v>1494</v>
      </c>
      <c r="AC692" s="157">
        <f t="shared" ref="AC692:AC711" si="13067">C692+E692+G692+I692+K692+M692+O692+Q692+S692+U692+W692+Y692+AA692</f>
        <v>321</v>
      </c>
      <c r="AD692" s="202"/>
      <c r="AE692" s="237" t="str">
        <f>$AE$10</f>
        <v>08:00 - 08:59</v>
      </c>
      <c r="AF692" s="125">
        <f>SUMIF($A$9:$A$32,$AE692,B$691:B$714)</f>
        <v>1514</v>
      </c>
      <c r="AG692" s="176">
        <f t="shared" si="13037"/>
        <v>1385</v>
      </c>
      <c r="AH692" s="177">
        <f t="shared" si="13037"/>
        <v>536</v>
      </c>
      <c r="AI692" s="178">
        <f t="shared" si="13037"/>
        <v>552</v>
      </c>
      <c r="AJ692" s="238">
        <f t="shared" si="13037"/>
        <v>1675</v>
      </c>
      <c r="AK692" s="179">
        <f t="shared" si="13037"/>
        <v>1015</v>
      </c>
      <c r="AL692" s="177">
        <f t="shared" si="13037"/>
        <v>2175</v>
      </c>
      <c r="AM692" s="178">
        <f t="shared" si="13037"/>
        <v>1757</v>
      </c>
      <c r="AN692" s="238">
        <f t="shared" si="13037"/>
        <v>131</v>
      </c>
      <c r="AO692" s="179">
        <f t="shared" si="13037"/>
        <v>426</v>
      </c>
      <c r="AP692" s="177">
        <f t="shared" si="13037"/>
        <v>700</v>
      </c>
      <c r="AQ692" s="238">
        <f t="shared" si="13037"/>
        <v>1259</v>
      </c>
      <c r="AR692" s="180">
        <f t="shared" si="13037"/>
        <v>1669</v>
      </c>
      <c r="AS692" s="181">
        <f t="shared" si="13037"/>
        <v>2062</v>
      </c>
      <c r="AT692" s="238">
        <f t="shared" si="13037"/>
        <v>1041</v>
      </c>
      <c r="AU692" s="179">
        <f t="shared" si="13037"/>
        <v>916</v>
      </c>
      <c r="AV692" s="177">
        <f t="shared" si="13037"/>
        <v>1461</v>
      </c>
      <c r="AW692" s="178">
        <f t="shared" si="13038"/>
        <v>1132</v>
      </c>
      <c r="AX692" s="238">
        <f t="shared" si="13038"/>
        <v>237</v>
      </c>
      <c r="AY692" s="179">
        <f t="shared" si="13038"/>
        <v>327</v>
      </c>
      <c r="AZ692" s="177">
        <f t="shared" si="13038"/>
        <v>726</v>
      </c>
      <c r="BA692" s="178">
        <f t="shared" si="13038"/>
        <v>1194</v>
      </c>
      <c r="BB692" s="238">
        <f t="shared" si="13038"/>
        <v>830</v>
      </c>
      <c r="BC692" s="179">
        <f t="shared" si="13038"/>
        <v>525</v>
      </c>
      <c r="BD692" s="177">
        <f t="shared" si="13038"/>
        <v>1980</v>
      </c>
      <c r="BE692" s="238">
        <f t="shared" si="13038"/>
        <v>1924</v>
      </c>
      <c r="BF692" s="158">
        <f>SUM(AF692,AH692,AJ692,AL692,AN692,AP692,AR692,AT692,AV692,AX692,AZ692,BB692,BD692)</f>
        <v>14675</v>
      </c>
      <c r="BG692" s="159">
        <f>SUM(AG692,AI692,AK692,AM692,AO692,AQ692,AS692,AU692,AW692,AY692,BA692,BC692,BE692)</f>
        <v>14474</v>
      </c>
      <c r="BH692" s="202"/>
      <c r="BI692" s="136" t="s">
        <v>17</v>
      </c>
      <c r="BJ692" s="128">
        <f>B692/B715</f>
        <v>9.8573075241464286E-3</v>
      </c>
      <c r="BK692" s="129">
        <f t="shared" ref="BK692" si="13068">C692/C715</f>
        <v>0</v>
      </c>
      <c r="BL692" s="130">
        <f t="shared" ref="BL692" si="13069">D692/D715</f>
        <v>1.6615837627510781E-2</v>
      </c>
      <c r="BM692" s="131">
        <f t="shared" ref="BM692" si="13070">E692/E715</f>
        <v>6.8546807677242463E-4</v>
      </c>
      <c r="BN692" s="128">
        <f t="shared" ref="BN692" si="13071">F692/F715</f>
        <v>1.8625506596533586E-2</v>
      </c>
      <c r="BO692" s="129">
        <f t="shared" ref="BO692" si="13072">G692/G715</f>
        <v>3.2150464172326488E-4</v>
      </c>
      <c r="BP692" s="130">
        <f t="shared" ref="BP692" si="13073">H692/H715</f>
        <v>8.4402243322783052E-3</v>
      </c>
      <c r="BQ692" s="131">
        <f t="shared" ref="BQ692" si="13074">I692/I715</f>
        <v>5.2257004927089041E-4</v>
      </c>
      <c r="BR692" s="128">
        <f t="shared" ref="BR692" si="13075">J692/J715</f>
        <v>2.6501766784452299E-3</v>
      </c>
      <c r="BS692" s="129">
        <f t="shared" ref="BS692" si="13076">K692/K715</f>
        <v>3.1454149528187757E-3</v>
      </c>
      <c r="BT692" s="130">
        <f t="shared" ref="BT692" si="13077">L692/L715</f>
        <v>4.3518234753294515E-3</v>
      </c>
      <c r="BU692" s="128">
        <f t="shared" ref="BU692" si="13078">M692/M715</f>
        <v>2.5664648591734668E-3</v>
      </c>
      <c r="BV692" s="132">
        <f t="shared" ref="BV692" si="13079">N692/N715</f>
        <v>4.8321253020078316E-3</v>
      </c>
      <c r="BW692" s="133">
        <f t="shared" ref="BW692" si="13080">O692/O715</f>
        <v>3.2488419969119919E-3</v>
      </c>
      <c r="BX692" s="128">
        <f t="shared" ref="BX692" si="13081">P692/P715</f>
        <v>3.2788591651920474E-3</v>
      </c>
      <c r="BY692" s="129">
        <f t="shared" ref="BY692" si="13082">Q692/Q715</f>
        <v>3.3627009213800523E-3</v>
      </c>
      <c r="BZ692" s="130">
        <f t="shared" ref="BZ692" si="13083">R692/R715</f>
        <v>7.5453715102656767E-4</v>
      </c>
      <c r="CA692" s="131">
        <f t="shared" ref="CA692" si="13084">S692/S715</f>
        <v>3.8008714193010105E-3</v>
      </c>
      <c r="CB692" s="128">
        <f t="shared" ref="CB692" si="13085">T692/T715</f>
        <v>0</v>
      </c>
      <c r="CC692" s="129">
        <f t="shared" ref="CC692" si="13086">U692/U715</f>
        <v>0</v>
      </c>
      <c r="CD692" s="130">
        <f t="shared" ref="CD692" si="13087">V692/V715</f>
        <v>4.559270516717325E-4</v>
      </c>
      <c r="CE692" s="131">
        <f t="shared" ref="CE692" si="13088">W692/W715</f>
        <v>0</v>
      </c>
      <c r="CF692" s="128">
        <f t="shared" ref="CF692" si="13089">X692/X715</f>
        <v>2.6019644831848046E-4</v>
      </c>
      <c r="CG692" s="129">
        <f t="shared" ref="CG692" si="13090">Y692/Y715</f>
        <v>0</v>
      </c>
      <c r="CH692" s="130">
        <f t="shared" ref="CH692" si="13091">Z692/Z715</f>
        <v>0</v>
      </c>
      <c r="CI692" s="128">
        <f t="shared" ref="CI692" si="13092">AA692/AA715</f>
        <v>0</v>
      </c>
      <c r="CJ692" s="134">
        <f t="shared" ref="CJ692" si="13093">AB692/AB715</f>
        <v>5.4601471389048271E-3</v>
      </c>
      <c r="CK692" s="135">
        <f t="shared" ref="CK692" si="13094">AC692/AC715</f>
        <v>1.1792929385702267E-3</v>
      </c>
    </row>
    <row r="693" spans="1:89" ht="13.5" thickBot="1" x14ac:dyDescent="0.25">
      <c r="A693" s="145" t="s">
        <v>18</v>
      </c>
      <c r="B693" s="182">
        <v>923</v>
      </c>
      <c r="C693" s="183">
        <v>1</v>
      </c>
      <c r="D693" s="184">
        <v>499</v>
      </c>
      <c r="E693" s="185">
        <v>154</v>
      </c>
      <c r="F693" s="182">
        <v>2055</v>
      </c>
      <c r="G693" s="186">
        <v>388</v>
      </c>
      <c r="H693" s="184">
        <v>1541</v>
      </c>
      <c r="I693" s="185">
        <v>645</v>
      </c>
      <c r="J693" s="182">
        <v>59</v>
      </c>
      <c r="K693" s="186">
        <v>202</v>
      </c>
      <c r="L693" s="184">
        <v>441</v>
      </c>
      <c r="M693" s="182">
        <v>493</v>
      </c>
      <c r="N693" s="187">
        <v>1252</v>
      </c>
      <c r="O693" s="188">
        <v>1155</v>
      </c>
      <c r="P693" s="182">
        <v>766</v>
      </c>
      <c r="Q693" s="186">
        <v>693</v>
      </c>
      <c r="R693" s="184">
        <v>792</v>
      </c>
      <c r="S693" s="185">
        <v>798</v>
      </c>
      <c r="T693" s="182">
        <v>173</v>
      </c>
      <c r="U693" s="186">
        <v>404</v>
      </c>
      <c r="V693" s="184">
        <v>506</v>
      </c>
      <c r="W693" s="185">
        <v>762</v>
      </c>
      <c r="X693" s="182">
        <v>541</v>
      </c>
      <c r="Y693" s="186">
        <v>398</v>
      </c>
      <c r="Z693" s="184">
        <v>1281</v>
      </c>
      <c r="AA693" s="182">
        <v>935</v>
      </c>
      <c r="AB693" s="156">
        <f t="shared" si="13066"/>
        <v>10829</v>
      </c>
      <c r="AC693" s="157">
        <f t="shared" si="13067"/>
        <v>7028</v>
      </c>
      <c r="AD693" s="202"/>
      <c r="AE693" s="235">
        <f>$AE$11</f>
        <v>0</v>
      </c>
      <c r="AF693" s="125">
        <f>SUMIF($A$9:$A$32,$AE693,B$691:B$714)</f>
        <v>0</v>
      </c>
      <c r="AG693" s="183">
        <f t="shared" si="13037"/>
        <v>0</v>
      </c>
      <c r="AH693" s="184">
        <f t="shared" si="13037"/>
        <v>0</v>
      </c>
      <c r="AI693" s="185">
        <f t="shared" si="13037"/>
        <v>0</v>
      </c>
      <c r="AJ693" s="182">
        <f t="shared" si="13037"/>
        <v>0</v>
      </c>
      <c r="AK693" s="186">
        <f t="shared" si="13037"/>
        <v>0</v>
      </c>
      <c r="AL693" s="184">
        <f t="shared" si="13037"/>
        <v>0</v>
      </c>
      <c r="AM693" s="185">
        <f t="shared" si="13037"/>
        <v>0</v>
      </c>
      <c r="AN693" s="182">
        <f t="shared" si="13037"/>
        <v>0</v>
      </c>
      <c r="AO693" s="186">
        <f t="shared" si="13037"/>
        <v>0</v>
      </c>
      <c r="AP693" s="184">
        <f t="shared" si="13037"/>
        <v>0</v>
      </c>
      <c r="AQ693" s="182">
        <f t="shared" si="13037"/>
        <v>0</v>
      </c>
      <c r="AR693" s="187">
        <f t="shared" si="13037"/>
        <v>0</v>
      </c>
      <c r="AS693" s="188">
        <f t="shared" si="13037"/>
        <v>0</v>
      </c>
      <c r="AT693" s="182">
        <f t="shared" si="13037"/>
        <v>0</v>
      </c>
      <c r="AU693" s="186">
        <f t="shared" si="13037"/>
        <v>0</v>
      </c>
      <c r="AV693" s="184">
        <f t="shared" si="13037"/>
        <v>0</v>
      </c>
      <c r="AW693" s="185">
        <f t="shared" si="13038"/>
        <v>0</v>
      </c>
      <c r="AX693" s="182">
        <f t="shared" si="13038"/>
        <v>0</v>
      </c>
      <c r="AY693" s="186">
        <f t="shared" si="13038"/>
        <v>0</v>
      </c>
      <c r="AZ693" s="184">
        <f t="shared" si="13038"/>
        <v>0</v>
      </c>
      <c r="BA693" s="185">
        <f t="shared" si="13038"/>
        <v>0</v>
      </c>
      <c r="BB693" s="182">
        <f t="shared" si="13038"/>
        <v>0</v>
      </c>
      <c r="BC693" s="186">
        <f t="shared" si="13038"/>
        <v>0</v>
      </c>
      <c r="BD693" s="184">
        <f t="shared" si="13038"/>
        <v>0</v>
      </c>
      <c r="BE693" s="182">
        <f t="shared" si="13038"/>
        <v>0</v>
      </c>
      <c r="BF693" s="158">
        <f>SUM(AF693,AH693,AJ693,AL693,AN693,AP693,AR693,AT693,AV693,AX693,AZ693,BB693,BD693)</f>
        <v>0</v>
      </c>
      <c r="BG693" s="159">
        <f>SUM(AG693,AI693,AK693,AM693,AO693,AQ693,AS693,AU693,AW693,AY693,BA693,BC693,BE693)</f>
        <v>0</v>
      </c>
      <c r="BH693" s="202"/>
      <c r="BI693" s="145" t="s">
        <v>18</v>
      </c>
      <c r="BJ693" s="128">
        <f>B693/B715</f>
        <v>3.668667276123852E-2</v>
      </c>
      <c r="BK693" s="129">
        <f t="shared" ref="BK693" si="13095">C693/C715</f>
        <v>3.6208269968860888E-5</v>
      </c>
      <c r="BL693" s="130">
        <f t="shared" ref="BL693" si="13096">D693/D715</f>
        <v>5.2476601114733408E-2</v>
      </c>
      <c r="BM693" s="131">
        <f t="shared" ref="BM693" si="13097">E693/E715</f>
        <v>1.5080297688993341E-2</v>
      </c>
      <c r="BN693" s="128">
        <f t="shared" ref="BN693" si="13098">F693/F715</f>
        <v>8.8600500129343798E-2</v>
      </c>
      <c r="BO693" s="129">
        <f t="shared" ref="BO693" si="13099">G693/G715</f>
        <v>1.5592975123578347E-2</v>
      </c>
      <c r="BP693" s="130">
        <f t="shared" ref="BP693" si="13100">H693/H715</f>
        <v>4.2784163473818644E-2</v>
      </c>
      <c r="BQ693" s="131">
        <f t="shared" ref="BQ693" si="13101">I693/I715</f>
        <v>1.6050365799034488E-2</v>
      </c>
      <c r="BR693" s="128">
        <f t="shared" ref="BR693" si="13102">J693/J715</f>
        <v>1.3030035335689047E-2</v>
      </c>
      <c r="BS693" s="129">
        <f t="shared" ref="BS693" si="13103">K693/K715</f>
        <v>4.8874909266876362E-2</v>
      </c>
      <c r="BT693" s="130">
        <f t="shared" ref="BT693" si="13104">L693/L715</f>
        <v>2.7030340177750536E-2</v>
      </c>
      <c r="BU693" s="128">
        <f t="shared" ref="BU693" si="13105">M693/M715</f>
        <v>3.2442748091603052E-2</v>
      </c>
      <c r="BV693" s="132">
        <f t="shared" ref="BV693" si="13106">N693/N715</f>
        <v>3.4769085506401176E-2</v>
      </c>
      <c r="BW693" s="133">
        <f t="shared" ref="BW693" si="13107">O693/O715</f>
        <v>3.7152599073597532E-2</v>
      </c>
      <c r="BX693" s="128">
        <f t="shared" ref="BX693" si="13108">P693/P715</f>
        <v>3.9866763818049336E-2</v>
      </c>
      <c r="BY693" s="129">
        <f t="shared" ref="BY693" si="13109">Q693/Q715</f>
        <v>4.660703477032753E-2</v>
      </c>
      <c r="BZ693" s="130">
        <f t="shared" ref="BZ693" si="13110">R693/R715</f>
        <v>3.1452285453317977E-2</v>
      </c>
      <c r="CA693" s="131">
        <f t="shared" ref="CA693" si="13111">S693/S715</f>
        <v>3.698896820246593E-2</v>
      </c>
      <c r="CB693" s="128">
        <f t="shared" ref="CB693" si="13112">T693/T715</f>
        <v>3.544355664822782E-2</v>
      </c>
      <c r="CC693" s="129">
        <f t="shared" ref="CC693" si="13113">U693/U715</f>
        <v>9.7349397590361444E-2</v>
      </c>
      <c r="CD693" s="130">
        <f t="shared" ref="CD693" si="13114">V693/V715</f>
        <v>2.563323201621074E-2</v>
      </c>
      <c r="CE693" s="131">
        <f t="shared" ref="CE693" si="13115">W693/W715</f>
        <v>3.6613492216029213E-2</v>
      </c>
      <c r="CF693" s="128">
        <f t="shared" ref="CF693" si="13116">X693/X715</f>
        <v>3.5191569635074478E-2</v>
      </c>
      <c r="CG693" s="129">
        <f t="shared" ref="CG693" si="13117">Y693/Y715</f>
        <v>5.3144612097743356E-2</v>
      </c>
      <c r="CH693" s="130">
        <f t="shared" ref="CH693" si="13118">Z693/Z715</f>
        <v>3.327445581588654E-2</v>
      </c>
      <c r="CI693" s="128">
        <f t="shared" ref="CI693" si="13119">AA693/AA715</f>
        <v>1.8704863264448757E-2</v>
      </c>
      <c r="CJ693" s="134">
        <f t="shared" ref="CJ693" si="13120">AB693/AB715</f>
        <v>3.9576929964658884E-2</v>
      </c>
      <c r="CK693" s="135">
        <f t="shared" ref="CK693" si="13121">AC693/AC715</f>
        <v>2.5819535116110758E-2</v>
      </c>
    </row>
    <row r="694" spans="1:89" ht="14.25" thickTop="1" thickBot="1" x14ac:dyDescent="0.25">
      <c r="A694" s="136" t="s">
        <v>19</v>
      </c>
      <c r="B694" s="175">
        <v>1296</v>
      </c>
      <c r="C694" s="176">
        <v>1409</v>
      </c>
      <c r="D694" s="177">
        <v>610</v>
      </c>
      <c r="E694" s="178">
        <v>616</v>
      </c>
      <c r="F694" s="175">
        <v>2074</v>
      </c>
      <c r="G694" s="179">
        <v>1096</v>
      </c>
      <c r="H694" s="177">
        <v>2081</v>
      </c>
      <c r="I694" s="178">
        <v>1565</v>
      </c>
      <c r="J694" s="175">
        <v>115</v>
      </c>
      <c r="K694" s="179">
        <v>336</v>
      </c>
      <c r="L694" s="177">
        <v>829</v>
      </c>
      <c r="M694" s="175">
        <v>1024</v>
      </c>
      <c r="N694" s="180">
        <v>2056</v>
      </c>
      <c r="O694" s="181">
        <v>2312</v>
      </c>
      <c r="P694" s="175">
        <v>1092</v>
      </c>
      <c r="Q694" s="179">
        <v>1258</v>
      </c>
      <c r="R694" s="177">
        <v>1559</v>
      </c>
      <c r="S694" s="178">
        <v>1389</v>
      </c>
      <c r="T694" s="175">
        <v>244</v>
      </c>
      <c r="U694" s="179">
        <v>682</v>
      </c>
      <c r="V694" s="177">
        <v>920</v>
      </c>
      <c r="W694" s="178">
        <v>1617</v>
      </c>
      <c r="X694" s="175">
        <v>1052</v>
      </c>
      <c r="Y694" s="179">
        <v>638</v>
      </c>
      <c r="Z694" s="177">
        <v>1774</v>
      </c>
      <c r="AA694" s="175">
        <v>1817</v>
      </c>
      <c r="AB694" s="156">
        <f t="shared" si="13066"/>
        <v>15702</v>
      </c>
      <c r="AC694" s="157">
        <f t="shared" si="13067"/>
        <v>15759</v>
      </c>
      <c r="AD694" s="202"/>
      <c r="AE694" s="229" t="s">
        <v>13</v>
      </c>
      <c r="AF694" s="20">
        <f t="shared" ref="AF694:BG694" si="13122">SUM(AF691:AF693)</f>
        <v>2901</v>
      </c>
      <c r="AG694" s="21">
        <f t="shared" si="13122"/>
        <v>2751</v>
      </c>
      <c r="AH694" s="20">
        <f t="shared" si="13122"/>
        <v>1099</v>
      </c>
      <c r="AI694" s="21">
        <f t="shared" si="13122"/>
        <v>1115</v>
      </c>
      <c r="AJ694" s="20">
        <f t="shared" si="13122"/>
        <v>3453</v>
      </c>
      <c r="AK694" s="21">
        <f t="shared" si="13122"/>
        <v>2163</v>
      </c>
      <c r="AL694" s="20">
        <f t="shared" si="13122"/>
        <v>4376</v>
      </c>
      <c r="AM694" s="21">
        <f t="shared" si="13122"/>
        <v>3560</v>
      </c>
      <c r="AN694" s="20">
        <f t="shared" si="13122"/>
        <v>278</v>
      </c>
      <c r="AO694" s="21">
        <f t="shared" si="13122"/>
        <v>867</v>
      </c>
      <c r="AP694" s="20">
        <f t="shared" si="13122"/>
        <v>1472</v>
      </c>
      <c r="AQ694" s="21">
        <f t="shared" si="13122"/>
        <v>2542</v>
      </c>
      <c r="AR694" s="20">
        <f t="shared" si="13122"/>
        <v>3773</v>
      </c>
      <c r="AS694" s="21">
        <f t="shared" si="13122"/>
        <v>4220</v>
      </c>
      <c r="AT694" s="20">
        <f t="shared" si="13122"/>
        <v>2171</v>
      </c>
      <c r="AU694" s="21">
        <f t="shared" si="13122"/>
        <v>1941</v>
      </c>
      <c r="AV694" s="20">
        <f t="shared" si="13122"/>
        <v>3103</v>
      </c>
      <c r="AW694" s="21">
        <f t="shared" si="13122"/>
        <v>2406</v>
      </c>
      <c r="AX694" s="20">
        <f t="shared" si="13122"/>
        <v>566</v>
      </c>
      <c r="AY694" s="21">
        <f t="shared" si="13122"/>
        <v>836</v>
      </c>
      <c r="AZ694" s="20">
        <f t="shared" si="13122"/>
        <v>1633</v>
      </c>
      <c r="BA694" s="21">
        <f t="shared" si="13122"/>
        <v>2669</v>
      </c>
      <c r="BB694" s="20">
        <f t="shared" si="13122"/>
        <v>1798</v>
      </c>
      <c r="BC694" s="21">
        <f t="shared" si="13122"/>
        <v>1305</v>
      </c>
      <c r="BD694" s="20">
        <f t="shared" si="13122"/>
        <v>3961</v>
      </c>
      <c r="BE694" s="21">
        <f t="shared" si="13122"/>
        <v>4079</v>
      </c>
      <c r="BF694" s="160">
        <f t="shared" si="13122"/>
        <v>30584</v>
      </c>
      <c r="BG694" s="161">
        <f t="shared" si="13122"/>
        <v>30454</v>
      </c>
      <c r="BH694" s="202"/>
      <c r="BI694" s="136" t="s">
        <v>19</v>
      </c>
      <c r="BJ694" s="128">
        <f>B694/B715</f>
        <v>5.1512381255216823E-2</v>
      </c>
      <c r="BK694" s="129">
        <f t="shared" ref="BK694" si="13123">C694/C715</f>
        <v>5.1017452386124991E-2</v>
      </c>
      <c r="BL694" s="130">
        <f t="shared" ref="BL694" si="13124">D694/D715</f>
        <v>6.4149752865706178E-2</v>
      </c>
      <c r="BM694" s="131">
        <f t="shared" ref="BM694" si="13125">E694/E715</f>
        <v>6.0321190755973364E-2</v>
      </c>
      <c r="BN694" s="128">
        <f t="shared" ref="BN694" si="13126">F694/F715</f>
        <v>8.9419677502802455E-2</v>
      </c>
      <c r="BO694" s="129">
        <f t="shared" ref="BO694" si="13127">G694/G715</f>
        <v>4.404613591608729E-2</v>
      </c>
      <c r="BP694" s="130">
        <f t="shared" ref="BP694" si="13128">H694/H715</f>
        <v>5.7776667221944585E-2</v>
      </c>
      <c r="BQ694" s="131">
        <f t="shared" ref="BQ694" si="13129">I694/I715</f>
        <v>3.8943910814711588E-2</v>
      </c>
      <c r="BR694" s="128">
        <f t="shared" ref="BR694" si="13130">J694/J715</f>
        <v>2.5397526501766785E-2</v>
      </c>
      <c r="BS694" s="129">
        <f t="shared" ref="BS694" si="13131">K694/K715</f>
        <v>8.1296878780546825E-2</v>
      </c>
      <c r="BT694" s="130">
        <f t="shared" ref="BT694" si="13132">L694/L715</f>
        <v>5.0812136071100217E-2</v>
      </c>
      <c r="BU694" s="128">
        <f t="shared" ref="BU694" si="13133">M694/M715</f>
        <v>6.7386154251118713E-2</v>
      </c>
      <c r="BV694" s="132">
        <f t="shared" ref="BV694" si="13134">N694/N715</f>
        <v>5.7096836901885641E-2</v>
      </c>
      <c r="BW694" s="133">
        <f t="shared" ref="BW694" si="13135">O694/O715</f>
        <v>7.4369531652084403E-2</v>
      </c>
      <c r="BX694" s="128">
        <f t="shared" ref="BX694" si="13136">P694/P715</f>
        <v>5.6833558863328824E-2</v>
      </c>
      <c r="BY694" s="129">
        <f t="shared" ref="BY694" si="13137">Q694/Q715</f>
        <v>8.4605555181922115E-2</v>
      </c>
      <c r="BZ694" s="130">
        <f t="shared" ref="BZ694" si="13138">R694/R715</f>
        <v>6.1911758865811524E-2</v>
      </c>
      <c r="CA694" s="131">
        <f t="shared" ref="CA694" si="13139">S694/S715</f>
        <v>6.4383053675720781E-2</v>
      </c>
      <c r="CB694" s="128">
        <f t="shared" ref="CB694" si="13140">T694/T715</f>
        <v>4.9989756197500512E-2</v>
      </c>
      <c r="CC694" s="129">
        <f t="shared" ref="CC694" si="13141">U694/U715</f>
        <v>0.16433734939759037</v>
      </c>
      <c r="CD694" s="130">
        <f t="shared" ref="CD694" si="13142">V694/V715</f>
        <v>4.6605876393110438E-2</v>
      </c>
      <c r="CE694" s="131">
        <f t="shared" ref="CE694" si="13143">W694/W715</f>
        <v>7.7695560253699794E-2</v>
      </c>
      <c r="CF694" s="128">
        <f t="shared" ref="CF694" si="13144">X694/X715</f>
        <v>6.8431665907760356E-2</v>
      </c>
      <c r="CG694" s="129">
        <f t="shared" ref="CG694" si="13145">Y694/Y715</f>
        <v>8.5191614367739352E-2</v>
      </c>
      <c r="CH694" s="130">
        <f t="shared" ref="CH694" si="13146">Z694/Z715</f>
        <v>4.6080315860564186E-2</v>
      </c>
      <c r="CI694" s="128">
        <f t="shared" ref="CI694" si="13147">AA694/AA715</f>
        <v>3.6349450857222881E-2</v>
      </c>
      <c r="CJ694" s="134">
        <f t="shared" ref="CJ694" si="13148">AB694/AB715</f>
        <v>5.7386365712907367E-2</v>
      </c>
      <c r="CK694" s="135">
        <f t="shared" ref="CK694" si="13149">AC694/AC715</f>
        <v>5.7895568283265426E-2</v>
      </c>
    </row>
    <row r="695" spans="1:89" ht="13.5" thickTop="1" x14ac:dyDescent="0.2">
      <c r="A695" s="145" t="s">
        <v>20</v>
      </c>
      <c r="B695" s="182">
        <v>1387</v>
      </c>
      <c r="C695" s="183">
        <v>1366</v>
      </c>
      <c r="D695" s="184">
        <v>563</v>
      </c>
      <c r="E695" s="185">
        <v>563</v>
      </c>
      <c r="F695" s="182">
        <v>1778</v>
      </c>
      <c r="G695" s="186">
        <v>1148</v>
      </c>
      <c r="H695" s="184">
        <v>2201</v>
      </c>
      <c r="I695" s="185">
        <v>1803</v>
      </c>
      <c r="J695" s="182">
        <v>147</v>
      </c>
      <c r="K695" s="186">
        <v>441</v>
      </c>
      <c r="L695" s="184">
        <v>772</v>
      </c>
      <c r="M695" s="182">
        <v>1283</v>
      </c>
      <c r="N695" s="187">
        <v>2104</v>
      </c>
      <c r="O695" s="188">
        <v>2158</v>
      </c>
      <c r="P695" s="182">
        <v>1130</v>
      </c>
      <c r="Q695" s="186">
        <v>1025</v>
      </c>
      <c r="R695" s="184">
        <v>1642</v>
      </c>
      <c r="S695" s="185">
        <v>1274</v>
      </c>
      <c r="T695" s="182">
        <v>329</v>
      </c>
      <c r="U695" s="186">
        <v>509</v>
      </c>
      <c r="V695" s="184">
        <v>907</v>
      </c>
      <c r="W695" s="185">
        <v>1475</v>
      </c>
      <c r="X695" s="182">
        <v>968</v>
      </c>
      <c r="Y695" s="186">
        <v>780</v>
      </c>
      <c r="Z695" s="184">
        <v>1981</v>
      </c>
      <c r="AA695" s="182">
        <v>2155</v>
      </c>
      <c r="AB695" s="156">
        <f t="shared" si="13066"/>
        <v>15909</v>
      </c>
      <c r="AC695" s="157">
        <f t="shared" si="13067"/>
        <v>15980</v>
      </c>
      <c r="AD695" s="202"/>
      <c r="BH695" s="202"/>
      <c r="BI695" s="145" t="s">
        <v>20</v>
      </c>
      <c r="BJ695" s="128">
        <f>B695/B715</f>
        <v>5.512937716125442E-2</v>
      </c>
      <c r="BK695" s="129">
        <f t="shared" ref="BK695" si="13150">C695/C715</f>
        <v>4.9460496777463975E-2</v>
      </c>
      <c r="BL695" s="130">
        <f t="shared" ref="BL695" si="13151">D695/D715</f>
        <v>5.920706698916816E-2</v>
      </c>
      <c r="BM695" s="131">
        <f t="shared" ref="BM695" si="13152">E695/E715</f>
        <v>5.5131218174696434E-2</v>
      </c>
      <c r="BN695" s="128">
        <f t="shared" ref="BN695" si="13153">F695/F715</f>
        <v>7.6657756316288697E-2</v>
      </c>
      <c r="BO695" s="129">
        <f t="shared" ref="BO695" si="13154">G695/G715</f>
        <v>4.6135916087288509E-2</v>
      </c>
      <c r="BP695" s="130">
        <f t="shared" ref="BP695" si="13155">H695/H715</f>
        <v>6.1108334721528122E-2</v>
      </c>
      <c r="BQ695" s="131">
        <f t="shared" ref="BQ695" si="13156">I695/I715</f>
        <v>4.4866371373115013E-2</v>
      </c>
      <c r="BR695" s="128">
        <f t="shared" ref="BR695" si="13157">J695/J715</f>
        <v>3.2464664310954065E-2</v>
      </c>
      <c r="BS695" s="129">
        <f t="shared" ref="BS695" si="13158">K695/K715</f>
        <v>0.1067021533994677</v>
      </c>
      <c r="BT695" s="130">
        <f t="shared" ref="BT695" si="13159">L695/L715</f>
        <v>4.7318418633159672E-2</v>
      </c>
      <c r="BU695" s="128">
        <f t="shared" ref="BU695" si="13160">M695/M715</f>
        <v>8.4430113187680969E-2</v>
      </c>
      <c r="BV695" s="132">
        <f t="shared" ref="BV695" si="13161">N695/N715</f>
        <v>5.8429836985198144E-2</v>
      </c>
      <c r="BW695" s="133">
        <f t="shared" ref="BW695" si="13162">O695/O715</f>
        <v>6.9415851775604734E-2</v>
      </c>
      <c r="BX695" s="128">
        <f t="shared" ref="BX695" si="13163">P695/P715</f>
        <v>5.8811283439158944E-2</v>
      </c>
      <c r="BY695" s="129">
        <f t="shared" ref="BY695" si="13164">Q695/Q715</f>
        <v>6.8935368888291076E-2</v>
      </c>
      <c r="BZ695" s="130">
        <f t="shared" ref="BZ695" si="13165">R695/R715</f>
        <v>6.5207894841348632E-2</v>
      </c>
      <c r="CA695" s="131">
        <f t="shared" ref="CA695" si="13166">S695/S715</f>
        <v>5.9052563270603507E-2</v>
      </c>
      <c r="CB695" s="128">
        <f t="shared" ref="CB695" si="13167">T695/T715</f>
        <v>6.740422044662979E-2</v>
      </c>
      <c r="CC695" s="129">
        <f t="shared" ref="CC695" si="13168">U695/U715</f>
        <v>0.12265060240963856</v>
      </c>
      <c r="CD695" s="130">
        <f t="shared" ref="CD695" si="13169">V695/V715</f>
        <v>4.5947315096251266E-2</v>
      </c>
      <c r="CE695" s="131">
        <f t="shared" ref="CE695" si="13170">W695/W715</f>
        <v>7.0872573515279647E-2</v>
      </c>
      <c r="CF695" s="128">
        <f t="shared" ref="CF695" si="13171">X695/X715</f>
        <v>6.2967540493072266E-2</v>
      </c>
      <c r="CG695" s="129">
        <f t="shared" ref="CG695" si="13172">Y695/Y715</f>
        <v>0.10415275737748698</v>
      </c>
      <c r="CH695" s="130">
        <f t="shared" ref="CH695" si="13173">Z695/Z715</f>
        <v>5.1457218556808147E-2</v>
      </c>
      <c r="CI695" s="128">
        <f t="shared" ref="CI695" si="13174">AA695/AA715</f>
        <v>4.3111208914317724E-2</v>
      </c>
      <c r="CJ695" s="134">
        <f t="shared" ref="CJ695" si="13175">AB695/AB715</f>
        <v>5.8142892123719481E-2</v>
      </c>
      <c r="CK695" s="135">
        <f t="shared" ref="CK695" si="13176">AC695/AC715</f>
        <v>5.8707480244087923E-2</v>
      </c>
    </row>
    <row r="696" spans="1:89" ht="13.5" thickBot="1" x14ac:dyDescent="0.25">
      <c r="A696" s="136" t="s">
        <v>21</v>
      </c>
      <c r="B696" s="175">
        <v>1514</v>
      </c>
      <c r="C696" s="176">
        <v>1385</v>
      </c>
      <c r="D696" s="177">
        <v>536</v>
      </c>
      <c r="E696" s="178">
        <v>552</v>
      </c>
      <c r="F696" s="175">
        <v>1675</v>
      </c>
      <c r="G696" s="179">
        <v>1015</v>
      </c>
      <c r="H696" s="177">
        <v>2175</v>
      </c>
      <c r="I696" s="178">
        <v>1757</v>
      </c>
      <c r="J696" s="175">
        <v>131</v>
      </c>
      <c r="K696" s="179">
        <v>426</v>
      </c>
      <c r="L696" s="177">
        <v>700</v>
      </c>
      <c r="M696" s="175">
        <v>1259</v>
      </c>
      <c r="N696" s="180">
        <v>1669</v>
      </c>
      <c r="O696" s="181">
        <v>2062</v>
      </c>
      <c r="P696" s="175">
        <v>1041</v>
      </c>
      <c r="Q696" s="179">
        <v>916</v>
      </c>
      <c r="R696" s="177">
        <v>1461</v>
      </c>
      <c r="S696" s="178">
        <v>1132</v>
      </c>
      <c r="T696" s="175">
        <v>237</v>
      </c>
      <c r="U696" s="179">
        <v>327</v>
      </c>
      <c r="V696" s="177">
        <v>726</v>
      </c>
      <c r="W696" s="178">
        <v>1194</v>
      </c>
      <c r="X696" s="175">
        <v>830</v>
      </c>
      <c r="Y696" s="179">
        <v>525</v>
      </c>
      <c r="Z696" s="177">
        <v>1980</v>
      </c>
      <c r="AA696" s="175">
        <v>1924</v>
      </c>
      <c r="AB696" s="156">
        <f t="shared" si="13066"/>
        <v>14675</v>
      </c>
      <c r="AC696" s="157">
        <f t="shared" si="13067"/>
        <v>14474</v>
      </c>
      <c r="AD696" s="202"/>
      <c r="AE696" s="232" t="s">
        <v>85</v>
      </c>
      <c r="BH696" s="202"/>
      <c r="BI696" s="136" t="s">
        <v>21</v>
      </c>
      <c r="BJ696" s="128">
        <f>B696/B715</f>
        <v>6.01772725466036E-2</v>
      </c>
      <c r="BK696" s="129">
        <f t="shared" ref="BK696" si="13177">C696/C715</f>
        <v>5.014845390687233E-2</v>
      </c>
      <c r="BL696" s="130">
        <f t="shared" ref="BL696" si="13178">D696/D715</f>
        <v>5.6367651698390996E-2</v>
      </c>
      <c r="BM696" s="131">
        <f t="shared" ref="BM696" si="13179">E696/E715</f>
        <v>5.4054054054054057E-2</v>
      </c>
      <c r="BN696" s="128">
        <f t="shared" ref="BN696" si="13180">F696/F715</f>
        <v>7.2216952660170738E-2</v>
      </c>
      <c r="BO696" s="129">
        <f t="shared" ref="BO696" si="13181">G696/G715</f>
        <v>4.0790901418639232E-2</v>
      </c>
      <c r="BP696" s="130">
        <f t="shared" ref="BP696" si="13182">H696/H715</f>
        <v>6.0386473429951688E-2</v>
      </c>
      <c r="BQ696" s="131">
        <f t="shared" ref="BQ696" si="13183">I696/I715</f>
        <v>4.3721694122331158E-2</v>
      </c>
      <c r="BR696" s="128">
        <f t="shared" ref="BR696" si="13184">J696/J715</f>
        <v>2.8931095406360425E-2</v>
      </c>
      <c r="BS696" s="129">
        <f t="shared" ref="BS696" si="13185">K696/K715</f>
        <v>0.10307282845390757</v>
      </c>
      <c r="BT696" s="130">
        <f t="shared" ref="BT696" si="13186">L696/L715</f>
        <v>4.2905301869445293E-2</v>
      </c>
      <c r="BU696" s="128">
        <f t="shared" ref="BU696" si="13187">M696/M715</f>
        <v>8.2850750197420373E-2</v>
      </c>
      <c r="BV696" s="132">
        <f t="shared" ref="BV696" si="13188">N696/N715</f>
        <v>4.6349523730178567E-2</v>
      </c>
      <c r="BW696" s="133">
        <f t="shared" ref="BW696" si="13189">O696/O715</f>
        <v>6.6327843540916115E-2</v>
      </c>
      <c r="BX696" s="128">
        <f t="shared" ref="BX696" si="13190">P696/P715</f>
        <v>5.4179244301030501E-2</v>
      </c>
      <c r="BY696" s="129">
        <f t="shared" ref="BY696" si="13191">Q696/Q715</f>
        <v>6.1604680879682558E-2</v>
      </c>
      <c r="BZ696" s="130">
        <f t="shared" ref="BZ696" si="13192">R696/R715</f>
        <v>5.8019935665779752E-2</v>
      </c>
      <c r="CA696" s="131">
        <f t="shared" ref="CA696" si="13193">S696/S715</f>
        <v>5.2470566422545654E-2</v>
      </c>
      <c r="CB696" s="128">
        <f t="shared" ref="CB696" si="13194">T696/T715</f>
        <v>4.855562384757222E-2</v>
      </c>
      <c r="CC696" s="129">
        <f t="shared" ref="CC696" si="13195">U696/U715</f>
        <v>7.8795180722891572E-2</v>
      </c>
      <c r="CD696" s="130">
        <f t="shared" ref="CD696" si="13196">V696/V715</f>
        <v>3.6778115501519756E-2</v>
      </c>
      <c r="CE696" s="131">
        <f t="shared" ref="CE696" si="13197">W696/W715</f>
        <v>5.7370747645589082E-2</v>
      </c>
      <c r="CF696" s="128">
        <f t="shared" ref="CF696" si="13198">X696/X715</f>
        <v>5.3990763026084694E-2</v>
      </c>
      <c r="CG696" s="129">
        <f t="shared" ref="CG696" si="13199">Y696/Y715</f>
        <v>7.0102817465616238E-2</v>
      </c>
      <c r="CH696" s="130">
        <f t="shared" ref="CH696" si="13200">Z696/Z715</f>
        <v>5.143124318146397E-2</v>
      </c>
      <c r="CI696" s="128">
        <f t="shared" ref="CI696" si="13201">AA696/AA715</f>
        <v>3.84900074019245E-2</v>
      </c>
      <c r="CJ696" s="134">
        <f t="shared" ref="CJ696" si="13202">AB696/AB715</f>
        <v>5.3632971394530347E-2</v>
      </c>
      <c r="CK696" s="135">
        <f t="shared" ref="CK696" si="13203">AC696/AC715</f>
        <v>5.3174722719207042E-2</v>
      </c>
    </row>
    <row r="697" spans="1:89" ht="14.25" thickTop="1" thickBot="1" x14ac:dyDescent="0.25">
      <c r="A697" s="145" t="s">
        <v>22</v>
      </c>
      <c r="B697" s="182">
        <v>1615</v>
      </c>
      <c r="C697" s="183">
        <v>1324</v>
      </c>
      <c r="D697" s="184">
        <v>514</v>
      </c>
      <c r="E697" s="185">
        <v>488</v>
      </c>
      <c r="F697" s="182">
        <v>1550</v>
      </c>
      <c r="G697" s="186">
        <v>713</v>
      </c>
      <c r="H697" s="184">
        <v>2106</v>
      </c>
      <c r="I697" s="185">
        <v>2020</v>
      </c>
      <c r="J697" s="182">
        <v>191</v>
      </c>
      <c r="K697" s="186">
        <v>492</v>
      </c>
      <c r="L697" s="184">
        <v>567</v>
      </c>
      <c r="M697" s="182">
        <v>1326</v>
      </c>
      <c r="N697" s="187">
        <v>1695</v>
      </c>
      <c r="O697" s="188">
        <v>2185</v>
      </c>
      <c r="P697" s="182">
        <v>946</v>
      </c>
      <c r="Q697" s="186">
        <v>738</v>
      </c>
      <c r="R697" s="184">
        <v>1542</v>
      </c>
      <c r="S697" s="185">
        <v>1062</v>
      </c>
      <c r="T697" s="182">
        <v>162</v>
      </c>
      <c r="U697" s="186">
        <v>233</v>
      </c>
      <c r="V697" s="184">
        <v>670</v>
      </c>
      <c r="W697" s="185">
        <v>1695</v>
      </c>
      <c r="X697" s="182">
        <v>848</v>
      </c>
      <c r="Y697" s="186">
        <v>518</v>
      </c>
      <c r="Z697" s="184">
        <v>2085</v>
      </c>
      <c r="AA697" s="182">
        <v>2351</v>
      </c>
      <c r="AB697" s="156">
        <f t="shared" si="13066"/>
        <v>14491</v>
      </c>
      <c r="AC697" s="157">
        <f t="shared" si="13067"/>
        <v>15145</v>
      </c>
      <c r="AD697" s="202"/>
      <c r="AE697" s="300" t="s">
        <v>0</v>
      </c>
      <c r="AF697" s="302" t="s">
        <v>1</v>
      </c>
      <c r="AG697" s="303"/>
      <c r="AH697" s="302" t="s">
        <v>2</v>
      </c>
      <c r="AI697" s="303"/>
      <c r="AJ697" s="302" t="s">
        <v>3</v>
      </c>
      <c r="AK697" s="303"/>
      <c r="AL697" s="302" t="s">
        <v>4</v>
      </c>
      <c r="AM697" s="303"/>
      <c r="AN697" s="302" t="s">
        <v>5</v>
      </c>
      <c r="AO697" s="303"/>
      <c r="AP697" s="302" t="s">
        <v>6</v>
      </c>
      <c r="AQ697" s="303"/>
      <c r="AR697" s="302" t="s">
        <v>7</v>
      </c>
      <c r="AS697" s="303"/>
      <c r="AT697" s="302" t="s">
        <v>8</v>
      </c>
      <c r="AU697" s="303"/>
      <c r="AV697" s="302" t="s">
        <v>9</v>
      </c>
      <c r="AW697" s="303"/>
      <c r="AX697" s="302" t="s">
        <v>10</v>
      </c>
      <c r="AY697" s="303"/>
      <c r="AZ697" s="302" t="s">
        <v>11</v>
      </c>
      <c r="BA697" s="303"/>
      <c r="BB697" s="302" t="s">
        <v>12</v>
      </c>
      <c r="BC697" s="303"/>
      <c r="BD697" s="305" t="s">
        <v>40</v>
      </c>
      <c r="BE697" s="306"/>
      <c r="BF697" s="307" t="s">
        <v>41</v>
      </c>
      <c r="BG697" s="308"/>
      <c r="BH697" s="202"/>
      <c r="BI697" s="145" t="s">
        <v>22</v>
      </c>
      <c r="BJ697" s="128">
        <f>B697/B715</f>
        <v>6.4191740530227748E-2</v>
      </c>
      <c r="BK697" s="129">
        <f t="shared" ref="BK697" si="13204">C697/C715</f>
        <v>4.7939749438771814E-2</v>
      </c>
      <c r="BL697" s="130">
        <f t="shared" ref="BL697" si="13205">D697/D715</f>
        <v>5.4054054054054057E-2</v>
      </c>
      <c r="BM697" s="131">
        <f t="shared" ref="BM697" si="13206">E697/E715</f>
        <v>4.7786917352134743E-2</v>
      </c>
      <c r="BN697" s="128">
        <f t="shared" ref="BN697" si="13207">F697/F715</f>
        <v>6.6827627834784853E-2</v>
      </c>
      <c r="BO697" s="129">
        <f t="shared" ref="BO697" si="13208">G697/G715</f>
        <v>2.8654101193585982E-2</v>
      </c>
      <c r="BP697" s="130">
        <f t="shared" ref="BP697" si="13209">H697/H715</f>
        <v>5.8470764617691157E-2</v>
      </c>
      <c r="BQ697" s="131">
        <f t="shared" ref="BQ697" si="13210">I697/I715</f>
        <v>5.0266261882247545E-2</v>
      </c>
      <c r="BR697" s="128">
        <f t="shared" ref="BR697" si="13211">J697/J715</f>
        <v>4.2181978798586574E-2</v>
      </c>
      <c r="BS697" s="129">
        <f t="shared" ref="BS697" si="13212">K697/K715</f>
        <v>0.11904185821437213</v>
      </c>
      <c r="BT697" s="130">
        <f t="shared" ref="BT697" si="13213">L697/L715</f>
        <v>3.4753294514250688E-2</v>
      </c>
      <c r="BU697" s="128">
        <f t="shared" ref="BU697" si="13214">M697/M715</f>
        <v>8.725980521189787E-2</v>
      </c>
      <c r="BV697" s="132">
        <f t="shared" ref="BV697" si="13215">N697/N715</f>
        <v>4.7071565441972843E-2</v>
      </c>
      <c r="BW697" s="133">
        <f t="shared" ref="BW697" si="13216">O697/O715</f>
        <v>7.0284354091610907E-2</v>
      </c>
      <c r="BX697" s="128">
        <f t="shared" ref="BX697" si="13217">P697/P715</f>
        <v>4.9234932861455187E-2</v>
      </c>
      <c r="BY697" s="129">
        <f t="shared" ref="BY697" si="13218">Q697/Q715</f>
        <v>4.9633465599569576E-2</v>
      </c>
      <c r="BZ697" s="130">
        <f t="shared" ref="BZ697" si="13219">R697/R715</f>
        <v>6.1236646678050913E-2</v>
      </c>
      <c r="CA697" s="131">
        <f t="shared" ref="CA697" si="13220">S697/S715</f>
        <v>4.9225920088996011E-2</v>
      </c>
      <c r="CB697" s="128">
        <f t="shared" ref="CB697" si="13221">T697/T715</f>
        <v>3.3189920098340507E-2</v>
      </c>
      <c r="CC697" s="129">
        <f t="shared" ref="CC697" si="13222">U697/U715</f>
        <v>5.6144578313253014E-2</v>
      </c>
      <c r="CD697" s="130">
        <f t="shared" ref="CD697" si="13223">V697/V715</f>
        <v>3.3941236068895646E-2</v>
      </c>
      <c r="CE697" s="131">
        <f t="shared" ref="CE697" si="13224">W697/W715</f>
        <v>8.1443398039592538E-2</v>
      </c>
      <c r="CF697" s="128">
        <f t="shared" ref="CF697" si="13225">X697/X715</f>
        <v>5.5161647043517857E-2</v>
      </c>
      <c r="CG697" s="129">
        <f t="shared" ref="CG697" si="13226">Y697/Y715</f>
        <v>6.9168113232741357E-2</v>
      </c>
      <c r="CH697" s="130">
        <f t="shared" ref="CH697" si="13227">Z697/Z715</f>
        <v>5.4158657592602216E-2</v>
      </c>
      <c r="CI697" s="128">
        <f t="shared" ref="CI697" si="13228">AA697/AA715</f>
        <v>4.7032228379378635E-2</v>
      </c>
      <c r="CJ697" s="134">
        <f t="shared" ref="CJ697" si="13229">AB697/AB715</f>
        <v>5.2960503473808471E-2</v>
      </c>
      <c r="CK697" s="135">
        <f t="shared" ref="CK697" si="13230">AC697/AC715</f>
        <v>5.5639849079894339E-2</v>
      </c>
    </row>
    <row r="698" spans="1:89" ht="15" thickTop="1" thickBot="1" x14ac:dyDescent="0.3">
      <c r="A698" s="136" t="s">
        <v>23</v>
      </c>
      <c r="B698" s="175">
        <v>1346</v>
      </c>
      <c r="C698" s="176">
        <v>1249</v>
      </c>
      <c r="D698" s="177">
        <v>544</v>
      </c>
      <c r="E698" s="178">
        <v>395</v>
      </c>
      <c r="F698" s="175">
        <v>1388</v>
      </c>
      <c r="G698" s="179">
        <v>640</v>
      </c>
      <c r="H698" s="177">
        <v>2029</v>
      </c>
      <c r="I698" s="178">
        <v>1757</v>
      </c>
      <c r="J698" s="175">
        <v>168</v>
      </c>
      <c r="K698" s="179">
        <v>344</v>
      </c>
      <c r="L698" s="177">
        <v>447</v>
      </c>
      <c r="M698" s="175">
        <v>1096</v>
      </c>
      <c r="N698" s="180">
        <v>1510</v>
      </c>
      <c r="O698" s="181">
        <v>1679</v>
      </c>
      <c r="P698" s="175">
        <v>1071</v>
      </c>
      <c r="Q698" s="179">
        <v>544</v>
      </c>
      <c r="R698" s="177">
        <v>1446</v>
      </c>
      <c r="S698" s="178">
        <v>838</v>
      </c>
      <c r="T698" s="175">
        <v>255</v>
      </c>
      <c r="U698" s="179">
        <v>148</v>
      </c>
      <c r="V698" s="177">
        <v>631</v>
      </c>
      <c r="W698" s="178">
        <v>1267</v>
      </c>
      <c r="X698" s="175">
        <v>716</v>
      </c>
      <c r="Y698" s="179">
        <v>317</v>
      </c>
      <c r="Z698" s="177">
        <v>1856</v>
      </c>
      <c r="AA698" s="175">
        <v>2077</v>
      </c>
      <c r="AB698" s="156">
        <f t="shared" si="13066"/>
        <v>13407</v>
      </c>
      <c r="AC698" s="157">
        <f t="shared" si="13067"/>
        <v>12351</v>
      </c>
      <c r="AD698" s="202"/>
      <c r="AE698" s="301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62" t="s">
        <v>14</v>
      </c>
      <c r="BG698" s="163" t="s">
        <v>15</v>
      </c>
      <c r="BH698" s="202"/>
      <c r="BI698" s="136" t="s">
        <v>23</v>
      </c>
      <c r="BJ698" s="128">
        <f>B698/B715</f>
        <v>5.3499741643149572E-2</v>
      </c>
      <c r="BK698" s="129">
        <f t="shared" ref="BK698" si="13231">C698/C715</f>
        <v>4.522412919110725E-2</v>
      </c>
      <c r="BL698" s="130">
        <f t="shared" ref="BL698" si="13232">D698/D715</f>
        <v>5.7208959932695341E-2</v>
      </c>
      <c r="BM698" s="131">
        <f t="shared" ref="BM698" si="13233">E698/E715</f>
        <v>3.8679984332158246E-2</v>
      </c>
      <c r="BN698" s="128">
        <f t="shared" ref="BN698" si="13234">F698/F715</f>
        <v>5.9843062861084761E-2</v>
      </c>
      <c r="BO698" s="129">
        <f t="shared" ref="BO698" si="13235">G698/G715</f>
        <v>2.5720371337861189E-2</v>
      </c>
      <c r="BP698" s="130">
        <f t="shared" ref="BP698" si="13236">H698/H715</f>
        <v>5.6332944638791717E-2</v>
      </c>
      <c r="BQ698" s="131">
        <f t="shared" ref="BQ698" si="13237">I698/I715</f>
        <v>4.3721694122331158E-2</v>
      </c>
      <c r="BR698" s="128">
        <f t="shared" ref="BR698" si="13238">J698/J715</f>
        <v>3.7102473498233215E-2</v>
      </c>
      <c r="BS698" s="129">
        <f t="shared" ref="BS698" si="13239">K698/K715</f>
        <v>8.3232518751512219E-2</v>
      </c>
      <c r="BT698" s="130">
        <f t="shared" ref="BT698" si="13240">L698/L715</f>
        <v>2.7398099908060067E-2</v>
      </c>
      <c r="BU698" s="128">
        <f t="shared" ref="BU698" si="13241">M698/M715</f>
        <v>7.2124243221900503E-2</v>
      </c>
      <c r="BV698" s="132">
        <f t="shared" ref="BV698" si="13242">N698/N715</f>
        <v>4.1933960954205894E-2</v>
      </c>
      <c r="BW698" s="133">
        <f t="shared" ref="BW698" si="13243">O698/O715</f>
        <v>5.4007977354606281E-2</v>
      </c>
      <c r="BX698" s="128">
        <f t="shared" ref="BX698" si="13244">P698/P715</f>
        <v>5.5740605808264808E-2</v>
      </c>
      <c r="BY698" s="129">
        <f t="shared" ref="BY698" si="13245">Q698/Q715</f>
        <v>3.6586186024614969E-2</v>
      </c>
      <c r="BZ698" s="130">
        <f t="shared" ref="BZ698" si="13246">R698/R715</f>
        <v>5.7424248441285096E-2</v>
      </c>
      <c r="CA698" s="131">
        <f t="shared" ref="CA698" si="13247">S698/S715</f>
        <v>3.8843051821637158E-2</v>
      </c>
      <c r="CB698" s="128">
        <f t="shared" ref="CB698" si="13248">T698/T715</f>
        <v>5.2243392747387832E-2</v>
      </c>
      <c r="CC698" s="129">
        <f t="shared" ref="CC698" si="13249">U698/U715</f>
        <v>3.566265060240964E-2</v>
      </c>
      <c r="CD698" s="130">
        <f t="shared" ref="CD698" si="13250">V698/V715</f>
        <v>3.1965552178318132E-2</v>
      </c>
      <c r="CE698" s="131">
        <f t="shared" ref="CE698" si="13251">W698/W715</f>
        <v>6.0878339419565636E-2</v>
      </c>
      <c r="CF698" s="128">
        <f t="shared" ref="CF698" si="13252">X698/X715</f>
        <v>4.6575164249008004E-2</v>
      </c>
      <c r="CG698" s="129">
        <f t="shared" ref="CG698" si="13253">Y698/Y715</f>
        <v>4.232874883161971E-2</v>
      </c>
      <c r="CH698" s="130">
        <f t="shared" ref="CH698" si="13254">Z698/Z715</f>
        <v>4.8210296638786433E-2</v>
      </c>
      <c r="CI698" s="128">
        <f t="shared" ref="CI698" si="13255">AA698/AA715</f>
        <v>4.1550803208834294E-2</v>
      </c>
      <c r="CJ698" s="134">
        <f t="shared" ref="CJ698" si="13256">AB698/AB715</f>
        <v>4.8998790288686089E-2</v>
      </c>
      <c r="CK698" s="135">
        <f t="shared" ref="CK698" si="13257">AC698/AC715</f>
        <v>4.537522456162265E-2</v>
      </c>
    </row>
    <row r="699" spans="1:89" ht="13.5" thickTop="1" x14ac:dyDescent="0.2">
      <c r="A699" s="145" t="s">
        <v>24</v>
      </c>
      <c r="B699" s="189">
        <v>1642</v>
      </c>
      <c r="C699" s="183">
        <v>1509</v>
      </c>
      <c r="D699" s="184">
        <v>535</v>
      </c>
      <c r="E699" s="185">
        <v>437</v>
      </c>
      <c r="F699" s="182">
        <v>1346</v>
      </c>
      <c r="G699" s="186">
        <v>703</v>
      </c>
      <c r="H699" s="184">
        <v>2261</v>
      </c>
      <c r="I699" s="185">
        <v>1857</v>
      </c>
      <c r="J699" s="182">
        <v>173</v>
      </c>
      <c r="K699" s="186">
        <v>212</v>
      </c>
      <c r="L699" s="184">
        <v>460</v>
      </c>
      <c r="M699" s="182">
        <v>1157</v>
      </c>
      <c r="N699" s="187">
        <v>1630</v>
      </c>
      <c r="O699" s="190">
        <v>1788</v>
      </c>
      <c r="P699" s="182">
        <v>1025</v>
      </c>
      <c r="Q699" s="186">
        <v>621</v>
      </c>
      <c r="R699" s="184">
        <v>1385</v>
      </c>
      <c r="S699" s="185">
        <v>903</v>
      </c>
      <c r="T699" s="182">
        <v>153</v>
      </c>
      <c r="U699" s="186">
        <v>167</v>
      </c>
      <c r="V699" s="184">
        <v>768</v>
      </c>
      <c r="W699" s="191">
        <v>1474</v>
      </c>
      <c r="X699" s="182">
        <v>725</v>
      </c>
      <c r="Y699" s="186">
        <v>392</v>
      </c>
      <c r="Z699" s="184">
        <v>2085</v>
      </c>
      <c r="AA699" s="182">
        <v>2972</v>
      </c>
      <c r="AB699" s="156">
        <f t="shared" si="13066"/>
        <v>14188</v>
      </c>
      <c r="AC699" s="157">
        <f t="shared" si="13067"/>
        <v>14192</v>
      </c>
      <c r="AD699" s="202"/>
      <c r="AE699" s="235" t="str">
        <f>$AE$17</f>
        <v>17:00 - 17:59</v>
      </c>
      <c r="AF699" s="125">
        <f t="shared" ref="AF699:AU701" si="13258">SUMIF($A$9:$A$32,$AE699,B$691:B$714)</f>
        <v>1925</v>
      </c>
      <c r="AG699" s="172">
        <f t="shared" si="13258"/>
        <v>2490</v>
      </c>
      <c r="AH699" s="126">
        <f t="shared" si="13258"/>
        <v>766</v>
      </c>
      <c r="AI699" s="166">
        <f t="shared" si="13258"/>
        <v>849</v>
      </c>
      <c r="AJ699" s="125">
        <f t="shared" si="13258"/>
        <v>1310</v>
      </c>
      <c r="AK699" s="127">
        <f t="shared" si="13258"/>
        <v>2942</v>
      </c>
      <c r="AL699" s="126">
        <f t="shared" si="13258"/>
        <v>2544</v>
      </c>
      <c r="AM699" s="166">
        <f t="shared" si="13258"/>
        <v>3820</v>
      </c>
      <c r="AN699" s="125">
        <f t="shared" si="13258"/>
        <v>670</v>
      </c>
      <c r="AO699" s="127">
        <f t="shared" si="13258"/>
        <v>206</v>
      </c>
      <c r="AP699" s="126">
        <f t="shared" si="13258"/>
        <v>1795</v>
      </c>
      <c r="AQ699" s="125">
        <f t="shared" si="13258"/>
        <v>763</v>
      </c>
      <c r="AR699" s="165">
        <f t="shared" si="13258"/>
        <v>3649</v>
      </c>
      <c r="AS699" s="167">
        <f t="shared" si="13258"/>
        <v>2126</v>
      </c>
      <c r="AT699" s="125">
        <f t="shared" si="13258"/>
        <v>1831</v>
      </c>
      <c r="AU699" s="127">
        <f t="shared" si="13258"/>
        <v>1026</v>
      </c>
      <c r="AV699" s="126">
        <f t="shared" ref="AP699:BE701" si="13259">SUMIF($A$9:$A$32,$AE699,R$691:R$714)</f>
        <v>2019</v>
      </c>
      <c r="AW699" s="166">
        <f t="shared" si="13259"/>
        <v>1976</v>
      </c>
      <c r="AX699" s="125">
        <f t="shared" si="13259"/>
        <v>563</v>
      </c>
      <c r="AY699" s="127">
        <f t="shared" si="13259"/>
        <v>210</v>
      </c>
      <c r="AZ699" s="126">
        <f t="shared" si="13259"/>
        <v>1839</v>
      </c>
      <c r="BA699" s="166">
        <f t="shared" si="13259"/>
        <v>1505</v>
      </c>
      <c r="BB699" s="125">
        <f t="shared" si="13259"/>
        <v>1607</v>
      </c>
      <c r="BC699" s="127">
        <f t="shared" si="13259"/>
        <v>516</v>
      </c>
      <c r="BD699" s="170">
        <f t="shared" si="13259"/>
        <v>3003</v>
      </c>
      <c r="BE699" s="171">
        <f t="shared" si="13259"/>
        <v>4619</v>
      </c>
      <c r="BF699" s="156">
        <f>AF699+AH699+AJ699+AL699+AN699+AP699+AR699+AT699+AV699+AX699+AZ699+BB699+BD699</f>
        <v>23521</v>
      </c>
      <c r="BG699" s="157">
        <f>AG699+AI699+AK699+AM699+AO699+AQ699+AS699+AU699+AW699+AY699+BA699+BC699+BE699</f>
        <v>23048</v>
      </c>
      <c r="BH699" s="202"/>
      <c r="BI699" s="145" t="s">
        <v>24</v>
      </c>
      <c r="BJ699" s="128">
        <f>B699/B715</f>
        <v>6.526491513971143E-2</v>
      </c>
      <c r="BK699" s="129">
        <f t="shared" ref="BK699" si="13260">C699/C715</f>
        <v>5.4638279383011079E-2</v>
      </c>
      <c r="BL699" s="130">
        <f t="shared" ref="BL699" si="13261">D699/D715</f>
        <v>5.6262488169102953E-2</v>
      </c>
      <c r="BM699" s="131">
        <f t="shared" ref="BM699" si="13262">E699/E715</f>
        <v>4.2792792792792793E-2</v>
      </c>
      <c r="BN699" s="128">
        <f t="shared" ref="BN699" si="13263">F699/F715</f>
        <v>5.8032249719755111E-2</v>
      </c>
      <c r="BO699" s="129">
        <f t="shared" ref="BO699" si="13264">G699/G715</f>
        <v>2.8252220391431902E-2</v>
      </c>
      <c r="BP699" s="130">
        <f t="shared" ref="BP699" si="13265">H699/H715</f>
        <v>6.2774168471319891E-2</v>
      </c>
      <c r="BQ699" s="131">
        <f t="shared" ref="BQ699" si="13266">I699/I715</f>
        <v>4.6210122928383016E-2</v>
      </c>
      <c r="BR699" s="128">
        <f t="shared" ref="BR699" si="13267">J699/J715</f>
        <v>3.8206713780918729E-2</v>
      </c>
      <c r="BS699" s="129">
        <f t="shared" ref="BS699" si="13268">K699/K715</f>
        <v>5.1294459230583109E-2</v>
      </c>
      <c r="BT699" s="130">
        <f t="shared" ref="BT699" si="13269">L699/L715</f>
        <v>2.8194912657064052E-2</v>
      </c>
      <c r="BU699" s="128">
        <f t="shared" ref="BU699" si="13270">M699/M715</f>
        <v>7.6138457488812844E-2</v>
      </c>
      <c r="BV699" s="132">
        <f t="shared" ref="BV699" si="13271">N699/N715</f>
        <v>4.5266461162487157E-2</v>
      </c>
      <c r="BW699" s="133">
        <f t="shared" ref="BW699" si="13272">O699/O715</f>
        <v>5.7514153371075655E-2</v>
      </c>
      <c r="BX699" s="128">
        <f t="shared" ref="BX699" si="13273">P699/P715</f>
        <v>5.3346518163838869E-2</v>
      </c>
      <c r="BY699" s="129">
        <f t="shared" ref="BY699" si="13274">Q699/Q715</f>
        <v>4.1764745443540252E-2</v>
      </c>
      <c r="BZ699" s="130">
        <f t="shared" ref="BZ699" si="13275">R699/R715</f>
        <v>5.5001787061673482E-2</v>
      </c>
      <c r="CA699" s="131">
        <f t="shared" ref="CA699" si="13276">S699/S715</f>
        <v>4.1855937702790398E-2</v>
      </c>
      <c r="CB699" s="128">
        <f t="shared" ref="CB699" si="13277">T699/T715</f>
        <v>3.1346035648432698E-2</v>
      </c>
      <c r="CC699" s="129">
        <f t="shared" ref="CC699" si="13278">U699/U715</f>
        <v>4.0240963855421689E-2</v>
      </c>
      <c r="CD699" s="130">
        <f t="shared" ref="CD699" si="13279">V699/V715</f>
        <v>3.8905775075987845E-2</v>
      </c>
      <c r="CE699" s="131">
        <f t="shared" ref="CE699" si="13280">W699/W715</f>
        <v>7.0824524312896403E-2</v>
      </c>
      <c r="CF699" s="128">
        <f t="shared" ref="CF699" si="13281">X699/X715</f>
        <v>4.7160606257724585E-2</v>
      </c>
      <c r="CG699" s="129">
        <f t="shared" ref="CG699" si="13282">Y699/Y715</f>
        <v>5.2343437040993458E-2</v>
      </c>
      <c r="CH699" s="130">
        <f t="shared" ref="CH699" si="13283">Z699/Z715</f>
        <v>5.4158657592602216E-2</v>
      </c>
      <c r="CI699" s="128">
        <f t="shared" ref="CI699" si="13284">AA699/AA715</f>
        <v>5.9455458419188992E-2</v>
      </c>
      <c r="CJ699" s="134">
        <f t="shared" ref="CJ699" si="13285">AB699/AB715</f>
        <v>5.1853124234793636E-2</v>
      </c>
      <c r="CK699" s="135">
        <f t="shared" ref="CK699" si="13286">AC699/AC715</f>
        <v>5.2138708361958434E-2</v>
      </c>
    </row>
    <row r="700" spans="1:89" x14ac:dyDescent="0.2">
      <c r="A700" s="136" t="s">
        <v>25</v>
      </c>
      <c r="B700" s="192">
        <v>1660</v>
      </c>
      <c r="C700" s="176">
        <v>1332</v>
      </c>
      <c r="D700" s="177">
        <v>602</v>
      </c>
      <c r="E700" s="178">
        <v>421</v>
      </c>
      <c r="F700" s="175">
        <v>1505</v>
      </c>
      <c r="G700" s="179">
        <v>826</v>
      </c>
      <c r="H700" s="177">
        <v>2396</v>
      </c>
      <c r="I700" s="178">
        <v>2139</v>
      </c>
      <c r="J700" s="175">
        <v>199</v>
      </c>
      <c r="K700" s="176">
        <v>223</v>
      </c>
      <c r="L700" s="177">
        <v>653</v>
      </c>
      <c r="M700" s="175">
        <v>1241</v>
      </c>
      <c r="N700" s="180">
        <v>1742</v>
      </c>
      <c r="O700" s="193">
        <v>1734</v>
      </c>
      <c r="P700" s="175">
        <v>1172</v>
      </c>
      <c r="Q700" s="176">
        <v>677</v>
      </c>
      <c r="R700" s="177">
        <v>1575</v>
      </c>
      <c r="S700" s="178">
        <v>908</v>
      </c>
      <c r="T700" s="184">
        <v>196</v>
      </c>
      <c r="U700" s="175">
        <v>176</v>
      </c>
      <c r="V700" s="177">
        <v>890</v>
      </c>
      <c r="W700" s="194">
        <v>1484</v>
      </c>
      <c r="X700" s="175">
        <v>849</v>
      </c>
      <c r="Y700" s="179">
        <v>325</v>
      </c>
      <c r="Z700" s="177">
        <v>2148</v>
      </c>
      <c r="AA700" s="175">
        <v>2987</v>
      </c>
      <c r="AB700" s="156">
        <f t="shared" si="13066"/>
        <v>15587</v>
      </c>
      <c r="AC700" s="157">
        <f t="shared" si="13067"/>
        <v>14473</v>
      </c>
      <c r="AD700" s="202"/>
      <c r="AE700" s="237" t="str">
        <f>$AE$18</f>
        <v>18:00 - 18:59</v>
      </c>
      <c r="AF700" s="125">
        <f t="shared" si="13258"/>
        <v>1757</v>
      </c>
      <c r="AG700" s="176">
        <f t="shared" si="13258"/>
        <v>2315</v>
      </c>
      <c r="AH700" s="177">
        <f t="shared" si="13258"/>
        <v>572</v>
      </c>
      <c r="AI700" s="178">
        <f t="shared" si="13258"/>
        <v>839</v>
      </c>
      <c r="AJ700" s="238">
        <f t="shared" si="13258"/>
        <v>1102</v>
      </c>
      <c r="AK700" s="179">
        <f t="shared" si="13258"/>
        <v>2847</v>
      </c>
      <c r="AL700" s="177">
        <f t="shared" si="13258"/>
        <v>2166</v>
      </c>
      <c r="AM700" s="178">
        <f t="shared" si="13258"/>
        <v>3453</v>
      </c>
      <c r="AN700" s="238">
        <f t="shared" si="13258"/>
        <v>410</v>
      </c>
      <c r="AO700" s="179">
        <f t="shared" si="13258"/>
        <v>168</v>
      </c>
      <c r="AP700" s="177">
        <f t="shared" si="13259"/>
        <v>1592</v>
      </c>
      <c r="AQ700" s="238">
        <f t="shared" si="13259"/>
        <v>634</v>
      </c>
      <c r="AR700" s="180">
        <f t="shared" si="13259"/>
        <v>3044</v>
      </c>
      <c r="AS700" s="181">
        <f t="shared" si="13259"/>
        <v>2051</v>
      </c>
      <c r="AT700" s="238">
        <f t="shared" si="13259"/>
        <v>1203</v>
      </c>
      <c r="AU700" s="179">
        <f t="shared" si="13259"/>
        <v>1189</v>
      </c>
      <c r="AV700" s="177">
        <f t="shared" si="13259"/>
        <v>1679</v>
      </c>
      <c r="AW700" s="178">
        <f t="shared" si="13259"/>
        <v>1953</v>
      </c>
      <c r="AX700" s="238">
        <f t="shared" si="13259"/>
        <v>409</v>
      </c>
      <c r="AY700" s="179">
        <f t="shared" si="13259"/>
        <v>196</v>
      </c>
      <c r="AZ700" s="177">
        <f t="shared" si="13259"/>
        <v>1840</v>
      </c>
      <c r="BA700" s="178">
        <f t="shared" si="13259"/>
        <v>1291</v>
      </c>
      <c r="BB700" s="238">
        <f t="shared" si="13259"/>
        <v>1334</v>
      </c>
      <c r="BC700" s="179">
        <f t="shared" si="13259"/>
        <v>471</v>
      </c>
      <c r="BD700" s="177">
        <f t="shared" si="13259"/>
        <v>3026</v>
      </c>
      <c r="BE700" s="238">
        <f t="shared" si="13259"/>
        <v>4343</v>
      </c>
      <c r="BF700" s="158">
        <f>SUM(AF700,AH700,AJ700,AL700,AN700,AP700,AR700,AT700,AV700,AX700,AZ700,BB700,BD700)</f>
        <v>20134</v>
      </c>
      <c r="BG700" s="159">
        <f>SUM(AG700,AI700,AK700,AM700,AO700,AQ700,AS700,AU700,AW700,AY700,BA700,BC700,BE700)</f>
        <v>21750</v>
      </c>
      <c r="BH700" s="202"/>
      <c r="BI700" s="136" t="s">
        <v>25</v>
      </c>
      <c r="BJ700" s="128">
        <f>B700/B715</f>
        <v>6.5980364879367218E-2</v>
      </c>
      <c r="BK700" s="129">
        <f t="shared" ref="BK700" si="13287">C700/C715</f>
        <v>4.8229415598522701E-2</v>
      </c>
      <c r="BL700" s="130">
        <f t="shared" ref="BL700" si="13288">D700/D715</f>
        <v>6.3308444631401825E-2</v>
      </c>
      <c r="BM700" s="131">
        <f t="shared" ref="BM700" si="13289">E700/E715</f>
        <v>4.1226008617312966E-2</v>
      </c>
      <c r="BN700" s="128">
        <f t="shared" ref="BN700" si="13290">F700/F715</f>
        <v>6.4887470897645946E-2</v>
      </c>
      <c r="BO700" s="129">
        <f t="shared" ref="BO700" si="13291">G700/G715</f>
        <v>3.31953542579271E-2</v>
      </c>
      <c r="BP700" s="130">
        <f t="shared" ref="BP700" si="13292">H700/H715</f>
        <v>6.6522294408351376E-2</v>
      </c>
      <c r="BQ700" s="131">
        <f t="shared" ref="BQ700" si="13293">I700/I715</f>
        <v>5.3227492161449258E-2</v>
      </c>
      <c r="BR700" s="128">
        <f t="shared" ref="BR700" si="13294">J700/J715</f>
        <v>4.3948763250883392E-2</v>
      </c>
      <c r="BS700" s="129">
        <f t="shared" ref="BS700" si="13295">K700/K715</f>
        <v>5.3955964190660538E-2</v>
      </c>
      <c r="BT700" s="130">
        <f t="shared" ref="BT700" si="13296">L700/L715</f>
        <v>4.0024517315353968E-2</v>
      </c>
      <c r="BU700" s="128">
        <f t="shared" ref="BU700" si="13297">M700/M715</f>
        <v>8.1666227954724932E-2</v>
      </c>
      <c r="BV700" s="132">
        <f t="shared" ref="BV700" si="13298">N700/N715</f>
        <v>4.8376794690216336E-2</v>
      </c>
      <c r="BW700" s="133">
        <f t="shared" ref="BW700" si="13299">O700/O715</f>
        <v>5.5777148739063302E-2</v>
      </c>
      <c r="BX700" s="128">
        <f t="shared" ref="BX700" si="13300">P700/P715</f>
        <v>6.0997189549286977E-2</v>
      </c>
      <c r="BY700" s="129">
        <f t="shared" ref="BY700" si="13301">Q700/Q715</f>
        <v>4.5530970475485912E-2</v>
      </c>
      <c r="BZ700" s="130">
        <f t="shared" ref="BZ700" si="13302">R700/R715</f>
        <v>6.2547158571939154E-2</v>
      </c>
      <c r="CA700" s="131">
        <f t="shared" ref="CA700" si="13303">S700/S715</f>
        <v>4.2087698155186801E-2</v>
      </c>
      <c r="CB700" s="128">
        <f t="shared" ref="CB700" si="13304">T700/T715</f>
        <v>4.0155705797992214E-2</v>
      </c>
      <c r="CC700" s="129">
        <f t="shared" ref="CC700" si="13305">U700/U715</f>
        <v>4.2409638554216866E-2</v>
      </c>
      <c r="CD700" s="130">
        <f t="shared" ref="CD700" si="13306">V700/V715</f>
        <v>4.5086119554204662E-2</v>
      </c>
      <c r="CE700" s="131">
        <f t="shared" ref="CE700" si="13307">W700/W715</f>
        <v>7.130501633672881E-2</v>
      </c>
      <c r="CF700" s="128">
        <f t="shared" ref="CF700" si="13308">X700/X715</f>
        <v>5.5226696155597478E-2</v>
      </c>
      <c r="CG700" s="129">
        <f t="shared" ref="CG700" si="13309">Y700/Y715</f>
        <v>4.3396982240619573E-2</v>
      </c>
      <c r="CH700" s="130">
        <f t="shared" ref="CH700" si="13310">Z700/Z715</f>
        <v>5.5795106239285158E-2</v>
      </c>
      <c r="CI700" s="128">
        <f t="shared" ref="CI700" si="13311">AA700/AA715</f>
        <v>5.9755536439474261E-2</v>
      </c>
      <c r="CJ700" s="134">
        <f t="shared" ref="CJ700" si="13312">AB700/AB715</f>
        <v>5.6966073262456188E-2</v>
      </c>
      <c r="CK700" s="135">
        <f t="shared" ref="CK700" si="13313">AC700/AC715</f>
        <v>5.3171048909429565E-2</v>
      </c>
    </row>
    <row r="701" spans="1:89" ht="13.5" thickBot="1" x14ac:dyDescent="0.25">
      <c r="A701" s="145" t="s">
        <v>26</v>
      </c>
      <c r="B701" s="189">
        <v>1674</v>
      </c>
      <c r="C701" s="183">
        <v>1762</v>
      </c>
      <c r="D701" s="184">
        <v>537</v>
      </c>
      <c r="E701" s="185">
        <v>457</v>
      </c>
      <c r="F701" s="182">
        <v>1392</v>
      </c>
      <c r="G701" s="186">
        <v>921</v>
      </c>
      <c r="H701" s="184">
        <v>2243</v>
      </c>
      <c r="I701" s="185">
        <v>2205</v>
      </c>
      <c r="J701" s="182">
        <v>225</v>
      </c>
      <c r="K701" s="183">
        <v>187</v>
      </c>
      <c r="L701" s="184">
        <v>620</v>
      </c>
      <c r="M701" s="182">
        <v>950</v>
      </c>
      <c r="N701" s="187">
        <v>1690</v>
      </c>
      <c r="O701" s="190">
        <v>1599</v>
      </c>
      <c r="P701" s="182">
        <v>1097</v>
      </c>
      <c r="Q701" s="183">
        <v>658</v>
      </c>
      <c r="R701" s="184">
        <v>1475</v>
      </c>
      <c r="S701" s="185">
        <v>934</v>
      </c>
      <c r="T701" s="182">
        <v>224</v>
      </c>
      <c r="U701" s="186">
        <v>165</v>
      </c>
      <c r="V701" s="184">
        <v>953</v>
      </c>
      <c r="W701" s="191">
        <v>1079</v>
      </c>
      <c r="X701" s="182">
        <v>734</v>
      </c>
      <c r="Y701" s="186">
        <v>309</v>
      </c>
      <c r="Z701" s="184">
        <v>1949</v>
      </c>
      <c r="AA701" s="182">
        <v>3833</v>
      </c>
      <c r="AB701" s="156">
        <f t="shared" si="13066"/>
        <v>14813</v>
      </c>
      <c r="AC701" s="157">
        <f t="shared" si="13067"/>
        <v>15059</v>
      </c>
      <c r="AD701" s="202"/>
      <c r="AE701" s="235">
        <f>$AE$19</f>
        <v>0</v>
      </c>
      <c r="AF701" s="125">
        <f t="shared" si="13258"/>
        <v>0</v>
      </c>
      <c r="AG701" s="183">
        <f t="shared" si="13258"/>
        <v>0</v>
      </c>
      <c r="AH701" s="184">
        <f t="shared" si="13258"/>
        <v>0</v>
      </c>
      <c r="AI701" s="185">
        <f t="shared" si="13258"/>
        <v>0</v>
      </c>
      <c r="AJ701" s="182">
        <f t="shared" si="13258"/>
        <v>0</v>
      </c>
      <c r="AK701" s="186">
        <f t="shared" si="13258"/>
        <v>0</v>
      </c>
      <c r="AL701" s="184">
        <f t="shared" si="13258"/>
        <v>0</v>
      </c>
      <c r="AM701" s="185">
        <f t="shared" si="13258"/>
        <v>0</v>
      </c>
      <c r="AN701" s="182">
        <f t="shared" si="13258"/>
        <v>0</v>
      </c>
      <c r="AO701" s="186">
        <f t="shared" si="13258"/>
        <v>0</v>
      </c>
      <c r="AP701" s="184">
        <f t="shared" si="13259"/>
        <v>0</v>
      </c>
      <c r="AQ701" s="182">
        <f t="shared" si="13259"/>
        <v>0</v>
      </c>
      <c r="AR701" s="187">
        <f t="shared" si="13259"/>
        <v>0</v>
      </c>
      <c r="AS701" s="188">
        <f t="shared" si="13259"/>
        <v>0</v>
      </c>
      <c r="AT701" s="182">
        <f t="shared" si="13259"/>
        <v>0</v>
      </c>
      <c r="AU701" s="186">
        <f t="shared" si="13259"/>
        <v>0</v>
      </c>
      <c r="AV701" s="184">
        <f t="shared" si="13259"/>
        <v>0</v>
      </c>
      <c r="AW701" s="185">
        <f t="shared" si="13259"/>
        <v>0</v>
      </c>
      <c r="AX701" s="182">
        <f t="shared" si="13259"/>
        <v>0</v>
      </c>
      <c r="AY701" s="186">
        <f t="shared" si="13259"/>
        <v>0</v>
      </c>
      <c r="AZ701" s="184">
        <f t="shared" si="13259"/>
        <v>0</v>
      </c>
      <c r="BA701" s="185">
        <f t="shared" si="13259"/>
        <v>0</v>
      </c>
      <c r="BB701" s="182">
        <f t="shared" si="13259"/>
        <v>0</v>
      </c>
      <c r="BC701" s="186">
        <f t="shared" si="13259"/>
        <v>0</v>
      </c>
      <c r="BD701" s="184">
        <f t="shared" si="13259"/>
        <v>0</v>
      </c>
      <c r="BE701" s="182">
        <f t="shared" si="13259"/>
        <v>0</v>
      </c>
      <c r="BF701" s="158">
        <f>SUM(AF701,AH701,AJ701,AL701,AN701,AP701,AR701,AT701,AV701,AX701,AZ701,BB701,BD701)</f>
        <v>0</v>
      </c>
      <c r="BG701" s="159">
        <f>SUM(AG701,AI701,AK701,AM701,AO701,AQ701,AS701,AU701,AW701,AY701,BA701,BC701,BE701)</f>
        <v>0</v>
      </c>
      <c r="BH701" s="202"/>
      <c r="BI701" s="145" t="s">
        <v>26</v>
      </c>
      <c r="BJ701" s="128">
        <f>B701/B715</f>
        <v>6.6536825787988391E-2</v>
      </c>
      <c r="BK701" s="129">
        <f t="shared" ref="BK701" si="13314">C701/C715</f>
        <v>6.3798971685132891E-2</v>
      </c>
      <c r="BL701" s="130">
        <f t="shared" ref="BL701" si="13315">D701/D715</f>
        <v>5.6472815227679038E-2</v>
      </c>
      <c r="BM701" s="131">
        <f t="shared" ref="BM701" si="13316">E701/E715</f>
        <v>4.475127301214258E-2</v>
      </c>
      <c r="BN701" s="128">
        <f t="shared" ref="BN701" si="13317">F701/F715</f>
        <v>6.0015521255497112E-2</v>
      </c>
      <c r="BO701" s="129">
        <f t="shared" ref="BO701" si="13318">G701/G715</f>
        <v>3.7013221878390866E-2</v>
      </c>
      <c r="BP701" s="130">
        <f t="shared" ref="BP701" si="13319">H701/H715</f>
        <v>6.2274418346382365E-2</v>
      </c>
      <c r="BQ701" s="131">
        <f t="shared" ref="BQ701" si="13320">I701/I715</f>
        <v>5.4869855173443491E-2</v>
      </c>
      <c r="BR701" s="128">
        <f t="shared" ref="BR701" si="13321">J701/J715</f>
        <v>4.9690812720848056E-2</v>
      </c>
      <c r="BS701" s="129">
        <f t="shared" ref="BS701" si="13322">K701/K715</f>
        <v>4.5245584321316236E-2</v>
      </c>
      <c r="BT701" s="130">
        <f t="shared" ref="BT701" si="13323">L701/L715</f>
        <v>3.8001838798651551E-2</v>
      </c>
      <c r="BU701" s="128">
        <f t="shared" ref="BU701" si="13324">M701/M715</f>
        <v>6.2516451697815209E-2</v>
      </c>
      <c r="BV701" s="132">
        <f t="shared" ref="BV701" si="13325">N701/N715</f>
        <v>4.6932711266627784E-2</v>
      </c>
      <c r="BW701" s="133">
        <f t="shared" ref="BW701" si="13326">O701/O715</f>
        <v>5.1434637159032424E-2</v>
      </c>
      <c r="BX701" s="128">
        <f t="shared" ref="BX701" si="13327">P701/P715</f>
        <v>5.7093785781201209E-2</v>
      </c>
      <c r="BY701" s="129">
        <f t="shared" ref="BY701" si="13328">Q701/Q715</f>
        <v>4.4253144125361493E-2</v>
      </c>
      <c r="BZ701" s="130">
        <f t="shared" ref="BZ701" si="13329">R701/R715</f>
        <v>5.8575910408641435E-2</v>
      </c>
      <c r="CA701" s="131">
        <f t="shared" ref="CA701" si="13330">S701/S715</f>
        <v>4.3292852507648097E-2</v>
      </c>
      <c r="CB701" s="128">
        <f t="shared" ref="CB701" si="13331">T701/T715</f>
        <v>4.589223519770539E-2</v>
      </c>
      <c r="CC701" s="129">
        <f t="shared" ref="CC701" si="13332">U701/U715</f>
        <v>3.9759036144578312E-2</v>
      </c>
      <c r="CD701" s="130">
        <f t="shared" ref="CD701" si="13333">V701/V715</f>
        <v>4.8277608915906788E-2</v>
      </c>
      <c r="CE701" s="131">
        <f t="shared" ref="CE701" si="13334">W701/W715</f>
        <v>5.1845089371516433E-2</v>
      </c>
      <c r="CF701" s="128">
        <f t="shared" ref="CF701" si="13335">X701/X715</f>
        <v>4.774604826644116E-2</v>
      </c>
      <c r="CG701" s="129">
        <f t="shared" ref="CG701" si="13336">Y701/Y715</f>
        <v>4.126051542261984E-2</v>
      </c>
      <c r="CH701" s="130">
        <f t="shared" ref="CH701" si="13337">Z701/Z715</f>
        <v>5.0626006545794584E-2</v>
      </c>
      <c r="CI701" s="128">
        <f t="shared" ref="CI701" si="13338">AA701/AA715</f>
        <v>7.6679936783563732E-2</v>
      </c>
      <c r="CJ701" s="134">
        <f t="shared" ref="CJ701" si="13339">AB701/AB715</f>
        <v>5.4137322335071764E-2</v>
      </c>
      <c r="CK701" s="135">
        <f t="shared" ref="CK701" si="13340">AC701/AC715</f>
        <v>5.5323901439031292E-2</v>
      </c>
    </row>
    <row r="702" spans="1:89" ht="14.25" thickTop="1" thickBot="1" x14ac:dyDescent="0.25">
      <c r="A702" s="136" t="s">
        <v>27</v>
      </c>
      <c r="B702" s="192">
        <v>1460</v>
      </c>
      <c r="C702" s="176">
        <v>1481</v>
      </c>
      <c r="D702" s="177">
        <v>673</v>
      </c>
      <c r="E702" s="178">
        <v>486</v>
      </c>
      <c r="F702" s="175">
        <v>1263</v>
      </c>
      <c r="G702" s="179">
        <v>906</v>
      </c>
      <c r="H702" s="177">
        <v>2391</v>
      </c>
      <c r="I702" s="178">
        <v>1973</v>
      </c>
      <c r="J702" s="175">
        <v>202</v>
      </c>
      <c r="K702" s="176">
        <v>130</v>
      </c>
      <c r="L702" s="177">
        <v>724</v>
      </c>
      <c r="M702" s="175">
        <v>766</v>
      </c>
      <c r="N702" s="180">
        <v>1853</v>
      </c>
      <c r="O702" s="193">
        <v>1291</v>
      </c>
      <c r="P702" s="175">
        <v>1157</v>
      </c>
      <c r="Q702" s="176">
        <v>588</v>
      </c>
      <c r="R702" s="177">
        <v>1287</v>
      </c>
      <c r="S702" s="178">
        <v>947</v>
      </c>
      <c r="T702" s="175">
        <v>240</v>
      </c>
      <c r="U702" s="179">
        <v>137</v>
      </c>
      <c r="V702" s="177">
        <v>1102</v>
      </c>
      <c r="W702" s="194">
        <v>1117</v>
      </c>
      <c r="X702" s="175">
        <v>755</v>
      </c>
      <c r="Y702" s="179">
        <v>282</v>
      </c>
      <c r="Z702" s="177">
        <v>2045</v>
      </c>
      <c r="AA702" s="175">
        <v>3549</v>
      </c>
      <c r="AB702" s="156">
        <f t="shared" si="13066"/>
        <v>15152</v>
      </c>
      <c r="AC702" s="157">
        <f t="shared" si="13067"/>
        <v>13653</v>
      </c>
      <c r="AD702" s="202"/>
      <c r="AE702" s="229" t="s">
        <v>13</v>
      </c>
      <c r="AF702" s="20">
        <f t="shared" ref="AF702:BG702" si="13341">SUM(AF699:AF701)</f>
        <v>3682</v>
      </c>
      <c r="AG702" s="21">
        <f t="shared" si="13341"/>
        <v>4805</v>
      </c>
      <c r="AH702" s="20">
        <f t="shared" si="13341"/>
        <v>1338</v>
      </c>
      <c r="AI702" s="21">
        <f t="shared" si="13341"/>
        <v>1688</v>
      </c>
      <c r="AJ702" s="20">
        <f t="shared" si="13341"/>
        <v>2412</v>
      </c>
      <c r="AK702" s="21">
        <f t="shared" si="13341"/>
        <v>5789</v>
      </c>
      <c r="AL702" s="20">
        <f t="shared" si="13341"/>
        <v>4710</v>
      </c>
      <c r="AM702" s="21">
        <f t="shared" si="13341"/>
        <v>7273</v>
      </c>
      <c r="AN702" s="20">
        <f t="shared" si="13341"/>
        <v>1080</v>
      </c>
      <c r="AO702" s="21">
        <f t="shared" si="13341"/>
        <v>374</v>
      </c>
      <c r="AP702" s="20">
        <f t="shared" si="13341"/>
        <v>3387</v>
      </c>
      <c r="AQ702" s="21">
        <f t="shared" si="13341"/>
        <v>1397</v>
      </c>
      <c r="AR702" s="20">
        <f t="shared" si="13341"/>
        <v>6693</v>
      </c>
      <c r="AS702" s="21">
        <f t="shared" si="13341"/>
        <v>4177</v>
      </c>
      <c r="AT702" s="20">
        <f t="shared" si="13341"/>
        <v>3034</v>
      </c>
      <c r="AU702" s="21">
        <f t="shared" si="13341"/>
        <v>2215</v>
      </c>
      <c r="AV702" s="20">
        <f t="shared" si="13341"/>
        <v>3698</v>
      </c>
      <c r="AW702" s="21">
        <f t="shared" si="13341"/>
        <v>3929</v>
      </c>
      <c r="AX702" s="20">
        <f t="shared" si="13341"/>
        <v>972</v>
      </c>
      <c r="AY702" s="21">
        <f t="shared" si="13341"/>
        <v>406</v>
      </c>
      <c r="AZ702" s="20">
        <f t="shared" si="13341"/>
        <v>3679</v>
      </c>
      <c r="BA702" s="21">
        <f t="shared" si="13341"/>
        <v>2796</v>
      </c>
      <c r="BB702" s="20">
        <f t="shared" si="13341"/>
        <v>2941</v>
      </c>
      <c r="BC702" s="21">
        <f t="shared" si="13341"/>
        <v>987</v>
      </c>
      <c r="BD702" s="20">
        <f t="shared" si="13341"/>
        <v>6029</v>
      </c>
      <c r="BE702" s="21">
        <f t="shared" si="13341"/>
        <v>8962</v>
      </c>
      <c r="BF702" s="160">
        <f t="shared" si="13341"/>
        <v>43655</v>
      </c>
      <c r="BG702" s="161">
        <f t="shared" si="13341"/>
        <v>44798</v>
      </c>
      <c r="BH702" s="202"/>
      <c r="BI702" s="136" t="s">
        <v>27</v>
      </c>
      <c r="BJ702" s="128">
        <f>B702/B715</f>
        <v>5.8030923327636236E-2</v>
      </c>
      <c r="BK702" s="129">
        <f t="shared" ref="BK702" si="13342">C702/C715</f>
        <v>5.3624447823882974E-2</v>
      </c>
      <c r="BL702" s="130">
        <f t="shared" ref="BL702" si="13343">D702/D715</f>
        <v>7.077505521085288E-2</v>
      </c>
      <c r="BM702" s="131">
        <f t="shared" ref="BM702" si="13344">E702/E715</f>
        <v>4.7591069330199763E-2</v>
      </c>
      <c r="BN702" s="128">
        <f t="shared" ref="BN702" si="13345">F702/F715</f>
        <v>5.445373803569889E-2</v>
      </c>
      <c r="BO702" s="129">
        <f t="shared" ref="BO702" si="13346">G702/G715</f>
        <v>3.641040067515975E-2</v>
      </c>
      <c r="BP702" s="130">
        <f t="shared" ref="BP702" si="13347">H702/H715</f>
        <v>6.638347492920206E-2</v>
      </c>
      <c r="BQ702" s="131">
        <f t="shared" ref="BQ702" si="13348">I702/I715</f>
        <v>4.9096700343403174E-2</v>
      </c>
      <c r="BR702" s="128">
        <f t="shared" ref="BR702" si="13349">J702/J715</f>
        <v>4.4611307420494697E-2</v>
      </c>
      <c r="BS702" s="129">
        <f t="shared" ref="BS702" si="13350">K702/K715</f>
        <v>3.1454149528187758E-2</v>
      </c>
      <c r="BT702" s="130">
        <f t="shared" ref="BT702" si="13351">L702/L715</f>
        <v>4.4376340790683422E-2</v>
      </c>
      <c r="BU702" s="128">
        <f t="shared" ref="BU702" si="13352">M702/M715</f>
        <v>5.0408002105817321E-2</v>
      </c>
      <c r="BV702" s="132">
        <f t="shared" ref="BV702" si="13353">N702/N715</f>
        <v>5.1459357382876506E-2</v>
      </c>
      <c r="BW702" s="133">
        <f t="shared" ref="BW702" si="13354">O702/O715</f>
        <v>4.1527277406073086E-2</v>
      </c>
      <c r="BX702" s="128">
        <f t="shared" ref="BX702" si="13355">P702/P715</f>
        <v>6.0216508795669824E-2</v>
      </c>
      <c r="BY702" s="129">
        <f t="shared" ref="BY702" si="13356">Q702/Q715</f>
        <v>3.9545362835429414E-2</v>
      </c>
      <c r="BZ702" s="130">
        <f t="shared" ref="BZ702" si="13357">R702/R715</f>
        <v>5.1109963861641711E-2</v>
      </c>
      <c r="CA702" s="131">
        <f t="shared" ref="CA702" si="13358">S702/S715</f>
        <v>4.3895429683878745E-2</v>
      </c>
      <c r="CB702" s="128">
        <f t="shared" ref="CB702" si="13359">T702/T715</f>
        <v>4.9170251997541485E-2</v>
      </c>
      <c r="CC702" s="129">
        <f t="shared" ref="CC702" si="13360">U702/U715</f>
        <v>3.3012048192771086E-2</v>
      </c>
      <c r="CD702" s="130">
        <f t="shared" ref="CD702" si="13361">V702/V715</f>
        <v>5.5825734549138806E-2</v>
      </c>
      <c r="CE702" s="131">
        <f t="shared" ref="CE702" si="13362">W702/W715</f>
        <v>5.3670959062079568E-2</v>
      </c>
      <c r="CF702" s="128">
        <f t="shared" ref="CF702" si="13363">X702/X715</f>
        <v>4.9112079620113186E-2</v>
      </c>
      <c r="CG702" s="129">
        <f t="shared" ref="CG702" si="13364">Y702/Y715</f>
        <v>3.7655227667245293E-2</v>
      </c>
      <c r="CH702" s="130">
        <f t="shared" ref="CH702" si="13365">Z702/Z715</f>
        <v>5.3119642578835266E-2</v>
      </c>
      <c r="CI702" s="128">
        <f t="shared" ref="CI702" si="13366">AA702/AA715</f>
        <v>7.0998459599495869E-2</v>
      </c>
      <c r="CJ702" s="134">
        <f t="shared" ref="CJ702" si="13367">AB702/AB715</f>
        <v>5.5376271384662612E-2</v>
      </c>
      <c r="CK702" s="135">
        <f t="shared" ref="CK702" si="13368">AC702/AC715</f>
        <v>5.0158524891898149E-2</v>
      </c>
    </row>
    <row r="703" spans="1:89" ht="13.5" thickTop="1" x14ac:dyDescent="0.2">
      <c r="A703" s="145" t="s">
        <v>28</v>
      </c>
      <c r="B703" s="189">
        <v>1665</v>
      </c>
      <c r="C703" s="183">
        <v>1932</v>
      </c>
      <c r="D703" s="184">
        <v>660</v>
      </c>
      <c r="E703" s="185">
        <v>586</v>
      </c>
      <c r="F703" s="182">
        <v>1220</v>
      </c>
      <c r="G703" s="186">
        <v>1744</v>
      </c>
      <c r="H703" s="184">
        <v>2507</v>
      </c>
      <c r="I703" s="185">
        <v>2804</v>
      </c>
      <c r="J703" s="182">
        <v>315</v>
      </c>
      <c r="K703" s="183">
        <v>199</v>
      </c>
      <c r="L703" s="184">
        <v>1175</v>
      </c>
      <c r="M703" s="182">
        <v>815</v>
      </c>
      <c r="N703" s="187">
        <v>2433</v>
      </c>
      <c r="O703" s="190">
        <v>1716</v>
      </c>
      <c r="P703" s="182">
        <v>1408</v>
      </c>
      <c r="Q703" s="183">
        <v>713</v>
      </c>
      <c r="R703" s="184">
        <v>1715</v>
      </c>
      <c r="S703" s="185">
        <v>1233</v>
      </c>
      <c r="T703" s="182">
        <v>380</v>
      </c>
      <c r="U703" s="186">
        <v>139</v>
      </c>
      <c r="V703" s="184">
        <v>1416</v>
      </c>
      <c r="W703" s="191">
        <v>1128</v>
      </c>
      <c r="X703" s="182">
        <v>1083</v>
      </c>
      <c r="Y703" s="186">
        <v>334</v>
      </c>
      <c r="Z703" s="184">
        <v>2247</v>
      </c>
      <c r="AA703" s="182">
        <v>4654</v>
      </c>
      <c r="AB703" s="156">
        <f t="shared" si="13066"/>
        <v>18224</v>
      </c>
      <c r="AC703" s="157">
        <f t="shared" si="13067"/>
        <v>17997</v>
      </c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145" t="s">
        <v>28</v>
      </c>
      <c r="BJ703" s="128">
        <f>B703/B715</f>
        <v>6.6179100918160497E-2</v>
      </c>
      <c r="BK703" s="129">
        <f t="shared" ref="BK703" si="13369">C703/C715</f>
        <v>6.995437757983923E-2</v>
      </c>
      <c r="BL703" s="130">
        <f t="shared" ref="BL703" si="13370">D703/D715</f>
        <v>6.9407929330108323E-2</v>
      </c>
      <c r="BM703" s="131">
        <f t="shared" ref="BM703" si="13371">E703/E715</f>
        <v>5.7383470426948691E-2</v>
      </c>
      <c r="BN703" s="128">
        <f t="shared" ref="BN703" si="13372">F703/F715</f>
        <v>5.2599810295766145E-2</v>
      </c>
      <c r="BO703" s="129">
        <f t="shared" ref="BO703" si="13373">G703/G715</f>
        <v>7.0088011895671737E-2</v>
      </c>
      <c r="BP703" s="130">
        <f t="shared" ref="BP703" si="13374">H703/H715</f>
        <v>6.9604086845466151E-2</v>
      </c>
      <c r="BQ703" s="131">
        <f t="shared" ref="BQ703" si="13375">I703/I715</f>
        <v>6.9775543721694117E-2</v>
      </c>
      <c r="BR703" s="128">
        <f t="shared" ref="BR703" si="13376">J703/J715</f>
        <v>6.9567137809187274E-2</v>
      </c>
      <c r="BS703" s="129">
        <f t="shared" ref="BS703" si="13377">K703/K715</f>
        <v>4.8149044277764334E-2</v>
      </c>
      <c r="BT703" s="130">
        <f t="shared" ref="BT703" si="13378">L703/L715</f>
        <v>7.2019613852283171E-2</v>
      </c>
      <c r="BU703" s="128">
        <f t="shared" ref="BU703" si="13379">M703/M715</f>
        <v>5.3632534877599371E-2</v>
      </c>
      <c r="BV703" s="132">
        <f t="shared" ref="BV703" si="13380">N703/N715</f>
        <v>6.7566441722902604E-2</v>
      </c>
      <c r="BW703" s="133">
        <f t="shared" ref="BW703" si="13381">O703/O715</f>
        <v>5.5198147195059187E-2</v>
      </c>
      <c r="BX703" s="128">
        <f t="shared" ref="BX703" si="13382">P703/P715</f>
        <v>7.3279900072863544E-2</v>
      </c>
      <c r="BY703" s="129">
        <f t="shared" ref="BY703" si="13383">Q703/Q715</f>
        <v>4.795211513887955E-2</v>
      </c>
      <c r="BZ703" s="130">
        <f t="shared" ref="BZ703" si="13384">R703/R715</f>
        <v>6.8106906000555981E-2</v>
      </c>
      <c r="CA703" s="131">
        <f t="shared" ref="CA703" si="13385">S703/S715</f>
        <v>5.7152127560952996E-2</v>
      </c>
      <c r="CB703" s="128">
        <f t="shared" ref="CB703" si="13386">T703/T715</f>
        <v>7.7852898996107353E-2</v>
      </c>
      <c r="CC703" s="129">
        <f t="shared" ref="CC703" si="13387">U703/U715</f>
        <v>3.3493975903614456E-2</v>
      </c>
      <c r="CD703" s="130">
        <f t="shared" ref="CD703" si="13388">V703/V715</f>
        <v>7.1732522796352588E-2</v>
      </c>
      <c r="CE703" s="131">
        <f t="shared" ref="CE703" si="13389">W703/W715</f>
        <v>5.4199500288295212E-2</v>
      </c>
      <c r="CF703" s="128">
        <f t="shared" ref="CF703" si="13390">X703/X715</f>
        <v>7.0448188382228577E-2</v>
      </c>
      <c r="CG703" s="129">
        <f t="shared" ref="CG703" si="13391">Y703/Y715</f>
        <v>4.4598744825744427E-2</v>
      </c>
      <c r="CH703" s="130">
        <f t="shared" ref="CH703" si="13392">Z703/Z715</f>
        <v>5.8366668398358357E-2</v>
      </c>
      <c r="CI703" s="128">
        <f t="shared" ref="CI703" si="13393">AA703/AA715</f>
        <v>9.3104207093844399E-2</v>
      </c>
      <c r="CJ703" s="134">
        <f t="shared" ref="CJ703" si="13394">AB703/AB715</f>
        <v>6.6603561887149651E-2</v>
      </c>
      <c r="CK703" s="135">
        <f t="shared" ref="CK703" si="13395">AC703/AC715</f>
        <v>6.6117554565259723E-2</v>
      </c>
    </row>
    <row r="704" spans="1:89" x14ac:dyDescent="0.2">
      <c r="A704" s="136" t="s">
        <v>29</v>
      </c>
      <c r="B704" s="192">
        <v>1769</v>
      </c>
      <c r="C704" s="176">
        <v>2486</v>
      </c>
      <c r="D704" s="177">
        <v>825</v>
      </c>
      <c r="E704" s="178">
        <v>758</v>
      </c>
      <c r="F704" s="175">
        <v>1343</v>
      </c>
      <c r="G704" s="179">
        <v>2630</v>
      </c>
      <c r="H704" s="177">
        <v>2573</v>
      </c>
      <c r="I704" s="178">
        <v>3472</v>
      </c>
      <c r="J704" s="175">
        <v>548</v>
      </c>
      <c r="K704" s="176">
        <v>207</v>
      </c>
      <c r="L704" s="177">
        <v>1493</v>
      </c>
      <c r="M704" s="175">
        <v>798</v>
      </c>
      <c r="N704" s="180">
        <v>3279</v>
      </c>
      <c r="O704" s="193">
        <v>2037</v>
      </c>
      <c r="P704" s="175">
        <v>2004</v>
      </c>
      <c r="Q704" s="176">
        <v>953</v>
      </c>
      <c r="R704" s="177">
        <v>2127</v>
      </c>
      <c r="S704" s="178">
        <v>1851</v>
      </c>
      <c r="T704" s="175">
        <v>701</v>
      </c>
      <c r="U704" s="179">
        <v>171</v>
      </c>
      <c r="V704" s="177">
        <v>2126</v>
      </c>
      <c r="W704" s="194">
        <v>1311</v>
      </c>
      <c r="X704" s="175">
        <v>1557</v>
      </c>
      <c r="Y704" s="179">
        <v>512</v>
      </c>
      <c r="Z704" s="177">
        <v>2835</v>
      </c>
      <c r="AA704" s="175">
        <v>4918</v>
      </c>
      <c r="AB704" s="156">
        <f t="shared" si="13066"/>
        <v>23180</v>
      </c>
      <c r="AC704" s="157">
        <f t="shared" si="13067"/>
        <v>22104</v>
      </c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136" t="s">
        <v>29</v>
      </c>
      <c r="BJ704" s="128">
        <f>B704/B715</f>
        <v>7.0312810525060609E-2</v>
      </c>
      <c r="BK704" s="129">
        <f t="shared" ref="BK704" si="13396">C704/C715</f>
        <v>9.0013759142588162E-2</v>
      </c>
      <c r="BL704" s="130">
        <f t="shared" ref="BL704" si="13397">D704/D715</f>
        <v>8.67599116626354E-2</v>
      </c>
      <c r="BM704" s="131">
        <f t="shared" ref="BM704" si="13398">E704/E715</f>
        <v>7.4226400313356838E-2</v>
      </c>
      <c r="BN704" s="128">
        <f t="shared" ref="BN704" si="13399">F704/F715</f>
        <v>5.7902905923945848E-2</v>
      </c>
      <c r="BO704" s="129">
        <f t="shared" ref="BO704" si="13400">G704/G715</f>
        <v>0.10569465096652333</v>
      </c>
      <c r="BP704" s="130">
        <f t="shared" ref="BP704" si="13401">H704/H715</f>
        <v>7.1436503970237097E-2</v>
      </c>
      <c r="BQ704" s="131">
        <f t="shared" ref="BQ704" si="13402">I704/I715</f>
        <v>8.6398248146120543E-2</v>
      </c>
      <c r="BR704" s="128">
        <f t="shared" ref="BR704" si="13403">J704/J715</f>
        <v>0.12102473498233215</v>
      </c>
      <c r="BS704" s="129">
        <f t="shared" ref="BS704" si="13404">K704/K715</f>
        <v>5.0084684248729736E-2</v>
      </c>
      <c r="BT704" s="130">
        <f t="shared" ref="BT704" si="13405">L704/L715</f>
        <v>9.1510879558688321E-2</v>
      </c>
      <c r="BU704" s="128">
        <f t="shared" ref="BU704" si="13406">M704/M715</f>
        <v>5.251381942616478E-2</v>
      </c>
      <c r="BV704" s="132">
        <f t="shared" ref="BV704" si="13407">N704/N715</f>
        <v>9.106056819128551E-2</v>
      </c>
      <c r="BW704" s="133">
        <f t="shared" ref="BW704" si="13408">O704/O715</f>
        <v>6.5523674729799281E-2</v>
      </c>
      <c r="BX704" s="128">
        <f t="shared" ref="BX704" si="13409">P704/P715</f>
        <v>0.10429894868325179</v>
      </c>
      <c r="BY704" s="129">
        <f t="shared" ref="BY704" si="13410">Q704/Q715</f>
        <v>6.4093079561503799E-2</v>
      </c>
      <c r="BZ704" s="130">
        <f t="shared" ref="BZ704" si="13411">R704/R715</f>
        <v>8.4468448433342599E-2</v>
      </c>
      <c r="CA704" s="131">
        <f t="shared" ref="CA704" si="13412">S704/S715</f>
        <v>8.5797719477148413E-2</v>
      </c>
      <c r="CB704" s="128">
        <f t="shared" ref="CB704" si="13413">T704/T715</f>
        <v>0.1436181110428191</v>
      </c>
      <c r="CC704" s="129">
        <f t="shared" ref="CC704" si="13414">U704/U715</f>
        <v>4.1204819277108437E-2</v>
      </c>
      <c r="CD704" s="130">
        <f t="shared" ref="CD704" si="13415">V704/V715</f>
        <v>0.1077001013171226</v>
      </c>
      <c r="CE704" s="131">
        <f t="shared" ref="CE704" si="13416">W704/W715</f>
        <v>6.2992504324428211E-2</v>
      </c>
      <c r="CF704" s="128">
        <f t="shared" ref="CF704" si="13417">X704/X715</f>
        <v>0.10128146750796851</v>
      </c>
      <c r="CG704" s="129">
        <f t="shared" ref="CG704" si="13418">Y704/Y715</f>
        <v>6.836693817599146E-2</v>
      </c>
      <c r="CH704" s="130">
        <f t="shared" ref="CH704" si="13419">Z704/Z715</f>
        <v>7.36401891007325E-2</v>
      </c>
      <c r="CI704" s="128">
        <f t="shared" ref="CI704" si="13420">AA704/AA715</f>
        <v>9.8385580250865232E-2</v>
      </c>
      <c r="CJ704" s="134">
        <f t="shared" ref="CJ704" si="13421">AB704/AB715</f>
        <v>8.4716339143115063E-2</v>
      </c>
      <c r="CK704" s="135">
        <f t="shared" ref="CK704" si="13422">AC704/AC715</f>
        <v>8.1205891321359164E-2</v>
      </c>
    </row>
    <row r="705" spans="1:89" x14ac:dyDescent="0.2">
      <c r="A705" s="145" t="s">
        <v>30</v>
      </c>
      <c r="B705" s="189">
        <v>1925</v>
      </c>
      <c r="C705" s="183">
        <v>2490</v>
      </c>
      <c r="D705" s="184">
        <v>766</v>
      </c>
      <c r="E705" s="185">
        <v>849</v>
      </c>
      <c r="F705" s="182">
        <v>1310</v>
      </c>
      <c r="G705" s="186">
        <v>2942</v>
      </c>
      <c r="H705" s="184">
        <v>2544</v>
      </c>
      <c r="I705" s="185">
        <v>3820</v>
      </c>
      <c r="J705" s="182">
        <v>670</v>
      </c>
      <c r="K705" s="183">
        <v>206</v>
      </c>
      <c r="L705" s="184">
        <v>1795</v>
      </c>
      <c r="M705" s="182">
        <v>763</v>
      </c>
      <c r="N705" s="187">
        <v>3649</v>
      </c>
      <c r="O705" s="190">
        <v>2126</v>
      </c>
      <c r="P705" s="182">
        <v>1831</v>
      </c>
      <c r="Q705" s="183">
        <v>1026</v>
      </c>
      <c r="R705" s="184">
        <v>2019</v>
      </c>
      <c r="S705" s="185">
        <v>1976</v>
      </c>
      <c r="T705" s="182">
        <v>563</v>
      </c>
      <c r="U705" s="186">
        <v>210</v>
      </c>
      <c r="V705" s="184">
        <v>1839</v>
      </c>
      <c r="W705" s="191">
        <v>1505</v>
      </c>
      <c r="X705" s="182">
        <v>1607</v>
      </c>
      <c r="Y705" s="186">
        <v>516</v>
      </c>
      <c r="Z705" s="184">
        <v>3003</v>
      </c>
      <c r="AA705" s="182">
        <v>4619</v>
      </c>
      <c r="AB705" s="156">
        <f t="shared" si="13066"/>
        <v>23521</v>
      </c>
      <c r="AC705" s="157">
        <f t="shared" si="13067"/>
        <v>23048</v>
      </c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145" t="s">
        <v>30</v>
      </c>
      <c r="BJ705" s="128">
        <f>B705/B715</f>
        <v>7.6513374935410786E-2</v>
      </c>
      <c r="BK705" s="129">
        <f t="shared" ref="BK705" si="13423">C705/C715</f>
        <v>9.0158592222463613E-2</v>
      </c>
      <c r="BL705" s="130">
        <f t="shared" ref="BL705" si="13424">D705/D715</f>
        <v>8.0555263434640867E-2</v>
      </c>
      <c r="BM705" s="131">
        <f t="shared" ref="BM705" si="13425">E705/E715</f>
        <v>8.3137485311398349E-2</v>
      </c>
      <c r="BN705" s="128">
        <f t="shared" ref="BN705" si="13426">F705/F715</f>
        <v>5.6480124170043979E-2</v>
      </c>
      <c r="BO705" s="129">
        <f t="shared" ref="BO705" si="13427">G705/G715</f>
        <v>0.11823333199373066</v>
      </c>
      <c r="BP705" s="130">
        <f t="shared" ref="BP705" si="13428">H705/H715</f>
        <v>7.0631350991171085E-2</v>
      </c>
      <c r="BQ705" s="131">
        <f t="shared" ref="BQ705" si="13429">I705/I715</f>
        <v>9.5057980391181005E-2</v>
      </c>
      <c r="BR705" s="128">
        <f t="shared" ref="BR705" si="13430">J705/J715</f>
        <v>0.14796819787985865</v>
      </c>
      <c r="BS705" s="129">
        <f t="shared" ref="BS705" si="13431">K705/K715</f>
        <v>4.984272925235906E-2</v>
      </c>
      <c r="BT705" s="130">
        <f t="shared" ref="BT705" si="13432">L705/L715</f>
        <v>0.11002145265093473</v>
      </c>
      <c r="BU705" s="128">
        <f t="shared" ref="BU705" si="13433">M705/M715</f>
        <v>5.0210581732034749E-2</v>
      </c>
      <c r="BV705" s="132">
        <f t="shared" ref="BV705" si="13434">N705/N715</f>
        <v>0.10133577716681941</v>
      </c>
      <c r="BW705" s="133">
        <f t="shared" ref="BW705" si="13435">O705/O715</f>
        <v>6.8386515697375194E-2</v>
      </c>
      <c r="BX705" s="128">
        <f t="shared" ref="BX705" si="13436">P705/P715</f>
        <v>9.5295097324867281E-2</v>
      </c>
      <c r="BY705" s="129">
        <f t="shared" ref="BY705" si="13437">Q705/Q715</f>
        <v>6.9002622906718672E-2</v>
      </c>
      <c r="BZ705" s="130">
        <f t="shared" ref="BZ705" si="13438">R705/R715</f>
        <v>8.0179500416981062E-2</v>
      </c>
      <c r="CA705" s="131">
        <f t="shared" ref="CA705" si="13439">S705/S715</f>
        <v>9.1591730787058498E-2</v>
      </c>
      <c r="CB705" s="128">
        <f t="shared" ref="CB705" si="13440">T705/T715</f>
        <v>0.11534521614423274</v>
      </c>
      <c r="CC705" s="129">
        <f t="shared" ref="CC705" si="13441">U705/U715</f>
        <v>5.0602409638554217E-2</v>
      </c>
      <c r="CD705" s="130">
        <f t="shared" ref="CD705" si="13442">V705/V715</f>
        <v>9.316109422492401E-2</v>
      </c>
      <c r="CE705" s="131">
        <f t="shared" ref="CE705" si="13443">W705/W715</f>
        <v>7.2314049586776855E-2</v>
      </c>
      <c r="CF705" s="128">
        <f t="shared" ref="CF705" si="13444">X705/X715</f>
        <v>0.10453392311194952</v>
      </c>
      <c r="CG705" s="129">
        <f t="shared" ref="CG705" si="13445">Y705/Y715</f>
        <v>6.8901054880491391E-2</v>
      </c>
      <c r="CH705" s="130">
        <f t="shared" ref="CH705" si="13446">Z705/Z715</f>
        <v>7.8004052158553688E-2</v>
      </c>
      <c r="CI705" s="128">
        <f t="shared" ref="CI705" si="13447">AA705/AA715</f>
        <v>9.2404025046512087E-2</v>
      </c>
      <c r="CJ705" s="134">
        <f t="shared" ref="CJ705" si="13448">AB705/AB715</f>
        <v>8.5962597626626808E-2</v>
      </c>
      <c r="CK705" s="135">
        <f t="shared" ref="CK705" si="13449">AC705/AC715</f>
        <v>8.4673967751297777E-2</v>
      </c>
    </row>
    <row r="706" spans="1:89" x14ac:dyDescent="0.2">
      <c r="A706" s="136" t="s">
        <v>31</v>
      </c>
      <c r="B706" s="192">
        <v>1757</v>
      </c>
      <c r="C706" s="176">
        <v>2315</v>
      </c>
      <c r="D706" s="177">
        <v>572</v>
      </c>
      <c r="E706" s="178">
        <v>839</v>
      </c>
      <c r="F706" s="175">
        <v>1102</v>
      </c>
      <c r="G706" s="179">
        <v>2847</v>
      </c>
      <c r="H706" s="177">
        <v>2166</v>
      </c>
      <c r="I706" s="178">
        <v>3453</v>
      </c>
      <c r="J706" s="175">
        <v>410</v>
      </c>
      <c r="K706" s="176">
        <v>168</v>
      </c>
      <c r="L706" s="177">
        <v>1592</v>
      </c>
      <c r="M706" s="175">
        <v>634</v>
      </c>
      <c r="N706" s="180">
        <v>3044</v>
      </c>
      <c r="O706" s="193">
        <v>2051</v>
      </c>
      <c r="P706" s="175">
        <v>1203</v>
      </c>
      <c r="Q706" s="176">
        <v>1189</v>
      </c>
      <c r="R706" s="177">
        <v>1679</v>
      </c>
      <c r="S706" s="178">
        <v>1953</v>
      </c>
      <c r="T706" s="175">
        <v>409</v>
      </c>
      <c r="U706" s="179">
        <v>196</v>
      </c>
      <c r="V706" s="177">
        <v>1840</v>
      </c>
      <c r="W706" s="194">
        <v>1291</v>
      </c>
      <c r="X706" s="175">
        <v>1334</v>
      </c>
      <c r="Y706" s="179">
        <v>471</v>
      </c>
      <c r="Z706" s="177">
        <v>3026</v>
      </c>
      <c r="AA706" s="175">
        <v>4343</v>
      </c>
      <c r="AB706" s="156">
        <f t="shared" si="13066"/>
        <v>20134</v>
      </c>
      <c r="AC706" s="157">
        <f t="shared" si="13067"/>
        <v>21750</v>
      </c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136" t="s">
        <v>31</v>
      </c>
      <c r="BJ706" s="128">
        <f>B706/B715</f>
        <v>6.9835844031956751E-2</v>
      </c>
      <c r="BK706" s="129">
        <f t="shared" ref="BK706" si="13450">C706/C715</f>
        <v>8.382214497791296E-2</v>
      </c>
      <c r="BL706" s="130">
        <f t="shared" ref="BL706" si="13451">D706/D715</f>
        <v>6.0153538752760541E-2</v>
      </c>
      <c r="BM706" s="131">
        <f t="shared" ref="BM706" si="13452">E706/E715</f>
        <v>8.2158245201723462E-2</v>
      </c>
      <c r="BN706" s="128">
        <f t="shared" ref="BN706" si="13453">F706/F715</f>
        <v>4.7512287660601879E-2</v>
      </c>
      <c r="BO706" s="129">
        <f t="shared" ref="BO706" si="13454">G706/G715</f>
        <v>0.11441546437326688</v>
      </c>
      <c r="BP706" s="130">
        <f t="shared" ref="BP706" si="13455">H706/H715</f>
        <v>6.0136598367482925E-2</v>
      </c>
      <c r="BQ706" s="131">
        <f t="shared" ref="BQ706" si="13456">I706/I715</f>
        <v>8.5925446672970682E-2</v>
      </c>
      <c r="BR706" s="128">
        <f t="shared" ref="BR706" si="13457">J706/J715</f>
        <v>9.0547703180212019E-2</v>
      </c>
      <c r="BS706" s="129">
        <f t="shared" ref="BS706" si="13458">K706/K715</f>
        <v>4.0648439390273412E-2</v>
      </c>
      <c r="BT706" s="130">
        <f t="shared" ref="BT706" si="13459">L706/L715</f>
        <v>9.7578915108795586E-2</v>
      </c>
      <c r="BU706" s="128">
        <f t="shared" ref="BU706" si="13460">M706/M715</f>
        <v>4.1721505659384046E-2</v>
      </c>
      <c r="BV706" s="132">
        <f t="shared" ref="BV706" si="13461">N706/N715</f>
        <v>8.4534421950068037E-2</v>
      </c>
      <c r="BW706" s="133">
        <f t="shared" ref="BW706" si="13462">O706/O715</f>
        <v>6.5974009264024705E-2</v>
      </c>
      <c r="BX706" s="128">
        <f t="shared" ref="BX706" si="13463">P706/P715</f>
        <v>6.261059644009577E-2</v>
      </c>
      <c r="BY706" s="129">
        <f t="shared" ref="BY706" si="13464">Q706/Q715</f>
        <v>7.9965027910417652E-2</v>
      </c>
      <c r="BZ706" s="130">
        <f t="shared" ref="BZ706" si="13465">R706/R715</f>
        <v>6.6677256661768797E-2</v>
      </c>
      <c r="CA706" s="131">
        <f t="shared" ref="CA706" si="13466">S706/S715</f>
        <v>9.0525632706035045E-2</v>
      </c>
      <c r="CB706" s="128">
        <f t="shared" ref="CB706" si="13467">T706/T715</f>
        <v>8.3794304445810291E-2</v>
      </c>
      <c r="CC706" s="129">
        <f t="shared" ref="CC706" si="13468">U706/U715</f>
        <v>4.7228915662650604E-2</v>
      </c>
      <c r="CD706" s="130">
        <f t="shared" ref="CD706" si="13469">V706/V715</f>
        <v>9.3211752786220875E-2</v>
      </c>
      <c r="CE706" s="131">
        <f t="shared" ref="CE706" si="13470">W706/W715</f>
        <v>6.2031520276763404E-2</v>
      </c>
      <c r="CF706" s="128">
        <f t="shared" ref="CF706" si="13471">X706/X715</f>
        <v>8.6775515514213225E-2</v>
      </c>
      <c r="CG706" s="129">
        <f t="shared" ref="CG706" si="13472">Y706/Y715</f>
        <v>6.2892241954867145E-2</v>
      </c>
      <c r="CH706" s="130">
        <f t="shared" ref="CH706" si="13473">Z706/Z715</f>
        <v>7.860148579146968E-2</v>
      </c>
      <c r="CI706" s="128">
        <f t="shared" ref="CI706" si="13474">AA706/AA715</f>
        <v>8.688258947326305E-2</v>
      </c>
      <c r="CJ706" s="134">
        <f t="shared" ref="CJ706" si="13475">AB706/AB715</f>
        <v>7.3584071281599592E-2</v>
      </c>
      <c r="CK706" s="135">
        <f t="shared" ref="CK706" si="13476">AC706/AC715</f>
        <v>7.9905362660132179E-2</v>
      </c>
    </row>
    <row r="707" spans="1:89" x14ac:dyDescent="0.2">
      <c r="A707" s="145" t="s">
        <v>32</v>
      </c>
      <c r="B707" s="189">
        <v>1453</v>
      </c>
      <c r="C707" s="183">
        <v>1914</v>
      </c>
      <c r="D707" s="184">
        <v>402</v>
      </c>
      <c r="E707" s="185">
        <v>752</v>
      </c>
      <c r="F707" s="182">
        <v>748</v>
      </c>
      <c r="G707" s="186">
        <v>2076</v>
      </c>
      <c r="H707" s="184">
        <v>1875</v>
      </c>
      <c r="I707" s="185">
        <v>3021</v>
      </c>
      <c r="J707" s="182">
        <v>378</v>
      </c>
      <c r="K707" s="183">
        <v>126</v>
      </c>
      <c r="L707" s="184">
        <v>1382</v>
      </c>
      <c r="M707" s="182">
        <v>615</v>
      </c>
      <c r="N707" s="187">
        <v>2261</v>
      </c>
      <c r="O707" s="190">
        <v>1746</v>
      </c>
      <c r="P707" s="182">
        <v>946</v>
      </c>
      <c r="Q707" s="183">
        <v>1067</v>
      </c>
      <c r="R707" s="184">
        <v>1387</v>
      </c>
      <c r="S707" s="185">
        <v>1602</v>
      </c>
      <c r="T707" s="182">
        <v>315</v>
      </c>
      <c r="U707" s="186">
        <v>160</v>
      </c>
      <c r="V707" s="184">
        <v>1508</v>
      </c>
      <c r="W707" s="191">
        <v>994</v>
      </c>
      <c r="X707" s="182">
        <v>768</v>
      </c>
      <c r="Y707" s="186">
        <v>401</v>
      </c>
      <c r="Z707" s="184">
        <v>2858</v>
      </c>
      <c r="AA707" s="182">
        <v>2893</v>
      </c>
      <c r="AB707" s="156">
        <f t="shared" si="13066"/>
        <v>16281</v>
      </c>
      <c r="AC707" s="157">
        <f t="shared" si="13067"/>
        <v>17367</v>
      </c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145" t="s">
        <v>32</v>
      </c>
      <c r="BJ707" s="128">
        <f>B707/B715</f>
        <v>5.7752692873325649E-2</v>
      </c>
      <c r="BK707" s="129">
        <f t="shared" ref="BK707" si="13477">C707/C715</f>
        <v>6.9302628720399745E-2</v>
      </c>
      <c r="BL707" s="130">
        <f t="shared" ref="BL707" si="13478">D707/D715</f>
        <v>4.2275738773793252E-2</v>
      </c>
      <c r="BM707" s="131">
        <f t="shared" ref="BM707" si="13479">E707/E715</f>
        <v>7.3638856247551898E-2</v>
      </c>
      <c r="BN707" s="128">
        <f t="shared" ref="BN707" si="13480">F707/F715</f>
        <v>3.2249719755109083E-2</v>
      </c>
      <c r="BO707" s="129">
        <f t="shared" ref="BO707" si="13481">G707/G715</f>
        <v>8.3430454527187239E-2</v>
      </c>
      <c r="BP707" s="130">
        <f t="shared" ref="BP707" si="13482">H707/H715</f>
        <v>5.2057304680992837E-2</v>
      </c>
      <c r="BQ707" s="131">
        <f t="shared" ref="BQ707" si="13483">I707/I715</f>
        <v>7.5175434230826663E-2</v>
      </c>
      <c r="BR707" s="128">
        <f t="shared" ref="BR707" si="13484">J707/J715</f>
        <v>8.3480565371024731E-2</v>
      </c>
      <c r="BS707" s="129">
        <f t="shared" ref="BS707" si="13485">K707/K715</f>
        <v>3.0486329542705057E-2</v>
      </c>
      <c r="BT707" s="130">
        <f t="shared" ref="BT707" si="13486">L707/L715</f>
        <v>8.4707324547961996E-2</v>
      </c>
      <c r="BU707" s="128">
        <f t="shared" ref="BU707" si="13487">M707/M715</f>
        <v>4.0471176625427742E-2</v>
      </c>
      <c r="BV707" s="132">
        <f t="shared" ref="BV707" si="13488">N707/N715</f>
        <v>6.2789858091032796E-2</v>
      </c>
      <c r="BW707" s="133">
        <f t="shared" ref="BW707" si="13489">O707/O715</f>
        <v>5.6163149768399381E-2</v>
      </c>
      <c r="BX707" s="128">
        <f t="shared" ref="BX707" si="13490">P707/P715</f>
        <v>4.9234932861455187E-2</v>
      </c>
      <c r="BY707" s="129">
        <f t="shared" ref="BY707" si="13491">Q707/Q715</f>
        <v>7.1760037662250323E-2</v>
      </c>
      <c r="BZ707" s="130">
        <f t="shared" ref="BZ707" si="13492">R707/R715</f>
        <v>5.5081212024939437E-2</v>
      </c>
      <c r="CA707" s="131">
        <f t="shared" ref="CA707" si="13493">S707/S715</f>
        <v>7.4256048947807546E-2</v>
      </c>
      <c r="CB707" s="128">
        <f t="shared" ref="CB707" si="13494">T707/T715</f>
        <v>6.4535955746773205E-2</v>
      </c>
      <c r="CC707" s="129">
        <f t="shared" ref="CC707" si="13495">U707/U715</f>
        <v>3.8554216867469883E-2</v>
      </c>
      <c r="CD707" s="130">
        <f t="shared" ref="CD707" si="13496">V707/V715</f>
        <v>7.639311043566363E-2</v>
      </c>
      <c r="CE707" s="131">
        <f t="shared" ref="CE707" si="13497">W707/W715</f>
        <v>4.7760907168940998E-2</v>
      </c>
      <c r="CF707" s="128">
        <f t="shared" ref="CF707" si="13498">X707/X715</f>
        <v>4.9957718077148244E-2</v>
      </c>
      <c r="CG707" s="129">
        <f t="shared" ref="CG707" si="13499">Y707/Y715</f>
        <v>5.3545199626118305E-2</v>
      </c>
      <c r="CH707" s="130">
        <f t="shared" ref="CH707" si="13500">Z707/Z715</f>
        <v>7.4237622733648506E-2</v>
      </c>
      <c r="CI707" s="128">
        <f t="shared" ref="CI707" si="13501">AA707/AA715</f>
        <v>5.7875047512353214E-2</v>
      </c>
      <c r="CJ707" s="134">
        <f t="shared" ref="CJ707" si="13502">AB707/AB715</f>
        <v>5.950244683300502E-2</v>
      </c>
      <c r="CK707" s="135">
        <f t="shared" ref="CK707" si="13503">AC707/AC715</f>
        <v>6.3803054405448992E-2</v>
      </c>
    </row>
    <row r="708" spans="1:89" x14ac:dyDescent="0.2">
      <c r="A708" s="136" t="s">
        <v>33</v>
      </c>
      <c r="B708" s="192">
        <v>1271</v>
      </c>
      <c r="C708" s="176">
        <v>1465</v>
      </c>
      <c r="D708" s="177">
        <v>339</v>
      </c>
      <c r="E708" s="178">
        <v>649</v>
      </c>
      <c r="F708" s="175">
        <v>683</v>
      </c>
      <c r="G708" s="179">
        <v>1673</v>
      </c>
      <c r="H708" s="177">
        <v>1480</v>
      </c>
      <c r="I708" s="178">
        <v>2495</v>
      </c>
      <c r="J708" s="175">
        <v>271</v>
      </c>
      <c r="K708" s="176">
        <v>89</v>
      </c>
      <c r="L708" s="177">
        <v>1121</v>
      </c>
      <c r="M708" s="175">
        <v>414</v>
      </c>
      <c r="N708" s="180">
        <v>1797</v>
      </c>
      <c r="O708" s="193">
        <v>1600</v>
      </c>
      <c r="P708" s="175">
        <v>597</v>
      </c>
      <c r="Q708" s="176">
        <v>971</v>
      </c>
      <c r="R708" s="177">
        <v>1089</v>
      </c>
      <c r="S708" s="178">
        <v>1219</v>
      </c>
      <c r="T708" s="175">
        <v>166</v>
      </c>
      <c r="U708" s="179">
        <v>183</v>
      </c>
      <c r="V708" s="177">
        <v>1372</v>
      </c>
      <c r="W708" s="194">
        <v>699</v>
      </c>
      <c r="X708" s="175">
        <v>574</v>
      </c>
      <c r="Y708" s="179">
        <v>420</v>
      </c>
      <c r="Z708" s="177">
        <v>2857</v>
      </c>
      <c r="AA708" s="175">
        <v>2281</v>
      </c>
      <c r="AB708" s="156">
        <f t="shared" si="13066"/>
        <v>13617</v>
      </c>
      <c r="AC708" s="157">
        <f t="shared" si="13067"/>
        <v>14158</v>
      </c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136" t="s">
        <v>33</v>
      </c>
      <c r="BJ708" s="128">
        <f>B708/B715</f>
        <v>5.0518701061250448E-2</v>
      </c>
      <c r="BK708" s="129">
        <f t="shared" ref="BK708" si="13504">C708/C715</f>
        <v>5.30451155043812E-2</v>
      </c>
      <c r="BL708" s="130">
        <f t="shared" ref="BL708" si="13505">D708/D715</f>
        <v>3.5650436428646542E-2</v>
      </c>
      <c r="BM708" s="131">
        <f t="shared" ref="BM708" si="13506">E708/E715</f>
        <v>6.3552683117900508E-2</v>
      </c>
      <c r="BN708" s="128">
        <f t="shared" ref="BN708" si="13507">F708/F715</f>
        <v>2.9447270845908424E-2</v>
      </c>
      <c r="BO708" s="129">
        <f t="shared" ref="BO708" si="13508">G708/G715</f>
        <v>6.7234658200377773E-2</v>
      </c>
      <c r="BP708" s="130">
        <f t="shared" ref="BP708" si="13509">H708/H715</f>
        <v>4.1090565828197013E-2</v>
      </c>
      <c r="BQ708" s="131">
        <f t="shared" ref="BQ708" si="13510">I708/I715</f>
        <v>6.208629871099388E-2</v>
      </c>
      <c r="BR708" s="128">
        <f t="shared" ref="BR708" si="13511">J708/J715</f>
        <v>5.9849823321554772E-2</v>
      </c>
      <c r="BS708" s="129">
        <f t="shared" ref="BS708" si="13512">K708/K715</f>
        <v>2.1533994676990079E-2</v>
      </c>
      <c r="BT708" s="130">
        <f t="shared" ref="BT708" si="13513">L708/L715</f>
        <v>6.8709776279497398E-2</v>
      </c>
      <c r="BU708" s="128">
        <f t="shared" ref="BU708" si="13514">M708/M715</f>
        <v>2.7244011581995263E-2</v>
      </c>
      <c r="BV708" s="132">
        <f t="shared" ref="BV708" si="13515">N708/N715</f>
        <v>4.9904190619011912E-2</v>
      </c>
      <c r="BW708" s="133">
        <f t="shared" ref="BW708" si="13516">O708/O715</f>
        <v>5.1466803911477101E-2</v>
      </c>
      <c r="BX708" s="128">
        <f t="shared" ref="BX708" si="13517">P708/P715</f>
        <v>3.1071093993962736E-2</v>
      </c>
      <c r="BY708" s="129">
        <f t="shared" ref="BY708" si="13518">Q708/Q715</f>
        <v>6.5303651893200615E-2</v>
      </c>
      <c r="BZ708" s="130">
        <f t="shared" ref="BZ708" si="13519">R708/R715</f>
        <v>4.324689249831222E-2</v>
      </c>
      <c r="CA708" s="131">
        <f t="shared" ref="CA708" si="13520">S708/S715</f>
        <v>5.6503198294243072E-2</v>
      </c>
      <c r="CB708" s="128">
        <f t="shared" ref="CB708" si="13521">T708/T715</f>
        <v>3.4009424298299527E-2</v>
      </c>
      <c r="CC708" s="129">
        <f t="shared" ref="CC708" si="13522">U708/U715</f>
        <v>4.4096385542168673E-2</v>
      </c>
      <c r="CD708" s="130">
        <f t="shared" ref="CD708" si="13523">V708/V715</f>
        <v>6.9503546099290783E-2</v>
      </c>
      <c r="CE708" s="131">
        <f t="shared" ref="CE708" si="13524">W708/W715</f>
        <v>3.3586392465885066E-2</v>
      </c>
      <c r="CF708" s="128">
        <f t="shared" ref="CF708" si="13525">X708/X715</f>
        <v>3.7338190333701948E-2</v>
      </c>
      <c r="CG708" s="129">
        <f t="shared" ref="CG708" si="13526">Y708/Y715</f>
        <v>5.6082253972492987E-2</v>
      </c>
      <c r="CH708" s="130">
        <f t="shared" ref="CH708" si="13527">Z708/Z715</f>
        <v>7.4211647358304322E-2</v>
      </c>
      <c r="CI708" s="128">
        <f t="shared" ref="CI708" si="13528">AA708/AA715</f>
        <v>4.5631864284714024E-2</v>
      </c>
      <c r="CJ708" s="134">
        <f t="shared" ref="CJ708" si="13529">AB708/AB715</f>
        <v>4.9766280850379541E-2</v>
      </c>
      <c r="CK708" s="135">
        <f t="shared" ref="CK708" si="13530">AC708/AC715</f>
        <v>5.2013798829524206E-2</v>
      </c>
    </row>
    <row r="709" spans="1:89" x14ac:dyDescent="0.2">
      <c r="A709" s="145" t="s">
        <v>34</v>
      </c>
      <c r="B709" s="189">
        <v>554</v>
      </c>
      <c r="C709" s="183">
        <v>1373</v>
      </c>
      <c r="D709" s="184">
        <v>169</v>
      </c>
      <c r="E709" s="185">
        <v>740</v>
      </c>
      <c r="F709" s="182">
        <v>316</v>
      </c>
      <c r="G709" s="186">
        <v>1632</v>
      </c>
      <c r="H709" s="184">
        <v>840</v>
      </c>
      <c r="I709" s="185">
        <v>2299</v>
      </c>
      <c r="J709" s="182">
        <v>262</v>
      </c>
      <c r="K709" s="183">
        <v>89</v>
      </c>
      <c r="L709" s="184">
        <v>836</v>
      </c>
      <c r="M709" s="182">
        <v>375</v>
      </c>
      <c r="N709" s="187">
        <v>1724</v>
      </c>
      <c r="O709" s="190">
        <v>1375</v>
      </c>
      <c r="P709" s="182">
        <v>561</v>
      </c>
      <c r="Q709" s="183">
        <v>935</v>
      </c>
      <c r="R709" s="184">
        <v>787</v>
      </c>
      <c r="S709" s="185">
        <v>1269</v>
      </c>
      <c r="T709" s="182">
        <v>109</v>
      </c>
      <c r="U709" s="186">
        <v>135</v>
      </c>
      <c r="V709" s="184">
        <v>1161</v>
      </c>
      <c r="W709" s="191">
        <v>649</v>
      </c>
      <c r="X709" s="182">
        <v>362</v>
      </c>
      <c r="Y709" s="186">
        <v>331</v>
      </c>
      <c r="Z709" s="184">
        <v>2186</v>
      </c>
      <c r="AA709" s="182">
        <v>1552</v>
      </c>
      <c r="AB709" s="156">
        <f t="shared" si="13066"/>
        <v>9867</v>
      </c>
      <c r="AC709" s="157">
        <f t="shared" si="13067"/>
        <v>12754</v>
      </c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145" t="s">
        <v>34</v>
      </c>
      <c r="BJ709" s="128">
        <f>B709/B715</f>
        <v>2.2019953098294846E-2</v>
      </c>
      <c r="BK709" s="129">
        <f t="shared" ref="BK709" si="13531">C709/C715</f>
        <v>4.9713954667245999E-2</v>
      </c>
      <c r="BL709" s="130">
        <f t="shared" ref="BL709" si="13532">D709/D715</f>
        <v>1.777263644967925E-2</v>
      </c>
      <c r="BM709" s="131">
        <f t="shared" ref="BM709" si="13533">E709/E715</f>
        <v>7.2463768115942032E-2</v>
      </c>
      <c r="BN709" s="128">
        <f t="shared" ref="BN709" si="13534">F709/F715</f>
        <v>1.3624213158575494E-2</v>
      </c>
      <c r="BO709" s="129">
        <f t="shared" ref="BO709" si="13535">G709/G715</f>
        <v>6.558694691154604E-2</v>
      </c>
      <c r="BP709" s="130">
        <f t="shared" ref="BP709" si="13536">H709/H715</f>
        <v>2.3321672497084792E-2</v>
      </c>
      <c r="BQ709" s="131">
        <f t="shared" ref="BQ709" si="13537">I709/I715</f>
        <v>5.7208978251132234E-2</v>
      </c>
      <c r="BR709" s="128">
        <f t="shared" ref="BR709" si="13538">J709/J715</f>
        <v>5.786219081272085E-2</v>
      </c>
      <c r="BS709" s="129">
        <f t="shared" ref="BS709" si="13539">K709/K715</f>
        <v>2.1533994676990079E-2</v>
      </c>
      <c r="BT709" s="130">
        <f t="shared" ref="BT709" si="13540">L709/L715</f>
        <v>5.1241189089794664E-2</v>
      </c>
      <c r="BU709" s="128">
        <f t="shared" ref="BU709" si="13541">M709/M715</f>
        <v>2.4677546722821794E-2</v>
      </c>
      <c r="BV709" s="132">
        <f t="shared" ref="BV709" si="13542">N709/N715</f>
        <v>4.7876919658974143E-2</v>
      </c>
      <c r="BW709" s="133">
        <f t="shared" ref="BW709" si="13543">O709/O715</f>
        <v>4.4229284611425633E-2</v>
      </c>
      <c r="BX709" s="128">
        <f t="shared" ref="BX709" si="13544">P709/P715</f>
        <v>2.9197460185281566E-2</v>
      </c>
      <c r="BY709" s="129">
        <f t="shared" ref="BY709" si="13545">Q709/Q715</f>
        <v>6.2882507229806983E-2</v>
      </c>
      <c r="BZ709" s="130">
        <f t="shared" ref="BZ709" si="13546">R709/R715</f>
        <v>3.1253723045153094E-2</v>
      </c>
      <c r="CA709" s="131">
        <f t="shared" ref="CA709" si="13547">S709/S715</f>
        <v>5.8820802818207098E-2</v>
      </c>
      <c r="CB709" s="128">
        <f t="shared" ref="CB709" si="13548">T709/T715</f>
        <v>2.2331489448883426E-2</v>
      </c>
      <c r="CC709" s="129">
        <f t="shared" ref="CC709" si="13549">U709/U715</f>
        <v>3.2530120481927709E-2</v>
      </c>
      <c r="CD709" s="130">
        <f t="shared" ref="CD709" si="13550">V709/V715</f>
        <v>5.8814589665653498E-2</v>
      </c>
      <c r="CE709" s="131">
        <f t="shared" ref="CE709" si="13551">W709/W715</f>
        <v>3.1183932346723044E-2</v>
      </c>
      <c r="CF709" s="128">
        <f t="shared" ref="CF709" si="13552">X709/X715</f>
        <v>2.3547778572822482E-2</v>
      </c>
      <c r="CG709" s="129">
        <f t="shared" ref="CG709" si="13553">Y709/Y715</f>
        <v>4.4198157297369478E-2</v>
      </c>
      <c r="CH709" s="130">
        <f t="shared" ref="CH709" si="13554">Z709/Z715</f>
        <v>5.6782170502363762E-2</v>
      </c>
      <c r="CI709" s="128">
        <f t="shared" ref="CI709" si="13555">AA709/AA715</f>
        <v>3.1048072498849701E-2</v>
      </c>
      <c r="CJ709" s="134">
        <f t="shared" ref="CJ709" si="13556">AB709/AB715</f>
        <v>3.6061092248710798E-2</v>
      </c>
      <c r="CK709" s="135">
        <f t="shared" ref="CK709" si="13557">AC709/AC715</f>
        <v>4.6855769901946016E-2</v>
      </c>
    </row>
    <row r="710" spans="1:89" x14ac:dyDescent="0.2">
      <c r="A710" s="136" t="s">
        <v>35</v>
      </c>
      <c r="B710" s="192">
        <v>0</v>
      </c>
      <c r="C710" s="176">
        <v>825</v>
      </c>
      <c r="D710" s="177">
        <v>5</v>
      </c>
      <c r="E710" s="178">
        <v>463</v>
      </c>
      <c r="F710" s="175">
        <v>14</v>
      </c>
      <c r="G710" s="179">
        <v>975</v>
      </c>
      <c r="H710" s="177">
        <v>305</v>
      </c>
      <c r="I710" s="178">
        <v>1080</v>
      </c>
      <c r="J710" s="175">
        <v>52</v>
      </c>
      <c r="K710" s="176">
        <v>43</v>
      </c>
      <c r="L710" s="177">
        <v>637</v>
      </c>
      <c r="M710" s="175">
        <v>148</v>
      </c>
      <c r="N710" s="180">
        <v>447</v>
      </c>
      <c r="O710" s="193">
        <v>373</v>
      </c>
      <c r="P710" s="175">
        <v>104</v>
      </c>
      <c r="Q710" s="176">
        <v>247</v>
      </c>
      <c r="R710" s="177">
        <v>195</v>
      </c>
      <c r="S710" s="178">
        <v>204</v>
      </c>
      <c r="T710" s="175">
        <v>25</v>
      </c>
      <c r="U710" s="179">
        <v>8</v>
      </c>
      <c r="V710" s="177">
        <v>396</v>
      </c>
      <c r="W710" s="194">
        <v>71</v>
      </c>
      <c r="X710" s="175">
        <v>66</v>
      </c>
      <c r="Y710" s="179">
        <v>20</v>
      </c>
      <c r="Z710" s="177">
        <v>302</v>
      </c>
      <c r="AA710" s="175">
        <v>127</v>
      </c>
      <c r="AB710" s="156">
        <f t="shared" si="13066"/>
        <v>2548</v>
      </c>
      <c r="AC710" s="157">
        <f t="shared" si="13067"/>
        <v>4584</v>
      </c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136" t="s">
        <v>35</v>
      </c>
      <c r="BJ710" s="128">
        <f>B710/B715</f>
        <v>0</v>
      </c>
      <c r="BK710" s="129">
        <f t="shared" ref="BK710" si="13558">C710/C715</f>
        <v>2.9871822724310233E-2</v>
      </c>
      <c r="BL710" s="130">
        <f t="shared" ref="BL710" si="13559">D710/D715</f>
        <v>5.2581764644021455E-4</v>
      </c>
      <c r="BM710" s="131">
        <f t="shared" ref="BM710" si="13560">E710/E715</f>
        <v>4.5338817077947513E-2</v>
      </c>
      <c r="BN710" s="128">
        <f t="shared" ref="BN710" si="13561">F710/F715</f>
        <v>6.0360438044321804E-4</v>
      </c>
      <c r="BO710" s="129">
        <f t="shared" ref="BO710" si="13562">G710/G715</f>
        <v>3.9183378210022907E-2</v>
      </c>
      <c r="BP710" s="130">
        <f t="shared" ref="BP710" si="13563">H710/H715</f>
        <v>8.4679882281081687E-3</v>
      </c>
      <c r="BQ710" s="131">
        <f t="shared" ref="BQ710" si="13564">I710/I715</f>
        <v>2.6875031105360075E-2</v>
      </c>
      <c r="BR710" s="128">
        <f t="shared" ref="BR710" si="13565">J710/J715</f>
        <v>1.1484098939929329E-2</v>
      </c>
      <c r="BS710" s="129">
        <f t="shared" ref="BS710" si="13566">K710/K715</f>
        <v>1.0404064843939027E-2</v>
      </c>
      <c r="BT710" s="130">
        <f t="shared" ref="BT710" si="13567">L710/L715</f>
        <v>3.9043824701195218E-2</v>
      </c>
      <c r="BU710" s="128">
        <f t="shared" ref="BU710" si="13568">M710/M715</f>
        <v>9.7394051066070023E-3</v>
      </c>
      <c r="BV710" s="132">
        <f t="shared" ref="BV710" si="13569">N710/N715</f>
        <v>1.2413563275847705E-2</v>
      </c>
      <c r="BW710" s="133">
        <f t="shared" ref="BW710" si="13570">O710/O715</f>
        <v>1.1998198661863099E-2</v>
      </c>
      <c r="BX710" s="128">
        <f t="shared" ref="BX710" si="13571">P710/P715</f>
        <v>5.4127198917456026E-3</v>
      </c>
      <c r="BY710" s="129">
        <f t="shared" ref="BY710" si="13572">Q710/Q715</f>
        <v>1.6611742551617459E-2</v>
      </c>
      <c r="BZ710" s="130">
        <f t="shared" ref="BZ710" si="13573">R710/R715</f>
        <v>7.7439339184305631E-3</v>
      </c>
      <c r="CA710" s="131">
        <f t="shared" ref="CA710" si="13574">S710/S715</f>
        <v>9.4558264577732452E-3</v>
      </c>
      <c r="CB710" s="128">
        <f t="shared" ref="CB710" si="13575">T710/T715</f>
        <v>5.1219012497439051E-3</v>
      </c>
      <c r="CC710" s="129">
        <f t="shared" ref="CC710" si="13576">U710/U715</f>
        <v>1.9277108433734939E-3</v>
      </c>
      <c r="CD710" s="130">
        <f t="shared" ref="CD710" si="13577">V710/V715</f>
        <v>2.0060790273556232E-2</v>
      </c>
      <c r="CE710" s="131">
        <f t="shared" ref="CE710" si="13578">W710/W715</f>
        <v>3.4114933692100712E-3</v>
      </c>
      <c r="CF710" s="128">
        <f t="shared" ref="CF710" si="13579">X710/X715</f>
        <v>4.2932413972549275E-3</v>
      </c>
      <c r="CG710" s="129">
        <f t="shared" ref="CG710" si="13580">Y710/Y715</f>
        <v>2.6705835224996662E-3</v>
      </c>
      <c r="CH710" s="130">
        <f t="shared" ref="CH710" si="13581">Z710/Z715</f>
        <v>7.8445633539404643E-3</v>
      </c>
      <c r="CI710" s="128">
        <f t="shared" ref="CI710" si="13582">AA710/AA715</f>
        <v>2.5406605717486546E-3</v>
      </c>
      <c r="CJ710" s="134">
        <f t="shared" ref="CJ710" si="13583">AB710/AB715</f>
        <v>9.3122188152138553E-3</v>
      </c>
      <c r="CK710" s="135">
        <f t="shared" ref="CK710" si="13584">AC710/AC715</f>
        <v>1.6840744019956135E-2</v>
      </c>
    </row>
    <row r="711" spans="1:89" x14ac:dyDescent="0.2">
      <c r="A711" s="145" t="s">
        <v>36</v>
      </c>
      <c r="B711" s="189"/>
      <c r="C711" s="183"/>
      <c r="D711" s="184"/>
      <c r="E711" s="185"/>
      <c r="F711" s="182"/>
      <c r="G711" s="186"/>
      <c r="H711" s="184"/>
      <c r="I711" s="185"/>
      <c r="J711" s="182"/>
      <c r="K711" s="186"/>
      <c r="L711" s="184"/>
      <c r="M711" s="182"/>
      <c r="N711" s="187"/>
      <c r="O711" s="190"/>
      <c r="P711" s="182"/>
      <c r="Q711" s="186"/>
      <c r="R711" s="184"/>
      <c r="S711" s="185"/>
      <c r="T711" s="182"/>
      <c r="U711" s="186"/>
      <c r="V711" s="184"/>
      <c r="W711" s="185"/>
      <c r="X711" s="182"/>
      <c r="Y711" s="186"/>
      <c r="Z711" s="184"/>
      <c r="AA711" s="182"/>
      <c r="AB711" s="156">
        <f t="shared" si="13066"/>
        <v>0</v>
      </c>
      <c r="AC711" s="157">
        <f t="shared" si="13067"/>
        <v>0</v>
      </c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145" t="s">
        <v>36</v>
      </c>
      <c r="BJ711" s="128">
        <f>B711/B715</f>
        <v>0</v>
      </c>
      <c r="BK711" s="129">
        <f t="shared" ref="BK711" si="13585">C711/C715</f>
        <v>0</v>
      </c>
      <c r="BL711" s="130">
        <f t="shared" ref="BL711" si="13586">D711/D715</f>
        <v>0</v>
      </c>
      <c r="BM711" s="131">
        <f t="shared" ref="BM711" si="13587">E711/E715</f>
        <v>0</v>
      </c>
      <c r="BN711" s="128">
        <f t="shared" ref="BN711" si="13588">F711/F715</f>
        <v>0</v>
      </c>
      <c r="BO711" s="129">
        <f t="shared" ref="BO711" si="13589">G711/G715</f>
        <v>0</v>
      </c>
      <c r="BP711" s="130">
        <f t="shared" ref="BP711" si="13590">H711/H715</f>
        <v>0</v>
      </c>
      <c r="BQ711" s="131">
        <f t="shared" ref="BQ711" si="13591">I711/I715</f>
        <v>0</v>
      </c>
      <c r="BR711" s="128">
        <f t="shared" ref="BR711" si="13592">J711/J715</f>
        <v>0</v>
      </c>
      <c r="BS711" s="129">
        <f t="shared" ref="BS711" si="13593">K711/K715</f>
        <v>0</v>
      </c>
      <c r="BT711" s="130">
        <f t="shared" ref="BT711" si="13594">L711/L715</f>
        <v>0</v>
      </c>
      <c r="BU711" s="128">
        <f t="shared" ref="BU711" si="13595">M711/M715</f>
        <v>0</v>
      </c>
      <c r="BV711" s="132">
        <f t="shared" ref="BV711" si="13596">N711/N715</f>
        <v>0</v>
      </c>
      <c r="BW711" s="133">
        <f t="shared" ref="BW711" si="13597">O711/O715</f>
        <v>0</v>
      </c>
      <c r="BX711" s="128">
        <f t="shared" ref="BX711" si="13598">P711/P715</f>
        <v>0</v>
      </c>
      <c r="BY711" s="129">
        <f t="shared" ref="BY711" si="13599">Q711/Q715</f>
        <v>0</v>
      </c>
      <c r="BZ711" s="130">
        <f t="shared" ref="BZ711" si="13600">R711/R715</f>
        <v>0</v>
      </c>
      <c r="CA711" s="131">
        <f t="shared" ref="CA711" si="13601">S711/S715</f>
        <v>0</v>
      </c>
      <c r="CB711" s="128">
        <f t="shared" ref="CB711" si="13602">T711/T715</f>
        <v>0</v>
      </c>
      <c r="CC711" s="129">
        <f t="shared" ref="CC711" si="13603">U711/U715</f>
        <v>0</v>
      </c>
      <c r="CD711" s="130">
        <f t="shared" ref="CD711" si="13604">V711/V715</f>
        <v>0</v>
      </c>
      <c r="CE711" s="131">
        <f t="shared" ref="CE711" si="13605">W711/W715</f>
        <v>0</v>
      </c>
      <c r="CF711" s="128">
        <f t="shared" ref="CF711" si="13606">X711/X715</f>
        <v>0</v>
      </c>
      <c r="CG711" s="129">
        <f t="shared" ref="CG711" si="13607">Y711/Y715</f>
        <v>0</v>
      </c>
      <c r="CH711" s="130">
        <f t="shared" ref="CH711" si="13608">Z711/Z715</f>
        <v>0</v>
      </c>
      <c r="CI711" s="128">
        <f t="shared" ref="CI711" si="13609">AA711/AA715</f>
        <v>0</v>
      </c>
      <c r="CJ711" s="134">
        <f t="shared" ref="CJ711" si="13610">AB711/AB715</f>
        <v>0</v>
      </c>
      <c r="CK711" s="135">
        <f t="shared" ref="CK711" si="13611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58">
        <f t="shared" ref="AB712:AB714" si="13612">SUM(B712,D712,F712,H712,J712,L712,N712,P712,R712,T712,V712,X712,Z712)</f>
        <v>0</v>
      </c>
      <c r="AC712" s="159">
        <f t="shared" ref="AC712:AC714" si="13613">SUM(C712,E712,G712,I712,K712,M712,O712,Q712,S712,U712,W712,Y712,AA712)</f>
        <v>0</v>
      </c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136" t="s">
        <v>37</v>
      </c>
      <c r="BJ712" s="128">
        <f>B712/B715</f>
        <v>0</v>
      </c>
      <c r="BK712" s="129">
        <f t="shared" ref="BK712" si="13614">C712/C715</f>
        <v>0</v>
      </c>
      <c r="BL712" s="130">
        <f t="shared" ref="BL712" si="13615">D712/D715</f>
        <v>0</v>
      </c>
      <c r="BM712" s="131">
        <f t="shared" ref="BM712" si="13616">E712/E715</f>
        <v>0</v>
      </c>
      <c r="BN712" s="128">
        <f t="shared" ref="BN712" si="13617">F712/F715</f>
        <v>0</v>
      </c>
      <c r="BO712" s="129">
        <f t="shared" ref="BO712" si="13618">G712/G715</f>
        <v>0</v>
      </c>
      <c r="BP712" s="130">
        <f t="shared" ref="BP712" si="13619">H712/H715</f>
        <v>0</v>
      </c>
      <c r="BQ712" s="131">
        <f t="shared" ref="BQ712" si="13620">I712/I715</f>
        <v>0</v>
      </c>
      <c r="BR712" s="128">
        <f t="shared" ref="BR712" si="13621">J712/J715</f>
        <v>0</v>
      </c>
      <c r="BS712" s="129">
        <f t="shared" ref="BS712" si="13622">K712/K715</f>
        <v>0</v>
      </c>
      <c r="BT712" s="130">
        <f t="shared" ref="BT712" si="13623">L712/L715</f>
        <v>0</v>
      </c>
      <c r="BU712" s="128">
        <f t="shared" ref="BU712" si="13624">M712/M715</f>
        <v>0</v>
      </c>
      <c r="BV712" s="132">
        <f t="shared" ref="BV712" si="13625">N712/N715</f>
        <v>0</v>
      </c>
      <c r="BW712" s="133">
        <f t="shared" ref="BW712" si="13626">O712/O715</f>
        <v>0</v>
      </c>
      <c r="BX712" s="128">
        <f t="shared" ref="BX712" si="13627">P712/P715</f>
        <v>0</v>
      </c>
      <c r="BY712" s="129">
        <f t="shared" ref="BY712" si="13628">Q712/Q715</f>
        <v>0</v>
      </c>
      <c r="BZ712" s="130">
        <f t="shared" ref="BZ712" si="13629">R712/R715</f>
        <v>0</v>
      </c>
      <c r="CA712" s="131">
        <f t="shared" ref="CA712" si="13630">S712/S715</f>
        <v>0</v>
      </c>
      <c r="CB712" s="128">
        <f t="shared" ref="CB712" si="13631">T712/T715</f>
        <v>0</v>
      </c>
      <c r="CC712" s="129">
        <f t="shared" ref="CC712" si="13632">U712/U715</f>
        <v>0</v>
      </c>
      <c r="CD712" s="130">
        <f t="shared" ref="CD712" si="13633">V712/V715</f>
        <v>0</v>
      </c>
      <c r="CE712" s="131">
        <f t="shared" ref="CE712" si="13634">W712/W715</f>
        <v>0</v>
      </c>
      <c r="CF712" s="128">
        <f t="shared" ref="CF712" si="13635">X712/X715</f>
        <v>0</v>
      </c>
      <c r="CG712" s="129">
        <f t="shared" ref="CG712" si="13636">Y712/Y715</f>
        <v>0</v>
      </c>
      <c r="CH712" s="130">
        <f t="shared" ref="CH712" si="13637">Z712/Z715</f>
        <v>0</v>
      </c>
      <c r="CI712" s="128">
        <f t="shared" ref="CI712" si="13638">AA712/AA715</f>
        <v>0</v>
      </c>
      <c r="CJ712" s="134">
        <f t="shared" ref="CJ712" si="13639">AB712/AB715</f>
        <v>0</v>
      </c>
      <c r="CK712" s="135">
        <f t="shared" ref="CK712" si="13640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58">
        <f t="shared" si="13612"/>
        <v>0</v>
      </c>
      <c r="AC713" s="159">
        <f t="shared" si="13613"/>
        <v>0</v>
      </c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145" t="s">
        <v>38</v>
      </c>
      <c r="BJ713" s="128">
        <f>B713/B715</f>
        <v>0</v>
      </c>
      <c r="BK713" s="129">
        <f t="shared" ref="BK713" si="13641">C713/C715</f>
        <v>0</v>
      </c>
      <c r="BL713" s="130">
        <f t="shared" ref="BL713" si="13642">D713/D715</f>
        <v>0</v>
      </c>
      <c r="BM713" s="131">
        <f t="shared" ref="BM713" si="13643">E713/E715</f>
        <v>0</v>
      </c>
      <c r="BN713" s="128">
        <f t="shared" ref="BN713" si="13644">F713/F715</f>
        <v>0</v>
      </c>
      <c r="BO713" s="129">
        <f t="shared" ref="BO713" si="13645">G713/G715</f>
        <v>0</v>
      </c>
      <c r="BP713" s="130">
        <f t="shared" ref="BP713" si="13646">H713/H715</f>
        <v>0</v>
      </c>
      <c r="BQ713" s="131">
        <f t="shared" ref="BQ713" si="13647">I713/I715</f>
        <v>0</v>
      </c>
      <c r="BR713" s="128">
        <f t="shared" ref="BR713" si="13648">J713/J715</f>
        <v>0</v>
      </c>
      <c r="BS713" s="129">
        <f t="shared" ref="BS713" si="13649">K713/K715</f>
        <v>0</v>
      </c>
      <c r="BT713" s="130">
        <f t="shared" ref="BT713" si="13650">L713/L715</f>
        <v>0</v>
      </c>
      <c r="BU713" s="128">
        <f t="shared" ref="BU713" si="13651">M713/M715</f>
        <v>0</v>
      </c>
      <c r="BV713" s="132">
        <f t="shared" ref="BV713" si="13652">N713/N715</f>
        <v>0</v>
      </c>
      <c r="BW713" s="133">
        <f t="shared" ref="BW713" si="13653">O713/O715</f>
        <v>0</v>
      </c>
      <c r="BX713" s="128">
        <f t="shared" ref="BX713" si="13654">P713/P715</f>
        <v>0</v>
      </c>
      <c r="BY713" s="129">
        <f t="shared" ref="BY713" si="13655">Q713/Q715</f>
        <v>0</v>
      </c>
      <c r="BZ713" s="130">
        <f t="shared" ref="BZ713" si="13656">R713/R715</f>
        <v>0</v>
      </c>
      <c r="CA713" s="131">
        <f t="shared" ref="CA713" si="13657">S713/S715</f>
        <v>0</v>
      </c>
      <c r="CB713" s="128">
        <f t="shared" ref="CB713" si="13658">T713/T715</f>
        <v>0</v>
      </c>
      <c r="CC713" s="129">
        <f t="shared" ref="CC713" si="13659">U713/U715</f>
        <v>0</v>
      </c>
      <c r="CD713" s="130">
        <f t="shared" ref="CD713" si="13660">V713/V715</f>
        <v>0</v>
      </c>
      <c r="CE713" s="131">
        <f t="shared" ref="CE713" si="13661">W713/W715</f>
        <v>0</v>
      </c>
      <c r="CF713" s="128">
        <f t="shared" ref="CF713" si="13662">X713/X715</f>
        <v>0</v>
      </c>
      <c r="CG713" s="129">
        <f t="shared" ref="CG713" si="13663">Y713/Y715</f>
        <v>0</v>
      </c>
      <c r="CH713" s="130">
        <f t="shared" ref="CH713" si="13664">Z713/Z715</f>
        <v>0</v>
      </c>
      <c r="CI713" s="128">
        <f t="shared" ref="CI713" si="13665">AA713/AA715</f>
        <v>0</v>
      </c>
      <c r="CJ713" s="134">
        <f t="shared" ref="CJ713" si="13666">AB713/AB715</f>
        <v>0</v>
      </c>
      <c r="CK713" s="135">
        <f t="shared" ref="CK713" si="13667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58">
        <f t="shared" si="13612"/>
        <v>0</v>
      </c>
      <c r="AC714" s="159">
        <f t="shared" si="13613"/>
        <v>0</v>
      </c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136" t="s">
        <v>39</v>
      </c>
      <c r="BJ714" s="128">
        <f>B714/B715</f>
        <v>0</v>
      </c>
      <c r="BK714" s="129">
        <f t="shared" ref="BK714" si="13668">C714/C715</f>
        <v>0</v>
      </c>
      <c r="BL714" s="130">
        <f t="shared" ref="BL714" si="13669">D714/D715</f>
        <v>0</v>
      </c>
      <c r="BM714" s="131">
        <f t="shared" ref="BM714" si="13670">E714/E715</f>
        <v>0</v>
      </c>
      <c r="BN714" s="128">
        <f t="shared" ref="BN714" si="13671">F714/F715</f>
        <v>0</v>
      </c>
      <c r="BO714" s="129">
        <f t="shared" ref="BO714" si="13672">G714/G715</f>
        <v>0</v>
      </c>
      <c r="BP714" s="130">
        <f t="shared" ref="BP714" si="13673">H714/H715</f>
        <v>0</v>
      </c>
      <c r="BQ714" s="131">
        <f t="shared" ref="BQ714" si="13674">I714/I715</f>
        <v>0</v>
      </c>
      <c r="BR714" s="128">
        <f t="shared" ref="BR714" si="13675">J714/J715</f>
        <v>0</v>
      </c>
      <c r="BS714" s="129">
        <f t="shared" ref="BS714" si="13676">K714/K715</f>
        <v>0</v>
      </c>
      <c r="BT714" s="130">
        <f t="shared" ref="BT714" si="13677">L714/L715</f>
        <v>0</v>
      </c>
      <c r="BU714" s="128">
        <f t="shared" ref="BU714" si="13678">M714/M715</f>
        <v>0</v>
      </c>
      <c r="BV714" s="132">
        <f t="shared" ref="BV714" si="13679">N714/N715</f>
        <v>0</v>
      </c>
      <c r="BW714" s="133">
        <f t="shared" ref="BW714" si="13680">O714/O715</f>
        <v>0</v>
      </c>
      <c r="BX714" s="128">
        <f t="shared" ref="BX714" si="13681">P714/P715</f>
        <v>0</v>
      </c>
      <c r="BY714" s="129">
        <f t="shared" ref="BY714" si="13682">Q714/Q715</f>
        <v>0</v>
      </c>
      <c r="BZ714" s="130">
        <f t="shared" ref="BZ714" si="13683">R714/R715</f>
        <v>0</v>
      </c>
      <c r="CA714" s="131">
        <f t="shared" ref="CA714" si="13684">S714/S715</f>
        <v>0</v>
      </c>
      <c r="CB714" s="128">
        <f t="shared" ref="CB714" si="13685">T714/T715</f>
        <v>0</v>
      </c>
      <c r="CC714" s="129">
        <f t="shared" ref="CC714" si="13686">U714/U715</f>
        <v>0</v>
      </c>
      <c r="CD714" s="130">
        <f t="shared" ref="CD714" si="13687">V714/V715</f>
        <v>0</v>
      </c>
      <c r="CE714" s="131">
        <f t="shared" ref="CE714" si="13688">W714/W715</f>
        <v>0</v>
      </c>
      <c r="CF714" s="128">
        <f t="shared" ref="CF714" si="13689">X714/X715</f>
        <v>0</v>
      </c>
      <c r="CG714" s="129">
        <f t="shared" ref="CG714" si="13690">Y714/Y715</f>
        <v>0</v>
      </c>
      <c r="CH714" s="130">
        <f t="shared" ref="CH714" si="13691">Z714/Z715</f>
        <v>0</v>
      </c>
      <c r="CI714" s="128">
        <f t="shared" ref="CI714" si="13692">AA714/AA715</f>
        <v>0</v>
      </c>
      <c r="CJ714" s="134">
        <f t="shared" ref="CJ714" si="13693">AB714/AB715</f>
        <v>0</v>
      </c>
      <c r="CK714" s="135">
        <f t="shared" ref="CK714" si="13694">AC714/AC715</f>
        <v>0</v>
      </c>
    </row>
    <row r="715" spans="1:89" ht="14.25" thickTop="1" thickBot="1" x14ac:dyDescent="0.25">
      <c r="A715" s="229" t="s">
        <v>13</v>
      </c>
      <c r="B715" s="20">
        <f t="shared" ref="B715:AA715" si="13695">SUM(B692:B714)</f>
        <v>25159</v>
      </c>
      <c r="C715" s="21">
        <f t="shared" si="13695"/>
        <v>27618</v>
      </c>
      <c r="D715" s="20">
        <f t="shared" si="13695"/>
        <v>9509</v>
      </c>
      <c r="E715" s="21">
        <f t="shared" si="13695"/>
        <v>10212</v>
      </c>
      <c r="F715" s="20">
        <f t="shared" si="13695"/>
        <v>23194</v>
      </c>
      <c r="G715" s="21">
        <f t="shared" si="13695"/>
        <v>24883</v>
      </c>
      <c r="H715" s="20">
        <f t="shared" si="13695"/>
        <v>36018</v>
      </c>
      <c r="I715" s="21">
        <f t="shared" si="13695"/>
        <v>40186</v>
      </c>
      <c r="J715" s="20">
        <f t="shared" si="13695"/>
        <v>4528</v>
      </c>
      <c r="K715" s="21">
        <f t="shared" si="13695"/>
        <v>4133</v>
      </c>
      <c r="L715" s="20">
        <f t="shared" si="13695"/>
        <v>16315</v>
      </c>
      <c r="M715" s="21">
        <f t="shared" si="13695"/>
        <v>15196</v>
      </c>
      <c r="N715" s="20">
        <f t="shared" si="13695"/>
        <v>36009</v>
      </c>
      <c r="O715" s="21">
        <f t="shared" si="13695"/>
        <v>31088</v>
      </c>
      <c r="P715" s="20">
        <f t="shared" si="13695"/>
        <v>19214</v>
      </c>
      <c r="Q715" s="21">
        <f t="shared" si="13695"/>
        <v>14869</v>
      </c>
      <c r="R715" s="20">
        <f t="shared" si="13695"/>
        <v>25181</v>
      </c>
      <c r="S715" s="21">
        <f t="shared" si="13695"/>
        <v>21574</v>
      </c>
      <c r="T715" s="20">
        <f t="shared" si="13695"/>
        <v>4881</v>
      </c>
      <c r="U715" s="21">
        <f t="shared" si="13695"/>
        <v>4150</v>
      </c>
      <c r="V715" s="20">
        <f t="shared" si="13695"/>
        <v>19740</v>
      </c>
      <c r="W715" s="21">
        <f t="shared" si="13695"/>
        <v>20812</v>
      </c>
      <c r="X715" s="20">
        <f t="shared" si="13695"/>
        <v>15373</v>
      </c>
      <c r="Y715" s="21">
        <f t="shared" si="13695"/>
        <v>7489</v>
      </c>
      <c r="Z715" s="20">
        <f t="shared" si="13695"/>
        <v>38498</v>
      </c>
      <c r="AA715" s="21">
        <f t="shared" si="13695"/>
        <v>49987</v>
      </c>
      <c r="AB715" s="160">
        <f t="shared" ref="AB715:AC715" si="13696">SUM(AB691:AB714)</f>
        <v>273619</v>
      </c>
      <c r="AC715" s="161">
        <f t="shared" si="13696"/>
        <v>272197</v>
      </c>
      <c r="BI715" s="229" t="s">
        <v>13</v>
      </c>
      <c r="BJ715" s="154">
        <f>SUM(BJ691:BJ714)</f>
        <v>1</v>
      </c>
      <c r="BK715" s="155">
        <f t="shared" ref="BK715:CK715" si="13697">SUM(BK691:BK714)</f>
        <v>0.99999999999999989</v>
      </c>
      <c r="BL715" s="154">
        <f t="shared" si="13697"/>
        <v>1</v>
      </c>
      <c r="BM715" s="155">
        <f t="shared" si="13697"/>
        <v>0.99999999999999978</v>
      </c>
      <c r="BN715" s="154">
        <f t="shared" si="13697"/>
        <v>1</v>
      </c>
      <c r="BO715" s="155">
        <f t="shared" si="13697"/>
        <v>1</v>
      </c>
      <c r="BP715" s="154">
        <f t="shared" si="13697"/>
        <v>1.0000000000000002</v>
      </c>
      <c r="BQ715" s="155">
        <f t="shared" si="13697"/>
        <v>0.99999999999999989</v>
      </c>
      <c r="BR715" s="154">
        <f t="shared" si="13697"/>
        <v>1</v>
      </c>
      <c r="BS715" s="155">
        <f t="shared" si="13697"/>
        <v>1</v>
      </c>
      <c r="BT715" s="154">
        <f t="shared" si="13697"/>
        <v>1</v>
      </c>
      <c r="BU715" s="155">
        <f t="shared" si="13697"/>
        <v>0.99999999999999978</v>
      </c>
      <c r="BV715" s="154">
        <f t="shared" si="13697"/>
        <v>1</v>
      </c>
      <c r="BW715" s="155">
        <f t="shared" si="13697"/>
        <v>1.0000000000000002</v>
      </c>
      <c r="BX715" s="154">
        <f t="shared" si="13697"/>
        <v>1</v>
      </c>
      <c r="BY715" s="155">
        <f t="shared" si="13697"/>
        <v>1</v>
      </c>
      <c r="BZ715" s="154">
        <f t="shared" si="13697"/>
        <v>1</v>
      </c>
      <c r="CA715" s="155">
        <f t="shared" si="13697"/>
        <v>1.0000000000000002</v>
      </c>
      <c r="CB715" s="154">
        <f t="shared" si="13697"/>
        <v>1</v>
      </c>
      <c r="CC715" s="155">
        <f t="shared" si="13697"/>
        <v>1</v>
      </c>
      <c r="CD715" s="154">
        <f t="shared" si="13697"/>
        <v>1</v>
      </c>
      <c r="CE715" s="155">
        <f t="shared" si="13697"/>
        <v>0.99999999999999989</v>
      </c>
      <c r="CF715" s="154">
        <f t="shared" si="13697"/>
        <v>1</v>
      </c>
      <c r="CG715" s="155">
        <f t="shared" si="13697"/>
        <v>1</v>
      </c>
      <c r="CH715" s="154">
        <f t="shared" si="13697"/>
        <v>1</v>
      </c>
      <c r="CI715" s="155">
        <f t="shared" si="13697"/>
        <v>0.99999999999999978</v>
      </c>
      <c r="CJ715" s="154">
        <f t="shared" si="13697"/>
        <v>0.99999999999999989</v>
      </c>
      <c r="CK715" s="155">
        <f t="shared" si="13697"/>
        <v>0.99999999999999989</v>
      </c>
    </row>
    <row r="716" spans="1:89" ht="13.5" thickTop="1" x14ac:dyDescent="0.2">
      <c r="A716" s="173"/>
    </row>
    <row r="718" spans="1:89" x14ac:dyDescent="0.2">
      <c r="A718" s="304">
        <f>+A687+1</f>
        <v>44675</v>
      </c>
      <c r="B718" s="304"/>
      <c r="C718" s="304"/>
      <c r="D718" s="304"/>
      <c r="BI718" s="309">
        <f>+BI656+2</f>
        <v>44675</v>
      </c>
      <c r="BJ718" s="309"/>
      <c r="BK718" s="309"/>
      <c r="BL718" s="309"/>
    </row>
    <row r="719" spans="1:89" ht="13.5" thickBot="1" x14ac:dyDescent="0.25">
      <c r="AE719" s="232" t="s">
        <v>84</v>
      </c>
    </row>
    <row r="720" spans="1:89" ht="14.25" thickTop="1" thickBot="1" x14ac:dyDescent="0.25">
      <c r="A720" s="300" t="s">
        <v>0</v>
      </c>
      <c r="B720" s="302" t="s">
        <v>1</v>
      </c>
      <c r="C720" s="303"/>
      <c r="D720" s="302" t="s">
        <v>2</v>
      </c>
      <c r="E720" s="303"/>
      <c r="F720" s="302" t="s">
        <v>3</v>
      </c>
      <c r="G720" s="303"/>
      <c r="H720" s="302" t="s">
        <v>4</v>
      </c>
      <c r="I720" s="303"/>
      <c r="J720" s="302" t="s">
        <v>5</v>
      </c>
      <c r="K720" s="303"/>
      <c r="L720" s="302" t="s">
        <v>6</v>
      </c>
      <c r="M720" s="303"/>
      <c r="N720" s="302" t="s">
        <v>7</v>
      </c>
      <c r="O720" s="303"/>
      <c r="P720" s="302" t="s">
        <v>8</v>
      </c>
      <c r="Q720" s="303"/>
      <c r="R720" s="302" t="s">
        <v>9</v>
      </c>
      <c r="S720" s="303"/>
      <c r="T720" s="302" t="s">
        <v>10</v>
      </c>
      <c r="U720" s="303"/>
      <c r="V720" s="302" t="s">
        <v>11</v>
      </c>
      <c r="W720" s="303"/>
      <c r="X720" s="302" t="s">
        <v>12</v>
      </c>
      <c r="Y720" s="303"/>
      <c r="Z720" s="305" t="s">
        <v>40</v>
      </c>
      <c r="AA720" s="306"/>
      <c r="AB720" s="307" t="s">
        <v>41</v>
      </c>
      <c r="AC720" s="308"/>
      <c r="AE720" s="300" t="s">
        <v>0</v>
      </c>
      <c r="AF720" s="302" t="s">
        <v>1</v>
      </c>
      <c r="AG720" s="303"/>
      <c r="AH720" s="302" t="s">
        <v>2</v>
      </c>
      <c r="AI720" s="303"/>
      <c r="AJ720" s="302" t="s">
        <v>3</v>
      </c>
      <c r="AK720" s="303"/>
      <c r="AL720" s="302" t="s">
        <v>4</v>
      </c>
      <c r="AM720" s="303"/>
      <c r="AN720" s="302" t="s">
        <v>5</v>
      </c>
      <c r="AO720" s="303"/>
      <c r="AP720" s="302" t="s">
        <v>6</v>
      </c>
      <c r="AQ720" s="303"/>
      <c r="AR720" s="302" t="s">
        <v>7</v>
      </c>
      <c r="AS720" s="303"/>
      <c r="AT720" s="302" t="s">
        <v>8</v>
      </c>
      <c r="AU720" s="303"/>
      <c r="AV720" s="302" t="s">
        <v>9</v>
      </c>
      <c r="AW720" s="303"/>
      <c r="AX720" s="302" t="s">
        <v>10</v>
      </c>
      <c r="AY720" s="303"/>
      <c r="AZ720" s="302" t="s">
        <v>11</v>
      </c>
      <c r="BA720" s="303"/>
      <c r="BB720" s="302" t="s">
        <v>12</v>
      </c>
      <c r="BC720" s="303"/>
      <c r="BD720" s="305" t="s">
        <v>40</v>
      </c>
      <c r="BE720" s="306"/>
      <c r="BF720" s="307" t="s">
        <v>41</v>
      </c>
      <c r="BG720" s="308"/>
      <c r="BI720" s="300" t="s">
        <v>0</v>
      </c>
      <c r="BJ720" s="302" t="s">
        <v>1</v>
      </c>
      <c r="BK720" s="303"/>
      <c r="BL720" s="302" t="s">
        <v>2</v>
      </c>
      <c r="BM720" s="303"/>
      <c r="BN720" s="302" t="s">
        <v>3</v>
      </c>
      <c r="BO720" s="303"/>
      <c r="BP720" s="302" t="s">
        <v>4</v>
      </c>
      <c r="BQ720" s="303"/>
      <c r="BR720" s="302" t="s">
        <v>5</v>
      </c>
      <c r="BS720" s="303"/>
      <c r="BT720" s="302" t="s">
        <v>6</v>
      </c>
      <c r="BU720" s="303"/>
      <c r="BV720" s="302" t="s">
        <v>7</v>
      </c>
      <c r="BW720" s="303"/>
      <c r="BX720" s="302" t="s">
        <v>8</v>
      </c>
      <c r="BY720" s="303"/>
      <c r="BZ720" s="302" t="s">
        <v>9</v>
      </c>
      <c r="CA720" s="303"/>
      <c r="CB720" s="302" t="s">
        <v>10</v>
      </c>
      <c r="CC720" s="303"/>
      <c r="CD720" s="302" t="s">
        <v>11</v>
      </c>
      <c r="CE720" s="303"/>
      <c r="CF720" s="302" t="s">
        <v>12</v>
      </c>
      <c r="CG720" s="303"/>
      <c r="CH720" s="305" t="s">
        <v>40</v>
      </c>
      <c r="CI720" s="306"/>
      <c r="CJ720" s="302" t="s">
        <v>41</v>
      </c>
      <c r="CK720" s="303"/>
    </row>
    <row r="721" spans="1:89" ht="15" thickTop="1" thickBot="1" x14ac:dyDescent="0.3">
      <c r="A721" s="301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62" t="s">
        <v>14</v>
      </c>
      <c r="AC721" s="163" t="s">
        <v>15</v>
      </c>
      <c r="AE721" s="301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62" t="s">
        <v>14</v>
      </c>
      <c r="BG721" s="163" t="s">
        <v>15</v>
      </c>
      <c r="BI721" s="301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72"/>
      <c r="D722" s="126"/>
      <c r="E722" s="166"/>
      <c r="F722" s="125"/>
      <c r="G722" s="127"/>
      <c r="H722" s="126"/>
      <c r="I722" s="166"/>
      <c r="J722" s="125"/>
      <c r="K722" s="127"/>
      <c r="L722" s="126"/>
      <c r="M722" s="125"/>
      <c r="N722" s="165"/>
      <c r="O722" s="167"/>
      <c r="P722" s="125"/>
      <c r="Q722" s="127"/>
      <c r="R722" s="126"/>
      <c r="S722" s="166"/>
      <c r="T722" s="125"/>
      <c r="U722" s="127"/>
      <c r="V722" s="126"/>
      <c r="W722" s="166"/>
      <c r="X722" s="125"/>
      <c r="Y722" s="127"/>
      <c r="Z722" s="170"/>
      <c r="AA722" s="171"/>
      <c r="AB722" s="156">
        <f>B722+D722+F722+H722+J722+L722+N722+P722+R722+T722+V722+X722+Z722</f>
        <v>0</v>
      </c>
      <c r="AC722" s="157">
        <f>C722+E722+G722+I722+K722+M722+O722+Q722+S722+U722+W722+Y722+AA722</f>
        <v>0</v>
      </c>
      <c r="AE722" s="235" t="str">
        <f>$AE$9</f>
        <v>07:00 - 07:59</v>
      </c>
      <c r="AF722" s="125">
        <f>SUMIF($A$9:$A$32,$AE722,B$722:B$745)</f>
        <v>779</v>
      </c>
      <c r="AG722" s="172">
        <f t="shared" ref="AG722:AV724" si="13698">SUMIF($A$9:$A$32,$AE722,C$722:C$745)</f>
        <v>865</v>
      </c>
      <c r="AH722" s="126">
        <f t="shared" si="13698"/>
        <v>289</v>
      </c>
      <c r="AI722" s="166">
        <f t="shared" si="13698"/>
        <v>327</v>
      </c>
      <c r="AJ722" s="125">
        <f t="shared" si="13698"/>
        <v>1101</v>
      </c>
      <c r="AK722" s="127">
        <f t="shared" si="13698"/>
        <v>880</v>
      </c>
      <c r="AL722" s="126">
        <f t="shared" si="13698"/>
        <v>1208</v>
      </c>
      <c r="AM722" s="166">
        <f t="shared" si="13698"/>
        <v>1305</v>
      </c>
      <c r="AN722" s="125">
        <f t="shared" si="13698"/>
        <v>121</v>
      </c>
      <c r="AO722" s="127">
        <f t="shared" si="13698"/>
        <v>182</v>
      </c>
      <c r="AP722" s="126">
        <f t="shared" si="13698"/>
        <v>408</v>
      </c>
      <c r="AQ722" s="125">
        <f t="shared" si="13698"/>
        <v>593</v>
      </c>
      <c r="AR722" s="165">
        <f t="shared" si="13698"/>
        <v>1146</v>
      </c>
      <c r="AS722" s="167">
        <f t="shared" si="13698"/>
        <v>1175</v>
      </c>
      <c r="AT722" s="125">
        <f t="shared" si="13698"/>
        <v>645</v>
      </c>
      <c r="AU722" s="127">
        <f t="shared" si="13698"/>
        <v>548</v>
      </c>
      <c r="AV722" s="126">
        <f t="shared" si="13698"/>
        <v>994</v>
      </c>
      <c r="AW722" s="166">
        <f t="shared" ref="AW722:BE724" si="13699">SUMIF($A$9:$A$32,$AE722,S$722:S$745)</f>
        <v>791</v>
      </c>
      <c r="AX722" s="125">
        <f t="shared" si="13699"/>
        <v>208</v>
      </c>
      <c r="AY722" s="127">
        <f t="shared" si="13699"/>
        <v>238</v>
      </c>
      <c r="AZ722" s="126">
        <f t="shared" si="13699"/>
        <v>479</v>
      </c>
      <c r="BA722" s="166">
        <f t="shared" si="13699"/>
        <v>764</v>
      </c>
      <c r="BB722" s="125">
        <f t="shared" si="13699"/>
        <v>528</v>
      </c>
      <c r="BC722" s="127">
        <f t="shared" si="13699"/>
        <v>291</v>
      </c>
      <c r="BD722" s="170">
        <f t="shared" si="13699"/>
        <v>1255</v>
      </c>
      <c r="BE722" s="171">
        <f t="shared" si="13699"/>
        <v>1592</v>
      </c>
      <c r="BF722" s="156">
        <f>AF722+AH722+AJ722+AL722+AN722+AP722+AR722+AT722+AV722+AX722+AZ722+BB722+BD722</f>
        <v>9161</v>
      </c>
      <c r="BG722" s="157">
        <f>AG722+AI722+AK722+AM722+AO722+AQ722+AS722+AU722+AW722+AY722+BA722+BC722+BE722</f>
        <v>9551</v>
      </c>
      <c r="BI722" s="124" t="s">
        <v>16</v>
      </c>
      <c r="BJ722" s="128">
        <f>B722/B746</f>
        <v>0</v>
      </c>
      <c r="BK722" s="129">
        <f t="shared" ref="BK722" si="13700">C722/C746</f>
        <v>0</v>
      </c>
      <c r="BL722" s="130">
        <f t="shared" ref="BL722" si="13701">D722/D746</f>
        <v>0</v>
      </c>
      <c r="BM722" s="131">
        <f t="shared" ref="BM722" si="13702">E722/E746</f>
        <v>0</v>
      </c>
      <c r="BN722" s="128">
        <f t="shared" ref="BN722" si="13703">F722/F746</f>
        <v>0</v>
      </c>
      <c r="BO722" s="129">
        <f t="shared" ref="BO722" si="13704">G722/G746</f>
        <v>0</v>
      </c>
      <c r="BP722" s="130">
        <f t="shared" ref="BP722" si="13705">H722/H746</f>
        <v>0</v>
      </c>
      <c r="BQ722" s="131">
        <f t="shared" ref="BQ722" si="13706">I722/I746</f>
        <v>0</v>
      </c>
      <c r="BR722" s="128">
        <f t="shared" ref="BR722" si="13707">J722/J746</f>
        <v>0</v>
      </c>
      <c r="BS722" s="129">
        <f t="shared" ref="BS722" si="13708">K722/K746</f>
        <v>0</v>
      </c>
      <c r="BT722" s="130">
        <f t="shared" ref="BT722" si="13709">L722/L746</f>
        <v>0</v>
      </c>
      <c r="BU722" s="128">
        <f t="shared" ref="BU722" si="13710">M722/M746</f>
        <v>0</v>
      </c>
      <c r="BV722" s="132">
        <f t="shared" ref="BV722" si="13711">N722/N746</f>
        <v>0</v>
      </c>
      <c r="BW722" s="133">
        <f t="shared" ref="BW722" si="13712">O722/O746</f>
        <v>0</v>
      </c>
      <c r="BX722" s="128">
        <f t="shared" ref="BX722" si="13713">P722/P746</f>
        <v>0</v>
      </c>
      <c r="BY722" s="129">
        <f t="shared" ref="BY722" si="13714">Q722/Q746</f>
        <v>0</v>
      </c>
      <c r="BZ722" s="130">
        <f t="shared" ref="BZ722" si="13715">R722/R746</f>
        <v>0</v>
      </c>
      <c r="CA722" s="131">
        <f t="shared" ref="CA722" si="13716">S722/S746</f>
        <v>0</v>
      </c>
      <c r="CB722" s="128">
        <f t="shared" ref="CB722" si="13717">T722/T746</f>
        <v>0</v>
      </c>
      <c r="CC722" s="129">
        <f t="shared" ref="CC722" si="13718">U722/U746</f>
        <v>0</v>
      </c>
      <c r="CD722" s="130">
        <f t="shared" ref="CD722" si="13719">V722/V746</f>
        <v>0</v>
      </c>
      <c r="CE722" s="131">
        <f t="shared" ref="CE722" si="13720">W722/W746</f>
        <v>0</v>
      </c>
      <c r="CF722" s="128">
        <f t="shared" ref="CF722" si="13721">X722/X746</f>
        <v>0</v>
      </c>
      <c r="CG722" s="129">
        <f t="shared" ref="CG722" si="13722">Y722/Y746</f>
        <v>0</v>
      </c>
      <c r="CH722" s="130">
        <f t="shared" ref="CH722" si="13723">Z722/Z746</f>
        <v>0</v>
      </c>
      <c r="CI722" s="128">
        <f t="shared" ref="CI722" si="13724">AA722/AA746</f>
        <v>0</v>
      </c>
      <c r="CJ722" s="134">
        <f t="shared" ref="CJ722" si="13725">AB722/AB746</f>
        <v>0</v>
      </c>
      <c r="CK722" s="135">
        <f t="shared" ref="CK722" si="13726">AC722/AC746</f>
        <v>0</v>
      </c>
    </row>
    <row r="723" spans="1:89" x14ac:dyDescent="0.2">
      <c r="A723" s="136" t="s">
        <v>17</v>
      </c>
      <c r="B723" s="175">
        <v>139</v>
      </c>
      <c r="C723" s="176">
        <v>0</v>
      </c>
      <c r="D723" s="177">
        <v>71</v>
      </c>
      <c r="E723" s="178">
        <v>0</v>
      </c>
      <c r="F723" s="175">
        <v>242</v>
      </c>
      <c r="G723" s="179">
        <v>5</v>
      </c>
      <c r="H723" s="177">
        <v>260</v>
      </c>
      <c r="I723" s="178">
        <v>25</v>
      </c>
      <c r="J723" s="175">
        <v>3</v>
      </c>
      <c r="K723" s="179">
        <v>11</v>
      </c>
      <c r="L723" s="177">
        <v>31</v>
      </c>
      <c r="M723" s="175">
        <v>25</v>
      </c>
      <c r="N723" s="180">
        <v>113</v>
      </c>
      <c r="O723" s="181">
        <v>85</v>
      </c>
      <c r="P723" s="175">
        <v>29</v>
      </c>
      <c r="Q723" s="179">
        <v>17</v>
      </c>
      <c r="R723" s="177">
        <v>26</v>
      </c>
      <c r="S723" s="178">
        <v>0</v>
      </c>
      <c r="T723" s="175">
        <v>0</v>
      </c>
      <c r="U723" s="179">
        <v>0</v>
      </c>
      <c r="V723" s="177">
        <v>1</v>
      </c>
      <c r="W723" s="178">
        <v>0</v>
      </c>
      <c r="X723" s="175">
        <v>1</v>
      </c>
      <c r="Y723" s="179">
        <v>0</v>
      </c>
      <c r="Z723" s="177">
        <v>0</v>
      </c>
      <c r="AA723" s="175">
        <v>0</v>
      </c>
      <c r="AB723" s="156">
        <f t="shared" ref="AB723:AB742" si="13727">B723+D723+F723+H723+J723+L723+N723+P723+R723+T723+V723+X723+Z723</f>
        <v>916</v>
      </c>
      <c r="AC723" s="157">
        <f t="shared" ref="AC723:AC742" si="13728">C723+E723+G723+I723+K723+M723+O723+Q723+S723+U723+W723+Y723+AA723</f>
        <v>168</v>
      </c>
      <c r="AE723" s="237" t="str">
        <f>$AE$10</f>
        <v>08:00 - 08:59</v>
      </c>
      <c r="AF723" s="125">
        <f>SUMIF($A$9:$A$32,$AE723,B$722:B$745)</f>
        <v>1042</v>
      </c>
      <c r="AG723" s="176">
        <f t="shared" si="13698"/>
        <v>855</v>
      </c>
      <c r="AH723" s="177">
        <f t="shared" si="13698"/>
        <v>375</v>
      </c>
      <c r="AI723" s="178">
        <f t="shared" si="13698"/>
        <v>363</v>
      </c>
      <c r="AJ723" s="238">
        <f t="shared" si="13698"/>
        <v>1212</v>
      </c>
      <c r="AK723" s="179">
        <f t="shared" si="13698"/>
        <v>784</v>
      </c>
      <c r="AL723" s="177">
        <f t="shared" si="13698"/>
        <v>1557</v>
      </c>
      <c r="AM723" s="178">
        <f t="shared" si="13698"/>
        <v>1285</v>
      </c>
      <c r="AN723" s="238">
        <f t="shared" si="13698"/>
        <v>116</v>
      </c>
      <c r="AO723" s="179">
        <f t="shared" si="13698"/>
        <v>247</v>
      </c>
      <c r="AP723" s="177">
        <f t="shared" si="13698"/>
        <v>332</v>
      </c>
      <c r="AQ723" s="238">
        <f t="shared" si="13698"/>
        <v>792</v>
      </c>
      <c r="AR723" s="180">
        <f t="shared" si="13698"/>
        <v>1188</v>
      </c>
      <c r="AS723" s="181">
        <f t="shared" si="13698"/>
        <v>1182</v>
      </c>
      <c r="AT723" s="238">
        <f t="shared" si="13698"/>
        <v>697</v>
      </c>
      <c r="AU723" s="179">
        <f t="shared" si="13698"/>
        <v>485</v>
      </c>
      <c r="AV723" s="177">
        <f t="shared" si="13698"/>
        <v>1109</v>
      </c>
      <c r="AW723" s="178">
        <f t="shared" si="13699"/>
        <v>744</v>
      </c>
      <c r="AX723" s="238">
        <f t="shared" si="13699"/>
        <v>117</v>
      </c>
      <c r="AY723" s="179">
        <f t="shared" si="13699"/>
        <v>139</v>
      </c>
      <c r="AZ723" s="177">
        <f t="shared" si="13699"/>
        <v>456</v>
      </c>
      <c r="BA723" s="178">
        <f t="shared" si="13699"/>
        <v>820</v>
      </c>
      <c r="BB723" s="238">
        <f t="shared" si="13699"/>
        <v>609</v>
      </c>
      <c r="BC723" s="179">
        <f t="shared" si="13699"/>
        <v>341</v>
      </c>
      <c r="BD723" s="177">
        <f t="shared" si="13699"/>
        <v>1589</v>
      </c>
      <c r="BE723" s="238">
        <f t="shared" si="13699"/>
        <v>1572</v>
      </c>
      <c r="BF723" s="158">
        <f>SUM(AF723,AH723,AJ723,AL723,AN723,AP723,AR723,AT723,AV723,AX723,AZ723,BB723,BD723)</f>
        <v>10399</v>
      </c>
      <c r="BG723" s="159">
        <f>SUM(AG723,AI723,AK723,AM723,AO723,AQ723,AS723,AU723,AW723,AY723,BA723,BC723,BE723)</f>
        <v>9609</v>
      </c>
      <c r="BI723" s="136" t="s">
        <v>17</v>
      </c>
      <c r="BJ723" s="128">
        <f>B723/B746</f>
        <v>6.9361277445109783E-3</v>
      </c>
      <c r="BK723" s="129">
        <f t="shared" ref="BK723" si="13729">C723/C746</f>
        <v>0</v>
      </c>
      <c r="BL723" s="130">
        <f t="shared" ref="BL723" si="13730">D723/D746</f>
        <v>1.1111111111111112E-2</v>
      </c>
      <c r="BM723" s="131">
        <f t="shared" ref="BM723" si="13731">E723/E746</f>
        <v>0</v>
      </c>
      <c r="BN723" s="128">
        <f t="shared" ref="BN723" si="13732">F723/F746</f>
        <v>1.3780536415921644E-2</v>
      </c>
      <c r="BO723" s="129">
        <f t="shared" ref="BO723" si="13733">G723/G746</f>
        <v>3.2454887706088537E-4</v>
      </c>
      <c r="BP723" s="130">
        <f t="shared" ref="BP723" si="13734">H723/H746</f>
        <v>9.0378197997775314E-3</v>
      </c>
      <c r="BQ723" s="131">
        <f t="shared" ref="BQ723" si="13735">I723/I746</f>
        <v>8.943903835145965E-4</v>
      </c>
      <c r="BR723" s="128">
        <f t="shared" ref="BR723" si="13736">J723/J746</f>
        <v>1.0760401721664275E-3</v>
      </c>
      <c r="BS723" s="129">
        <f t="shared" ref="BS723" si="13737">K723/K746</f>
        <v>3.7174721189591076E-3</v>
      </c>
      <c r="BT723" s="130">
        <f t="shared" ref="BT723" si="13738">L723/L746</f>
        <v>2.8510990526993468E-3</v>
      </c>
      <c r="BU723" s="128">
        <f t="shared" ref="BU723" si="13739">M723/M746</f>
        <v>2.2632627195364836E-3</v>
      </c>
      <c r="BV723" s="132">
        <f t="shared" ref="BV723" si="13740">N723/N746</f>
        <v>4.68626881765023E-3</v>
      </c>
      <c r="BW723" s="133">
        <f t="shared" ref="BW723" si="13741">O723/O746</f>
        <v>3.532247340425532E-3</v>
      </c>
      <c r="BX723" s="128">
        <f t="shared" ref="BX723" si="13742">P723/P746</f>
        <v>2.2811295524266498E-3</v>
      </c>
      <c r="BY723" s="129">
        <f t="shared" ref="BY723" si="13743">Q723/Q746</f>
        <v>1.3655715318499479E-3</v>
      </c>
      <c r="BZ723" s="130">
        <f t="shared" ref="BZ723" si="13744">R723/R746</f>
        <v>1.4391674969556072E-3</v>
      </c>
      <c r="CA723" s="131">
        <f t="shared" ref="CA723" si="13745">S723/S746</f>
        <v>0</v>
      </c>
      <c r="CB723" s="128">
        <f t="shared" ref="CB723" si="13746">T723/T746</f>
        <v>0</v>
      </c>
      <c r="CC723" s="129">
        <f t="shared" ref="CC723" si="13747">U723/U746</f>
        <v>0</v>
      </c>
      <c r="CD723" s="130">
        <f t="shared" ref="CD723" si="13748">V723/V746</f>
        <v>7.5165363800360797E-5</v>
      </c>
      <c r="CE723" s="131">
        <f t="shared" ref="CE723" si="13749">W723/W746</f>
        <v>0</v>
      </c>
      <c r="CF723" s="128">
        <f t="shared" ref="CF723" si="13750">X723/X746</f>
        <v>1.1316057485572027E-4</v>
      </c>
      <c r="CG723" s="129">
        <f t="shared" ref="CG723" si="13751">Y723/Y746</f>
        <v>0</v>
      </c>
      <c r="CH723" s="130">
        <f t="shared" ref="CH723" si="13752">Z723/Z746</f>
        <v>0</v>
      </c>
      <c r="CI723" s="128">
        <f t="shared" ref="CI723" si="13753">AA723/AA746</f>
        <v>0</v>
      </c>
      <c r="CJ723" s="134">
        <f t="shared" ref="CJ723" si="13754">AB723/AB746</f>
        <v>4.6364957001057893E-3</v>
      </c>
      <c r="CK723" s="135">
        <f t="shared" ref="CK723" si="13755">AC723/AC746</f>
        <v>8.5443134542421495E-4</v>
      </c>
    </row>
    <row r="724" spans="1:89" ht="13.5" thickBot="1" x14ac:dyDescent="0.25">
      <c r="A724" s="145" t="s">
        <v>18</v>
      </c>
      <c r="B724" s="182">
        <v>510</v>
      </c>
      <c r="C724" s="183">
        <v>207</v>
      </c>
      <c r="D724" s="184">
        <v>237</v>
      </c>
      <c r="E724" s="185">
        <v>137</v>
      </c>
      <c r="F724" s="182">
        <v>1059</v>
      </c>
      <c r="G724" s="186">
        <v>320</v>
      </c>
      <c r="H724" s="184">
        <v>969</v>
      </c>
      <c r="I724" s="185">
        <v>522</v>
      </c>
      <c r="J724" s="182">
        <v>38</v>
      </c>
      <c r="K724" s="186">
        <v>94</v>
      </c>
      <c r="L724" s="184">
        <v>219</v>
      </c>
      <c r="M724" s="182">
        <v>334</v>
      </c>
      <c r="N724" s="187">
        <v>788</v>
      </c>
      <c r="O724" s="188">
        <v>759</v>
      </c>
      <c r="P724" s="182">
        <v>361</v>
      </c>
      <c r="Q724" s="186">
        <v>372</v>
      </c>
      <c r="R724" s="184">
        <v>478</v>
      </c>
      <c r="S724" s="185">
        <v>492</v>
      </c>
      <c r="T724" s="182">
        <v>92</v>
      </c>
      <c r="U724" s="186">
        <v>232</v>
      </c>
      <c r="V724" s="184">
        <v>264</v>
      </c>
      <c r="W724" s="185">
        <v>511</v>
      </c>
      <c r="X724" s="182">
        <v>345</v>
      </c>
      <c r="Y724" s="186">
        <v>213</v>
      </c>
      <c r="Z724" s="184">
        <v>1004</v>
      </c>
      <c r="AA724" s="182">
        <v>592</v>
      </c>
      <c r="AB724" s="156">
        <f t="shared" si="13727"/>
        <v>6364</v>
      </c>
      <c r="AC724" s="157">
        <f t="shared" si="13728"/>
        <v>4785</v>
      </c>
      <c r="AE724" s="235">
        <f>$AE$11</f>
        <v>0</v>
      </c>
      <c r="AF724" s="125">
        <f>SUMIF($A$9:$A$32,$AE724,B$722:B$745)</f>
        <v>0</v>
      </c>
      <c r="AG724" s="183">
        <f t="shared" si="13698"/>
        <v>0</v>
      </c>
      <c r="AH724" s="184">
        <f t="shared" si="13698"/>
        <v>0</v>
      </c>
      <c r="AI724" s="185">
        <f t="shared" si="13698"/>
        <v>0</v>
      </c>
      <c r="AJ724" s="182">
        <f t="shared" si="13698"/>
        <v>0</v>
      </c>
      <c r="AK724" s="186">
        <f t="shared" si="13698"/>
        <v>0</v>
      </c>
      <c r="AL724" s="184">
        <f t="shared" si="13698"/>
        <v>0</v>
      </c>
      <c r="AM724" s="185">
        <f t="shared" si="13698"/>
        <v>0</v>
      </c>
      <c r="AN724" s="182">
        <f t="shared" si="13698"/>
        <v>0</v>
      </c>
      <c r="AO724" s="186">
        <f t="shared" si="13698"/>
        <v>0</v>
      </c>
      <c r="AP724" s="184">
        <f t="shared" si="13698"/>
        <v>0</v>
      </c>
      <c r="AQ724" s="182">
        <f t="shared" si="13698"/>
        <v>0</v>
      </c>
      <c r="AR724" s="187">
        <f t="shared" si="13698"/>
        <v>0</v>
      </c>
      <c r="AS724" s="188">
        <f t="shared" si="13698"/>
        <v>0</v>
      </c>
      <c r="AT724" s="182">
        <f t="shared" si="13698"/>
        <v>0</v>
      </c>
      <c r="AU724" s="186">
        <f t="shared" si="13698"/>
        <v>0</v>
      </c>
      <c r="AV724" s="184">
        <f t="shared" si="13698"/>
        <v>0</v>
      </c>
      <c r="AW724" s="185">
        <f t="shared" si="13699"/>
        <v>0</v>
      </c>
      <c r="AX724" s="182">
        <f t="shared" si="13699"/>
        <v>0</v>
      </c>
      <c r="AY724" s="186">
        <f t="shared" si="13699"/>
        <v>0</v>
      </c>
      <c r="AZ724" s="184">
        <f t="shared" si="13699"/>
        <v>0</v>
      </c>
      <c r="BA724" s="185">
        <f t="shared" si="13699"/>
        <v>0</v>
      </c>
      <c r="BB724" s="182">
        <f t="shared" si="13699"/>
        <v>0</v>
      </c>
      <c r="BC724" s="186">
        <f t="shared" si="13699"/>
        <v>0</v>
      </c>
      <c r="BD724" s="184">
        <f t="shared" si="13699"/>
        <v>0</v>
      </c>
      <c r="BE724" s="182">
        <f t="shared" si="13699"/>
        <v>0</v>
      </c>
      <c r="BF724" s="158">
        <f>SUM(AF724,AH724,AJ724,AL724,AN724,AP724,AR724,AT724,AV724,AX724,AZ724,BB724,BD724)</f>
        <v>0</v>
      </c>
      <c r="BG724" s="159">
        <f>SUM(AG724,AI724,AK724,AM724,AO724,AQ724,AS724,AU724,AW724,AY724,BA724,BC724,BE724)</f>
        <v>0</v>
      </c>
      <c r="BI724" s="145" t="s">
        <v>18</v>
      </c>
      <c r="BJ724" s="128">
        <f>B724/B746</f>
        <v>2.5449101796407185E-2</v>
      </c>
      <c r="BK724" s="129">
        <f t="shared" ref="BK724" si="13756">C724/C746</f>
        <v>1.0089194326655945E-2</v>
      </c>
      <c r="BL724" s="130">
        <f t="shared" ref="BL724" si="13757">D724/D746</f>
        <v>3.7089201877934269E-2</v>
      </c>
      <c r="BM724" s="131">
        <f t="shared" ref="BM724" si="13758">E724/E746</f>
        <v>1.8667393377844392E-2</v>
      </c>
      <c r="BN724" s="128">
        <f t="shared" ref="BN724" si="13759">F724/F746</f>
        <v>6.0304082910995954E-2</v>
      </c>
      <c r="BO724" s="129">
        <f t="shared" ref="BO724" si="13760">G724/G746</f>
        <v>2.0771128131896664E-2</v>
      </c>
      <c r="BP724" s="130">
        <f t="shared" ref="BP724" si="13761">H724/H746</f>
        <v>3.3683259176863184E-2</v>
      </c>
      <c r="BQ724" s="131">
        <f t="shared" ref="BQ724" si="13762">I724/I746</f>
        <v>1.8674871207784775E-2</v>
      </c>
      <c r="BR724" s="128">
        <f t="shared" ref="BR724" si="13763">J724/J746</f>
        <v>1.3629842180774749E-2</v>
      </c>
      <c r="BS724" s="129">
        <f t="shared" ref="BS724" si="13764">K724/K746</f>
        <v>3.1767489016559645E-2</v>
      </c>
      <c r="BT724" s="130">
        <f t="shared" ref="BT724" si="13765">L724/L746</f>
        <v>2.014163524326313E-2</v>
      </c>
      <c r="BU724" s="128">
        <f t="shared" ref="BU724" si="13766">M724/M746</f>
        <v>3.0237189933007422E-2</v>
      </c>
      <c r="BV724" s="132">
        <f t="shared" ref="BV724" si="13767">N724/N746</f>
        <v>3.2679467507153816E-2</v>
      </c>
      <c r="BW724" s="133">
        <f t="shared" ref="BW724" si="13768">O724/O746</f>
        <v>3.1540890957446811E-2</v>
      </c>
      <c r="BX724" s="128">
        <f t="shared" ref="BX724" si="13769">P724/P746</f>
        <v>2.8396129945724848E-2</v>
      </c>
      <c r="BY724" s="129">
        <f t="shared" ref="BY724" si="13770">Q724/Q746</f>
        <v>2.9881918226363564E-2</v>
      </c>
      <c r="BZ724" s="130">
        <f t="shared" ref="BZ724" si="13771">R724/R746</f>
        <v>2.645854090556847E-2</v>
      </c>
      <c r="CA724" s="131">
        <f t="shared" ref="CA724" si="13772">S724/S746</f>
        <v>2.6894063627418825E-2</v>
      </c>
      <c r="CB724" s="128">
        <f t="shared" ref="CB724" si="13773">T724/T746</f>
        <v>4.1329739442946989E-2</v>
      </c>
      <c r="CC724" s="129">
        <f t="shared" ref="CC724" si="13774">U724/U746</f>
        <v>9.8305084745762716E-2</v>
      </c>
      <c r="CD724" s="130">
        <f t="shared" ref="CD724" si="13775">V724/V746</f>
        <v>1.9843656043295251E-2</v>
      </c>
      <c r="CE724" s="131">
        <f t="shared" ref="CE724" si="13776">W724/W746</f>
        <v>3.1893646236424919E-2</v>
      </c>
      <c r="CF724" s="128">
        <f t="shared" ref="CF724" si="13777">X724/X746</f>
        <v>3.9040398325223491E-2</v>
      </c>
      <c r="CG724" s="129">
        <f t="shared" ref="CG724" si="13778">Y724/Y746</f>
        <v>3.9925023430178071E-2</v>
      </c>
      <c r="CH724" s="130">
        <f t="shared" ref="CH724" si="13779">Z724/Z746</f>
        <v>3.1489148162087567E-2</v>
      </c>
      <c r="CI724" s="128">
        <f t="shared" ref="CI724" si="13780">AA724/AA746</f>
        <v>1.8005413789957115E-2</v>
      </c>
      <c r="CJ724" s="134">
        <f t="shared" ref="CJ724" si="13781">AB724/AB746</f>
        <v>3.2212509427372533E-2</v>
      </c>
      <c r="CK724" s="135">
        <f t="shared" ref="CK724" si="13782">AC724/AC746</f>
        <v>2.4336035641993266E-2</v>
      </c>
    </row>
    <row r="725" spans="1:89" ht="14.25" thickTop="1" thickBot="1" x14ac:dyDescent="0.25">
      <c r="A725" s="136" t="s">
        <v>19</v>
      </c>
      <c r="B725" s="175">
        <v>650</v>
      </c>
      <c r="C725" s="176">
        <v>553</v>
      </c>
      <c r="D725" s="177">
        <v>281</v>
      </c>
      <c r="E725" s="178">
        <v>233</v>
      </c>
      <c r="F725" s="175">
        <v>1044</v>
      </c>
      <c r="G725" s="179">
        <v>683</v>
      </c>
      <c r="H725" s="177">
        <v>1193</v>
      </c>
      <c r="I725" s="178">
        <v>937</v>
      </c>
      <c r="J725" s="175">
        <v>83</v>
      </c>
      <c r="K725" s="179">
        <v>126</v>
      </c>
      <c r="L725" s="177">
        <v>433</v>
      </c>
      <c r="M725" s="175">
        <v>465</v>
      </c>
      <c r="N725" s="180">
        <v>1235</v>
      </c>
      <c r="O725" s="181">
        <v>935</v>
      </c>
      <c r="P725" s="175">
        <v>630</v>
      </c>
      <c r="Q725" s="179">
        <v>471</v>
      </c>
      <c r="R725" s="177">
        <v>768</v>
      </c>
      <c r="S725" s="178">
        <v>663</v>
      </c>
      <c r="T725" s="175">
        <v>175</v>
      </c>
      <c r="U725" s="179">
        <v>207</v>
      </c>
      <c r="V725" s="177">
        <v>442</v>
      </c>
      <c r="W725" s="178">
        <v>625</v>
      </c>
      <c r="X725" s="175">
        <v>504</v>
      </c>
      <c r="Y725" s="179">
        <v>271</v>
      </c>
      <c r="Z725" s="177">
        <v>1181</v>
      </c>
      <c r="AA725" s="175">
        <v>1232</v>
      </c>
      <c r="AB725" s="156">
        <f t="shared" si="13727"/>
        <v>8619</v>
      </c>
      <c r="AC725" s="157">
        <f t="shared" si="13728"/>
        <v>7401</v>
      </c>
      <c r="AE725" s="229" t="s">
        <v>13</v>
      </c>
      <c r="AF725" s="20">
        <f t="shared" ref="AF725:BG725" si="13783">SUM(AF722:AF724)</f>
        <v>1821</v>
      </c>
      <c r="AG725" s="21">
        <f t="shared" si="13783"/>
        <v>1720</v>
      </c>
      <c r="AH725" s="20">
        <f t="shared" si="13783"/>
        <v>664</v>
      </c>
      <c r="AI725" s="21">
        <f t="shared" si="13783"/>
        <v>690</v>
      </c>
      <c r="AJ725" s="20">
        <f t="shared" si="13783"/>
        <v>2313</v>
      </c>
      <c r="AK725" s="21">
        <f t="shared" si="13783"/>
        <v>1664</v>
      </c>
      <c r="AL725" s="20">
        <f t="shared" si="13783"/>
        <v>2765</v>
      </c>
      <c r="AM725" s="21">
        <f t="shared" si="13783"/>
        <v>2590</v>
      </c>
      <c r="AN725" s="20">
        <f t="shared" si="13783"/>
        <v>237</v>
      </c>
      <c r="AO725" s="21">
        <f t="shared" si="13783"/>
        <v>429</v>
      </c>
      <c r="AP725" s="20">
        <f t="shared" si="13783"/>
        <v>740</v>
      </c>
      <c r="AQ725" s="21">
        <f t="shared" si="13783"/>
        <v>1385</v>
      </c>
      <c r="AR725" s="20">
        <f t="shared" si="13783"/>
        <v>2334</v>
      </c>
      <c r="AS725" s="21">
        <f t="shared" si="13783"/>
        <v>2357</v>
      </c>
      <c r="AT725" s="20">
        <f t="shared" si="13783"/>
        <v>1342</v>
      </c>
      <c r="AU725" s="21">
        <f t="shared" si="13783"/>
        <v>1033</v>
      </c>
      <c r="AV725" s="20">
        <f t="shared" si="13783"/>
        <v>2103</v>
      </c>
      <c r="AW725" s="21">
        <f t="shared" si="13783"/>
        <v>1535</v>
      </c>
      <c r="AX725" s="20">
        <f t="shared" si="13783"/>
        <v>325</v>
      </c>
      <c r="AY725" s="21">
        <f t="shared" si="13783"/>
        <v>377</v>
      </c>
      <c r="AZ725" s="20">
        <f t="shared" si="13783"/>
        <v>935</v>
      </c>
      <c r="BA725" s="21">
        <f t="shared" si="13783"/>
        <v>1584</v>
      </c>
      <c r="BB725" s="20">
        <f t="shared" si="13783"/>
        <v>1137</v>
      </c>
      <c r="BC725" s="21">
        <f t="shared" si="13783"/>
        <v>632</v>
      </c>
      <c r="BD725" s="20">
        <f t="shared" si="13783"/>
        <v>2844</v>
      </c>
      <c r="BE725" s="21">
        <f t="shared" si="13783"/>
        <v>3164</v>
      </c>
      <c r="BF725" s="160">
        <f t="shared" si="13783"/>
        <v>19560</v>
      </c>
      <c r="BG725" s="161">
        <f t="shared" si="13783"/>
        <v>19160</v>
      </c>
      <c r="BI725" s="136" t="s">
        <v>19</v>
      </c>
      <c r="BJ725" s="128">
        <f>B725/B746</f>
        <v>3.2435129740518959E-2</v>
      </c>
      <c r="BK725" s="129">
        <f t="shared" ref="BK725" si="13784">C725/C746</f>
        <v>2.6953258273626747E-2</v>
      </c>
      <c r="BL725" s="130">
        <f t="shared" ref="BL725" si="13785">D725/D746</f>
        <v>4.3974960876369325E-2</v>
      </c>
      <c r="BM725" s="131">
        <f t="shared" ref="BM725" si="13786">E725/E746</f>
        <v>3.1748194576917833E-2</v>
      </c>
      <c r="BN725" s="128">
        <f t="shared" ref="BN725" si="13787">F725/F746</f>
        <v>5.9449917430670234E-2</v>
      </c>
      <c r="BO725" s="129">
        <f t="shared" ref="BO725" si="13788">G725/G746</f>
        <v>4.4333376606516942E-2</v>
      </c>
      <c r="BP725" s="130">
        <f t="shared" ref="BP725" si="13789">H725/H746</f>
        <v>4.1469688542825359E-2</v>
      </c>
      <c r="BQ725" s="131">
        <f t="shared" ref="BQ725" si="13790">I725/I746</f>
        <v>3.3521751574127075E-2</v>
      </c>
      <c r="BR725" s="128">
        <f t="shared" ref="BR725" si="13791">J725/J746</f>
        <v>2.9770444763271162E-2</v>
      </c>
      <c r="BS725" s="129">
        <f t="shared" ref="BS725" si="13792">K725/K746</f>
        <v>4.2581953362622507E-2</v>
      </c>
      <c r="BT725" s="130">
        <f t="shared" ref="BT725" si="13793">L725/L746</f>
        <v>3.9823415800607005E-2</v>
      </c>
      <c r="BU725" s="128">
        <f t="shared" ref="BU725" si="13794">M725/M746</f>
        <v>4.2096686583378597E-2</v>
      </c>
      <c r="BV725" s="132">
        <f t="shared" ref="BV725" si="13795">N725/N746</f>
        <v>5.1217185750425082E-2</v>
      </c>
      <c r="BW725" s="133">
        <f t="shared" ref="BW725" si="13796">O725/O746</f>
        <v>3.8854720744680854E-2</v>
      </c>
      <c r="BX725" s="128">
        <f t="shared" ref="BX725" si="13797">P725/P746</f>
        <v>4.9555573035475496E-2</v>
      </c>
      <c r="BY725" s="129">
        <f t="shared" ref="BY725" si="13798">Q725/Q746</f>
        <v>3.7834364205960321E-2</v>
      </c>
      <c r="BZ725" s="130">
        <f t="shared" ref="BZ725" si="13799">R725/R746</f>
        <v>4.2510793756227169E-2</v>
      </c>
      <c r="CA725" s="131">
        <f t="shared" ref="CA725" si="13800">S725/S746</f>
        <v>3.6241390619875372E-2</v>
      </c>
      <c r="CB725" s="128">
        <f t="shared" ref="CB725" si="13801">T725/T746</f>
        <v>7.8616352201257858E-2</v>
      </c>
      <c r="CC725" s="129">
        <f t="shared" ref="CC725" si="13802">U725/U746</f>
        <v>8.7711864406779666E-2</v>
      </c>
      <c r="CD725" s="130">
        <f t="shared" ref="CD725" si="13803">V725/V746</f>
        <v>3.3223090799759471E-2</v>
      </c>
      <c r="CE725" s="131">
        <f t="shared" ref="CE725" si="13804">W725/W746</f>
        <v>3.9008862813631258E-2</v>
      </c>
      <c r="CF725" s="128">
        <f t="shared" ref="CF725" si="13805">X725/X746</f>
        <v>5.7032929727283015E-2</v>
      </c>
      <c r="CG725" s="129">
        <f t="shared" ref="CG725" si="13806">Y725/Y746</f>
        <v>5.0796626054358016E-2</v>
      </c>
      <c r="CH725" s="130">
        <f t="shared" ref="CH725" si="13807">Z725/Z746</f>
        <v>3.7040521891857983E-2</v>
      </c>
      <c r="CI725" s="128">
        <f t="shared" ref="CI725" si="13808">AA725/AA746</f>
        <v>3.7470725995316159E-2</v>
      </c>
      <c r="CJ725" s="134">
        <f t="shared" ref="CJ725" si="13809">AB725/AB746</f>
        <v>4.3626589999139515E-2</v>
      </c>
      <c r="CK725" s="135">
        <f t="shared" ref="CK725" si="13810">AC725/AC746</f>
        <v>3.7640752306456041E-2</v>
      </c>
    </row>
    <row r="726" spans="1:89" ht="13.5" thickTop="1" x14ac:dyDescent="0.2">
      <c r="A726" s="145" t="s">
        <v>20</v>
      </c>
      <c r="B726" s="182">
        <v>779</v>
      </c>
      <c r="C726" s="183">
        <v>865</v>
      </c>
      <c r="D726" s="184">
        <v>289</v>
      </c>
      <c r="E726" s="185">
        <v>327</v>
      </c>
      <c r="F726" s="182">
        <v>1101</v>
      </c>
      <c r="G726" s="186">
        <v>880</v>
      </c>
      <c r="H726" s="184">
        <v>1208</v>
      </c>
      <c r="I726" s="185">
        <v>1305</v>
      </c>
      <c r="J726" s="182">
        <v>121</v>
      </c>
      <c r="K726" s="186">
        <v>182</v>
      </c>
      <c r="L726" s="184">
        <v>408</v>
      </c>
      <c r="M726" s="182">
        <v>593</v>
      </c>
      <c r="N726" s="187">
        <v>1146</v>
      </c>
      <c r="O726" s="188">
        <v>1175</v>
      </c>
      <c r="P726" s="182">
        <v>645</v>
      </c>
      <c r="Q726" s="186">
        <v>548</v>
      </c>
      <c r="R726" s="184">
        <v>994</v>
      </c>
      <c r="S726" s="185">
        <v>791</v>
      </c>
      <c r="T726" s="182">
        <v>208</v>
      </c>
      <c r="U726" s="186">
        <v>238</v>
      </c>
      <c r="V726" s="184">
        <v>479</v>
      </c>
      <c r="W726" s="185">
        <v>764</v>
      </c>
      <c r="X726" s="182">
        <v>528</v>
      </c>
      <c r="Y726" s="186">
        <v>291</v>
      </c>
      <c r="Z726" s="184">
        <v>1255</v>
      </c>
      <c r="AA726" s="182">
        <v>1592</v>
      </c>
      <c r="AB726" s="156">
        <f t="shared" si="13727"/>
        <v>9161</v>
      </c>
      <c r="AC726" s="157">
        <f t="shared" si="13728"/>
        <v>9551</v>
      </c>
      <c r="BI726" s="145" t="s">
        <v>20</v>
      </c>
      <c r="BJ726" s="128">
        <f>B726/B746</f>
        <v>3.8872255489021956E-2</v>
      </c>
      <c r="BK726" s="129">
        <f t="shared" ref="BK726" si="13811">C726/C746</f>
        <v>4.2160159867427015E-2</v>
      </c>
      <c r="BL726" s="130">
        <f t="shared" ref="BL726" si="13812">D726/D746</f>
        <v>4.5226917057902973E-2</v>
      </c>
      <c r="BM726" s="131">
        <f t="shared" ref="BM726" si="13813">E726/E746</f>
        <v>4.4556479084343917E-2</v>
      </c>
      <c r="BN726" s="128">
        <f t="shared" ref="BN726" si="13814">F726/F746</f>
        <v>6.2695746255907972E-2</v>
      </c>
      <c r="BO726" s="129">
        <f t="shared" ref="BO726" si="13815">G726/G746</f>
        <v>5.7120602362715822E-2</v>
      </c>
      <c r="BP726" s="130">
        <f t="shared" ref="BP726" si="13816">H726/H746</f>
        <v>4.199110122358176E-2</v>
      </c>
      <c r="BQ726" s="131">
        <f t="shared" ref="BQ726" si="13817">I726/I746</f>
        <v>4.6687178019461935E-2</v>
      </c>
      <c r="BR726" s="128">
        <f t="shared" ref="BR726" si="13818">J726/J746</f>
        <v>4.3400286944045914E-2</v>
      </c>
      <c r="BS726" s="129">
        <f t="shared" ref="BS726" si="13819">K726/K746</f>
        <v>6.1507265968232513E-2</v>
      </c>
      <c r="BT726" s="130">
        <f t="shared" ref="BT726" si="13820">L726/L746</f>
        <v>3.752414237101076E-2</v>
      </c>
      <c r="BU726" s="128">
        <f t="shared" ref="BU726" si="13821">M726/M746</f>
        <v>5.3684591707405395E-2</v>
      </c>
      <c r="BV726" s="132">
        <f t="shared" ref="BV726" si="13822">N726/N746</f>
        <v>4.7526230663957204E-2</v>
      </c>
      <c r="BW726" s="133">
        <f t="shared" ref="BW726" si="13823">O726/O746</f>
        <v>4.8828125E-2</v>
      </c>
      <c r="BX726" s="128">
        <f t="shared" ref="BX726" si="13824">P726/P746</f>
        <v>5.073546763155825E-2</v>
      </c>
      <c r="BY726" s="129">
        <f t="shared" ref="BY726" si="13825">Q726/Q746</f>
        <v>4.4019599967868903E-2</v>
      </c>
      <c r="BZ726" s="130">
        <f t="shared" ref="BZ726" si="13826">R726/R746</f>
        <v>5.5020480460533601E-2</v>
      </c>
      <c r="CA726" s="131">
        <f t="shared" ref="CA726" si="13827">S726/S746</f>
        <v>4.3238220181480269E-2</v>
      </c>
      <c r="CB726" s="128">
        <f t="shared" ref="CB726" si="13828">T726/T746</f>
        <v>9.3441150044923635E-2</v>
      </c>
      <c r="CC726" s="129">
        <f t="shared" ref="CC726" si="13829">U726/U746</f>
        <v>0.10084745762711865</v>
      </c>
      <c r="CD726" s="130">
        <f t="shared" ref="CD726" si="13830">V726/V746</f>
        <v>3.6004209260372823E-2</v>
      </c>
      <c r="CE726" s="131">
        <f t="shared" ref="CE726" si="13831">W726/W746</f>
        <v>4.7684433903382846E-2</v>
      </c>
      <c r="CF726" s="128">
        <f t="shared" ref="CF726" si="13832">X726/X746</f>
        <v>5.9748783523820299E-2</v>
      </c>
      <c r="CG726" s="129">
        <f t="shared" ref="CG726" si="13833">Y726/Y746</f>
        <v>5.4545454545454543E-2</v>
      </c>
      <c r="CH726" s="130">
        <f t="shared" ref="CH726" si="13834">Z726/Z746</f>
        <v>3.9361435202609457E-2</v>
      </c>
      <c r="CI726" s="128">
        <f t="shared" ref="CI726" si="13835">AA726/AA746</f>
        <v>4.8419964110830618E-2</v>
      </c>
      <c r="CJ726" s="134">
        <f t="shared" ref="CJ726" si="13836">AB726/AB746</f>
        <v>4.6370018677586389E-2</v>
      </c>
      <c r="CK726" s="135">
        <f t="shared" ref="CK726" si="13837">AC726/AC746</f>
        <v>4.8575439167539744E-2</v>
      </c>
    </row>
    <row r="727" spans="1:89" ht="13.5" thickBot="1" x14ac:dyDescent="0.25">
      <c r="A727" s="136" t="s">
        <v>21</v>
      </c>
      <c r="B727" s="175">
        <v>1042</v>
      </c>
      <c r="C727" s="176">
        <v>855</v>
      </c>
      <c r="D727" s="177">
        <v>375</v>
      </c>
      <c r="E727" s="178">
        <v>363</v>
      </c>
      <c r="F727" s="175">
        <v>1212</v>
      </c>
      <c r="G727" s="179">
        <v>784</v>
      </c>
      <c r="H727" s="177">
        <v>1557</v>
      </c>
      <c r="I727" s="178">
        <v>1285</v>
      </c>
      <c r="J727" s="175">
        <v>116</v>
      </c>
      <c r="K727" s="179">
        <v>247</v>
      </c>
      <c r="L727" s="177">
        <v>332</v>
      </c>
      <c r="M727" s="175">
        <v>792</v>
      </c>
      <c r="N727" s="180">
        <v>1188</v>
      </c>
      <c r="O727" s="181">
        <v>1182</v>
      </c>
      <c r="P727" s="175">
        <v>697</v>
      </c>
      <c r="Q727" s="179">
        <v>485</v>
      </c>
      <c r="R727" s="177">
        <v>1109</v>
      </c>
      <c r="S727" s="178">
        <v>744</v>
      </c>
      <c r="T727" s="175">
        <v>117</v>
      </c>
      <c r="U727" s="179">
        <v>139</v>
      </c>
      <c r="V727" s="177">
        <v>456</v>
      </c>
      <c r="W727" s="178">
        <v>820</v>
      </c>
      <c r="X727" s="175">
        <v>609</v>
      </c>
      <c r="Y727" s="179">
        <v>341</v>
      </c>
      <c r="Z727" s="177">
        <v>1589</v>
      </c>
      <c r="AA727" s="175">
        <v>1572</v>
      </c>
      <c r="AB727" s="156">
        <f t="shared" si="13727"/>
        <v>10399</v>
      </c>
      <c r="AC727" s="157">
        <f t="shared" si="13728"/>
        <v>9609</v>
      </c>
      <c r="AE727" s="232" t="s">
        <v>85</v>
      </c>
      <c r="BI727" s="136" t="s">
        <v>21</v>
      </c>
      <c r="BJ727" s="128">
        <f>B727/B746</f>
        <v>5.1996007984031936E-2</v>
      </c>
      <c r="BK727" s="129">
        <f t="shared" ref="BK727" si="13838">C727/C746</f>
        <v>4.1672759175318028E-2</v>
      </c>
      <c r="BL727" s="130">
        <f t="shared" ref="BL727" si="13839">D727/D746</f>
        <v>5.8685446009389672E-2</v>
      </c>
      <c r="BM727" s="131">
        <f t="shared" ref="BM727" si="13840">E727/E746</f>
        <v>4.9461779533996456E-2</v>
      </c>
      <c r="BN727" s="128">
        <f t="shared" ref="BN727" si="13841">F727/F746</f>
        <v>6.9016570810318326E-2</v>
      </c>
      <c r="BO727" s="129">
        <f t="shared" ref="BO727" si="13842">G727/G746</f>
        <v>5.0889263923146827E-2</v>
      </c>
      <c r="BP727" s="130">
        <f t="shared" ref="BP727" si="13843">H727/H746</f>
        <v>5.4122636262513901E-2</v>
      </c>
      <c r="BQ727" s="131">
        <f t="shared" ref="BQ727" si="13844">I727/I746</f>
        <v>4.597166571265026E-2</v>
      </c>
      <c r="BR727" s="128">
        <f t="shared" ref="BR727" si="13845">J727/J746</f>
        <v>4.1606886657101862E-2</v>
      </c>
      <c r="BS727" s="129">
        <f t="shared" ref="BS727" si="13846">K727/K746</f>
        <v>8.34741466711727E-2</v>
      </c>
      <c r="BT727" s="130">
        <f t="shared" ref="BT727" si="13847">L727/L746</f>
        <v>3.0534351145038167E-2</v>
      </c>
      <c r="BU727" s="128">
        <f t="shared" ref="BU727" si="13848">M727/M746</f>
        <v>7.1700162954915811E-2</v>
      </c>
      <c r="BV727" s="132">
        <f t="shared" ref="BV727" si="13849">N727/N746</f>
        <v>4.9268029693526311E-2</v>
      </c>
      <c r="BW727" s="133">
        <f t="shared" ref="BW727" si="13850">O727/O746</f>
        <v>4.9119015957446811E-2</v>
      </c>
      <c r="BX727" s="128">
        <f t="shared" ref="BX727" si="13851">P727/P746</f>
        <v>5.4825768897978445E-2</v>
      </c>
      <c r="BY727" s="129">
        <f t="shared" ref="BY727" si="13852">Q727/Q746</f>
        <v>3.8958952526307336E-2</v>
      </c>
      <c r="BZ727" s="130">
        <f t="shared" ref="BZ727" si="13853">R727/R746</f>
        <v>6.1386029004760326E-2</v>
      </c>
      <c r="CA727" s="131">
        <f t="shared" ref="CA727" si="13854">S727/S746</f>
        <v>4.0669071826828468E-2</v>
      </c>
      <c r="CB727" s="128">
        <f t="shared" ref="CB727" si="13855">T727/T746</f>
        <v>5.2560646900269542E-2</v>
      </c>
      <c r="CC727" s="129">
        <f t="shared" ref="CC727" si="13856">U727/U746</f>
        <v>5.8898305084745764E-2</v>
      </c>
      <c r="CD727" s="130">
        <f t="shared" ref="CD727" si="13857">V727/V746</f>
        <v>3.4275405892964524E-2</v>
      </c>
      <c r="CE727" s="131">
        <f t="shared" ref="CE727" si="13858">W727/W746</f>
        <v>5.1179628011484207E-2</v>
      </c>
      <c r="CF727" s="128">
        <f t="shared" ref="CF727" si="13859">X727/X746</f>
        <v>6.8914790087133637E-2</v>
      </c>
      <c r="CG727" s="129">
        <f t="shared" ref="CG727" si="13860">Y727/Y746</f>
        <v>6.3917525773195871E-2</v>
      </c>
      <c r="CH727" s="130">
        <f t="shared" ref="CH727" si="13861">Z727/Z746</f>
        <v>4.9836908794379624E-2</v>
      </c>
      <c r="CI727" s="128">
        <f t="shared" ref="CI727" si="13862">AA727/AA746</f>
        <v>4.7811673104413151E-2</v>
      </c>
      <c r="CJ727" s="134">
        <f t="shared" ref="CJ727" si="13863">AB727/AB746</f>
        <v>5.2636374219869102E-2</v>
      </c>
      <c r="CK727" s="135">
        <f t="shared" ref="CK727" si="13864">AC727/AC746</f>
        <v>4.8870421417745724E-2</v>
      </c>
    </row>
    <row r="728" spans="1:89" ht="14.25" thickTop="1" thickBot="1" x14ac:dyDescent="0.25">
      <c r="A728" s="145" t="s">
        <v>22</v>
      </c>
      <c r="B728" s="182">
        <v>1162</v>
      </c>
      <c r="C728" s="183">
        <v>1148</v>
      </c>
      <c r="D728" s="184">
        <v>368</v>
      </c>
      <c r="E728" s="185">
        <v>360</v>
      </c>
      <c r="F728" s="182">
        <v>1467</v>
      </c>
      <c r="G728" s="186">
        <v>648</v>
      </c>
      <c r="H728" s="184">
        <v>1834</v>
      </c>
      <c r="I728" s="185">
        <v>1497</v>
      </c>
      <c r="J728" s="182">
        <v>147</v>
      </c>
      <c r="K728" s="186">
        <v>374</v>
      </c>
      <c r="L728" s="184">
        <v>355</v>
      </c>
      <c r="M728" s="182">
        <v>1060</v>
      </c>
      <c r="N728" s="187">
        <v>1231</v>
      </c>
      <c r="O728" s="188">
        <v>1775</v>
      </c>
      <c r="P728" s="182">
        <v>832</v>
      </c>
      <c r="Q728" s="186">
        <v>581</v>
      </c>
      <c r="R728" s="184">
        <v>1338</v>
      </c>
      <c r="S728" s="185">
        <v>916</v>
      </c>
      <c r="T728" s="182">
        <v>90</v>
      </c>
      <c r="U728" s="186">
        <v>131</v>
      </c>
      <c r="V728" s="184">
        <v>457</v>
      </c>
      <c r="W728" s="185">
        <v>1326</v>
      </c>
      <c r="X728" s="182">
        <v>575</v>
      </c>
      <c r="Y728" s="186">
        <v>261</v>
      </c>
      <c r="Z728" s="184">
        <v>2002</v>
      </c>
      <c r="AA728" s="182">
        <v>1754</v>
      </c>
      <c r="AB728" s="156">
        <f t="shared" si="13727"/>
        <v>11858</v>
      </c>
      <c r="AC728" s="157">
        <f t="shared" si="13728"/>
        <v>11831</v>
      </c>
      <c r="AE728" s="300" t="s">
        <v>0</v>
      </c>
      <c r="AF728" s="302" t="s">
        <v>1</v>
      </c>
      <c r="AG728" s="303"/>
      <c r="AH728" s="302" t="s">
        <v>2</v>
      </c>
      <c r="AI728" s="303"/>
      <c r="AJ728" s="302" t="s">
        <v>3</v>
      </c>
      <c r="AK728" s="303"/>
      <c r="AL728" s="302" t="s">
        <v>4</v>
      </c>
      <c r="AM728" s="303"/>
      <c r="AN728" s="302" t="s">
        <v>5</v>
      </c>
      <c r="AO728" s="303"/>
      <c r="AP728" s="302" t="s">
        <v>6</v>
      </c>
      <c r="AQ728" s="303"/>
      <c r="AR728" s="302" t="s">
        <v>7</v>
      </c>
      <c r="AS728" s="303"/>
      <c r="AT728" s="302" t="s">
        <v>8</v>
      </c>
      <c r="AU728" s="303"/>
      <c r="AV728" s="302" t="s">
        <v>9</v>
      </c>
      <c r="AW728" s="303"/>
      <c r="AX728" s="302" t="s">
        <v>10</v>
      </c>
      <c r="AY728" s="303"/>
      <c r="AZ728" s="302" t="s">
        <v>11</v>
      </c>
      <c r="BA728" s="303"/>
      <c r="BB728" s="302" t="s">
        <v>12</v>
      </c>
      <c r="BC728" s="303"/>
      <c r="BD728" s="305" t="s">
        <v>40</v>
      </c>
      <c r="BE728" s="306"/>
      <c r="BF728" s="307" t="s">
        <v>41</v>
      </c>
      <c r="BG728" s="308"/>
      <c r="BI728" s="145" t="s">
        <v>22</v>
      </c>
      <c r="BJ728" s="128">
        <f>B728/B746</f>
        <v>5.7984031936127743E-2</v>
      </c>
      <c r="BK728" s="129">
        <f t="shared" ref="BK728" si="13865">C728/C746</f>
        <v>5.5953599454111227E-2</v>
      </c>
      <c r="BL728" s="130">
        <f t="shared" ref="BL728" si="13866">D728/D746</f>
        <v>5.7589984350547734E-2</v>
      </c>
      <c r="BM728" s="131">
        <f t="shared" ref="BM728" si="13867">E728/E746</f>
        <v>4.9053004496525415E-2</v>
      </c>
      <c r="BN728" s="128">
        <f t="shared" ref="BN728" si="13868">F728/F746</f>
        <v>8.3537383975855584E-2</v>
      </c>
      <c r="BO728" s="129">
        <f t="shared" ref="BO728" si="13869">G728/G746</f>
        <v>4.2061534467090746E-2</v>
      </c>
      <c r="BP728" s="130">
        <f t="shared" ref="BP728" si="13870">H728/H746</f>
        <v>6.375139043381535E-2</v>
      </c>
      <c r="BQ728" s="131">
        <f t="shared" ref="BQ728" si="13871">I728/I746</f>
        <v>5.3556096164854038E-2</v>
      </c>
      <c r="BR728" s="128">
        <f t="shared" ref="BR728" si="13872">J728/J746</f>
        <v>5.272596843615495E-2</v>
      </c>
      <c r="BS728" s="129">
        <f t="shared" ref="BS728" si="13873">K728/K746</f>
        <v>0.12639405204460966</v>
      </c>
      <c r="BT728" s="130">
        <f t="shared" ref="BT728" si="13874">L728/L746</f>
        <v>3.2649682700266719E-2</v>
      </c>
      <c r="BU728" s="128">
        <f t="shared" ref="BU728" si="13875">M728/M746</f>
        <v>9.5962339308346911E-2</v>
      </c>
      <c r="BV728" s="132">
        <f t="shared" ref="BV728" si="13876">N728/N746</f>
        <v>5.1051300128561357E-2</v>
      </c>
      <c r="BW728" s="133">
        <f t="shared" ref="BW728" si="13877">O728/O746</f>
        <v>7.3761635638297879E-2</v>
      </c>
      <c r="BX728" s="128">
        <f t="shared" ref="BX728" si="13878">P728/P746</f>
        <v>6.5444820262723191E-2</v>
      </c>
      <c r="BY728" s="129">
        <f t="shared" ref="BY728" si="13879">Q728/Q746</f>
        <v>4.6670415294401156E-2</v>
      </c>
      <c r="BZ728" s="130">
        <f t="shared" ref="BZ728" si="13880">R728/R746</f>
        <v>7.4061773497177019E-2</v>
      </c>
      <c r="CA728" s="131">
        <f t="shared" ref="CA728" si="13881">S728/S746</f>
        <v>5.0071061550235052E-2</v>
      </c>
      <c r="CB728" s="128">
        <f t="shared" ref="CB728" si="13882">T728/T746</f>
        <v>4.0431266846361183E-2</v>
      </c>
      <c r="CC728" s="129">
        <f t="shared" ref="CC728" si="13883">U728/U746</f>
        <v>5.5508474576271186E-2</v>
      </c>
      <c r="CD728" s="130">
        <f t="shared" ref="CD728" si="13884">V728/V746</f>
        <v>3.4350571256764884E-2</v>
      </c>
      <c r="CE728" s="131">
        <f t="shared" ref="CE728" si="13885">W728/W746</f>
        <v>8.2761203345400075E-2</v>
      </c>
      <c r="CF728" s="128">
        <f t="shared" ref="CF728" si="13886">X728/X746</f>
        <v>6.5067330542039156E-2</v>
      </c>
      <c r="CG728" s="129">
        <f t="shared" ref="CG728" si="13887">Y728/Y746</f>
        <v>4.8922211808809749E-2</v>
      </c>
      <c r="CH728" s="130">
        <f t="shared" ref="CH728" si="13888">Z728/Z746</f>
        <v>6.2790114163843933E-2</v>
      </c>
      <c r="CI728" s="128">
        <f t="shared" ref="CI728" si="13889">AA728/AA746</f>
        <v>5.3347121262812131E-2</v>
      </c>
      <c r="CJ728" s="134">
        <f t="shared" ref="CJ728" si="13890">AB728/AB746</f>
        <v>6.0021360274950267E-2</v>
      </c>
      <c r="CK728" s="135">
        <f t="shared" ref="CK728" si="13891">AC728/AC746</f>
        <v>6.0171293141154096E-2</v>
      </c>
    </row>
    <row r="729" spans="1:89" ht="15" thickTop="1" thickBot="1" x14ac:dyDescent="0.3">
      <c r="A729" s="136" t="s">
        <v>23</v>
      </c>
      <c r="B729" s="175">
        <v>1137</v>
      </c>
      <c r="C729" s="176">
        <v>1185</v>
      </c>
      <c r="D729" s="177">
        <v>443</v>
      </c>
      <c r="E729" s="178">
        <v>385</v>
      </c>
      <c r="F729" s="175">
        <v>1139</v>
      </c>
      <c r="G729" s="179">
        <v>560</v>
      </c>
      <c r="H729" s="177">
        <v>1809</v>
      </c>
      <c r="I729" s="178">
        <v>1438</v>
      </c>
      <c r="J729" s="175">
        <v>97</v>
      </c>
      <c r="K729" s="179">
        <v>277</v>
      </c>
      <c r="L729" s="177">
        <v>306</v>
      </c>
      <c r="M729" s="175">
        <v>860</v>
      </c>
      <c r="N729" s="180">
        <v>1159</v>
      </c>
      <c r="O729" s="181">
        <v>1503</v>
      </c>
      <c r="P729" s="175">
        <v>740</v>
      </c>
      <c r="Q729" s="179">
        <v>536</v>
      </c>
      <c r="R729" s="177">
        <v>1234</v>
      </c>
      <c r="S729" s="178">
        <v>824</v>
      </c>
      <c r="T729" s="175">
        <v>150</v>
      </c>
      <c r="U729" s="179">
        <v>123</v>
      </c>
      <c r="V729" s="177">
        <v>437</v>
      </c>
      <c r="W729" s="178">
        <v>1262</v>
      </c>
      <c r="X729" s="175">
        <v>560</v>
      </c>
      <c r="Y729" s="179">
        <v>228</v>
      </c>
      <c r="Z729" s="177">
        <v>1837</v>
      </c>
      <c r="AA729" s="175">
        <v>1944</v>
      </c>
      <c r="AB729" s="156">
        <f t="shared" si="13727"/>
        <v>11048</v>
      </c>
      <c r="AC729" s="157">
        <f t="shared" si="13728"/>
        <v>11125</v>
      </c>
      <c r="AE729" s="301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62" t="s">
        <v>14</v>
      </c>
      <c r="BG729" s="163" t="s">
        <v>15</v>
      </c>
      <c r="BI729" s="136" t="s">
        <v>23</v>
      </c>
      <c r="BJ729" s="128">
        <f>B729/B746</f>
        <v>5.6736526946107785E-2</v>
      </c>
      <c r="BK729" s="129">
        <f t="shared" ref="BK729" si="13892">C729/C746</f>
        <v>5.7756982014914464E-2</v>
      </c>
      <c r="BL729" s="130">
        <f t="shared" ref="BL729" si="13893">D729/D746</f>
        <v>6.9327073552425664E-2</v>
      </c>
      <c r="BM729" s="131">
        <f t="shared" ref="BM729" si="13894">E729/E746</f>
        <v>5.2459463142117455E-2</v>
      </c>
      <c r="BN729" s="128">
        <f t="shared" ref="BN729" si="13895">F729/F746</f>
        <v>6.4859632139399812E-2</v>
      </c>
      <c r="BO729" s="129">
        <f t="shared" ref="BO729" si="13896">G729/G746</f>
        <v>3.6349474230819162E-2</v>
      </c>
      <c r="BP729" s="130">
        <f t="shared" ref="BP729" si="13897">H729/H746</f>
        <v>6.2882369299221363E-2</v>
      </c>
      <c r="BQ729" s="131">
        <f t="shared" ref="BQ729" si="13898">I729/I746</f>
        <v>5.1445334859759585E-2</v>
      </c>
      <c r="BR729" s="128">
        <f t="shared" ref="BR729" si="13899">J729/J746</f>
        <v>3.4791965566714489E-2</v>
      </c>
      <c r="BS729" s="129">
        <f t="shared" ref="BS729" si="13900">K729/K746</f>
        <v>9.3612706995606629E-2</v>
      </c>
      <c r="BT729" s="130">
        <f t="shared" ref="BT729" si="13901">L729/L746</f>
        <v>2.814310677825807E-2</v>
      </c>
      <c r="BU729" s="128">
        <f t="shared" ref="BU729" si="13902">M729/M746</f>
        <v>7.7856237552055049E-2</v>
      </c>
      <c r="BV729" s="132">
        <f t="shared" ref="BV729" si="13903">N729/N746</f>
        <v>4.8065358935014305E-2</v>
      </c>
      <c r="BW729" s="133">
        <f t="shared" ref="BW729" si="13904">O729/O746</f>
        <v>6.2458444148936171E-2</v>
      </c>
      <c r="BX729" s="128">
        <f t="shared" ref="BX729" si="13905">P729/P746</f>
        <v>5.8208133406748998E-2</v>
      </c>
      <c r="BY729" s="129">
        <f t="shared" ref="BY729" si="13906">Q729/Q746</f>
        <v>4.3055667121857176E-2</v>
      </c>
      <c r="BZ729" s="130">
        <f t="shared" ref="BZ729" si="13907">R729/R746</f>
        <v>6.8305103509354592E-2</v>
      </c>
      <c r="CA729" s="131">
        <f t="shared" ref="CA729" si="13908">S729/S746</f>
        <v>4.5042090302831531E-2</v>
      </c>
      <c r="CB729" s="128">
        <f t="shared" ref="CB729" si="13909">T729/T746</f>
        <v>6.7385444743935305E-2</v>
      </c>
      <c r="CC729" s="129">
        <f t="shared" ref="CC729" si="13910">U729/U746</f>
        <v>5.2118644067796607E-2</v>
      </c>
      <c r="CD729" s="130">
        <f t="shared" ref="CD729" si="13911">V729/V746</f>
        <v>3.2847263980757664E-2</v>
      </c>
      <c r="CE729" s="131">
        <f t="shared" ref="CE729" si="13912">W729/W746</f>
        <v>7.8766695793284228E-2</v>
      </c>
      <c r="CF729" s="128">
        <f t="shared" ref="CF729" si="13913">X729/X746</f>
        <v>6.3369921919203348E-2</v>
      </c>
      <c r="CG729" s="129">
        <f t="shared" ref="CG729" si="13914">Y729/Y746</f>
        <v>4.2736644798500471E-2</v>
      </c>
      <c r="CH729" s="130">
        <f t="shared" ref="CH729" si="13915">Z729/Z746</f>
        <v>5.761510475473592E-2</v>
      </c>
      <c r="CI729" s="128">
        <f t="shared" ref="CI729" si="13916">AA729/AA746</f>
        <v>5.9125885823778097E-2</v>
      </c>
      <c r="CJ729" s="134">
        <f t="shared" ref="CJ729" si="13917">AB729/AB746</f>
        <v>5.5921402286865457E-2</v>
      </c>
      <c r="CK729" s="135">
        <f t="shared" ref="CK729" si="13918">AC729/AC746</f>
        <v>5.658064713002614E-2</v>
      </c>
    </row>
    <row r="730" spans="1:89" ht="13.5" thickTop="1" x14ac:dyDescent="0.2">
      <c r="A730" s="145" t="s">
        <v>24</v>
      </c>
      <c r="B730" s="189">
        <v>1297</v>
      </c>
      <c r="C730" s="183">
        <v>1269</v>
      </c>
      <c r="D730" s="184">
        <v>500</v>
      </c>
      <c r="E730" s="185">
        <v>363</v>
      </c>
      <c r="F730" s="182">
        <v>1258</v>
      </c>
      <c r="G730" s="186">
        <v>546</v>
      </c>
      <c r="H730" s="184">
        <v>1908</v>
      </c>
      <c r="I730" s="185">
        <v>1489</v>
      </c>
      <c r="J730" s="182">
        <v>133</v>
      </c>
      <c r="K730" s="186">
        <v>206</v>
      </c>
      <c r="L730" s="184">
        <v>314</v>
      </c>
      <c r="M730" s="182">
        <v>877</v>
      </c>
      <c r="N730" s="187">
        <v>1136</v>
      </c>
      <c r="O730" s="190">
        <v>1585</v>
      </c>
      <c r="P730" s="182">
        <v>773</v>
      </c>
      <c r="Q730" s="186">
        <v>563</v>
      </c>
      <c r="R730" s="184">
        <v>1142</v>
      </c>
      <c r="S730" s="185">
        <v>916</v>
      </c>
      <c r="T730" s="182">
        <v>83</v>
      </c>
      <c r="U730" s="186">
        <v>109</v>
      </c>
      <c r="V730" s="184">
        <v>528</v>
      </c>
      <c r="W730" s="191">
        <v>1188</v>
      </c>
      <c r="X730" s="182">
        <v>496</v>
      </c>
      <c r="Y730" s="186">
        <v>233</v>
      </c>
      <c r="Z730" s="184">
        <v>2000</v>
      </c>
      <c r="AA730" s="182">
        <v>2063</v>
      </c>
      <c r="AB730" s="156">
        <f t="shared" si="13727"/>
        <v>11568</v>
      </c>
      <c r="AC730" s="157">
        <f t="shared" si="13728"/>
        <v>11407</v>
      </c>
      <c r="AE730" s="235" t="str">
        <f>$AE$17</f>
        <v>17:00 - 17:59</v>
      </c>
      <c r="AF730" s="125">
        <f t="shared" ref="AF730:AU732" si="13919">SUMIF($A$9:$A$32,$AE730,B$722:B$745)</f>
        <v>1541</v>
      </c>
      <c r="AG730" s="172">
        <f t="shared" si="13919"/>
        <v>1577</v>
      </c>
      <c r="AH730" s="126">
        <f t="shared" si="13919"/>
        <v>520</v>
      </c>
      <c r="AI730" s="166">
        <f t="shared" si="13919"/>
        <v>541</v>
      </c>
      <c r="AJ730" s="125">
        <f t="shared" si="13919"/>
        <v>1044</v>
      </c>
      <c r="AK730" s="127">
        <f t="shared" si="13919"/>
        <v>1153</v>
      </c>
      <c r="AL730" s="126">
        <f t="shared" si="13919"/>
        <v>1842</v>
      </c>
      <c r="AM730" s="166">
        <f t="shared" si="13919"/>
        <v>2296</v>
      </c>
      <c r="AN730" s="125">
        <f t="shared" si="13919"/>
        <v>246</v>
      </c>
      <c r="AO730" s="127">
        <f t="shared" si="13919"/>
        <v>156</v>
      </c>
      <c r="AP730" s="126">
        <f t="shared" si="13919"/>
        <v>986</v>
      </c>
      <c r="AQ730" s="125">
        <f t="shared" si="13919"/>
        <v>636</v>
      </c>
      <c r="AR730" s="165">
        <f t="shared" si="13919"/>
        <v>1817</v>
      </c>
      <c r="AS730" s="167">
        <f t="shared" si="13919"/>
        <v>1702</v>
      </c>
      <c r="AT730" s="125">
        <f t="shared" si="13919"/>
        <v>908</v>
      </c>
      <c r="AU730" s="127">
        <f t="shared" si="13919"/>
        <v>1029</v>
      </c>
      <c r="AV730" s="126">
        <f t="shared" ref="AP730:BE732" si="13920">SUMIF($A$9:$A$32,$AE730,R$722:R$745)</f>
        <v>1134</v>
      </c>
      <c r="AW730" s="166">
        <f t="shared" si="13920"/>
        <v>1547</v>
      </c>
      <c r="AX730" s="125">
        <f t="shared" si="13920"/>
        <v>169</v>
      </c>
      <c r="AY730" s="127">
        <f t="shared" si="13920"/>
        <v>166</v>
      </c>
      <c r="AZ730" s="126">
        <f t="shared" si="13920"/>
        <v>1059</v>
      </c>
      <c r="BA730" s="166">
        <f t="shared" si="13920"/>
        <v>1029</v>
      </c>
      <c r="BB730" s="125">
        <f t="shared" si="13920"/>
        <v>638</v>
      </c>
      <c r="BC730" s="127">
        <f t="shared" si="13920"/>
        <v>357</v>
      </c>
      <c r="BD730" s="170">
        <f t="shared" si="13920"/>
        <v>2308</v>
      </c>
      <c r="BE730" s="171">
        <f t="shared" si="13920"/>
        <v>2279</v>
      </c>
      <c r="BF730" s="156">
        <f>AF730+AH730+AJ730+AL730+AN730+AP730+AR730+AT730+AV730+AX730+AZ730+BB730+BD730</f>
        <v>14212</v>
      </c>
      <c r="BG730" s="157">
        <f>AG730+AI730+AK730+AM730+AO730+AQ730+AS730+AU730+AW730+AY730+BA730+BC730+BE730</f>
        <v>14468</v>
      </c>
      <c r="BI730" s="145" t="s">
        <v>24</v>
      </c>
      <c r="BJ730" s="128">
        <f>B730/B746</f>
        <v>6.4720558882235532E-2</v>
      </c>
      <c r="BK730" s="129">
        <f t="shared" ref="BK730" si="13921">C730/C746</f>
        <v>6.1851147828629917E-2</v>
      </c>
      <c r="BL730" s="130">
        <f t="shared" ref="BL730" si="13922">D730/D746</f>
        <v>7.82472613458529E-2</v>
      </c>
      <c r="BM730" s="131">
        <f t="shared" ref="BM730" si="13923">E730/E746</f>
        <v>4.9461779533996456E-2</v>
      </c>
      <c r="BN730" s="128">
        <f t="shared" ref="BN730" si="13924">F730/F746</f>
        <v>7.1636011616650536E-2</v>
      </c>
      <c r="BO730" s="129">
        <f t="shared" ref="BO730" si="13925">G730/G746</f>
        <v>3.544073737504868E-2</v>
      </c>
      <c r="BP730" s="130">
        <f t="shared" ref="BP730" si="13926">H730/H746</f>
        <v>6.6323692992213565E-2</v>
      </c>
      <c r="BQ730" s="131">
        <f t="shared" ref="BQ730" si="13927">I730/I746</f>
        <v>5.3269891242129365E-2</v>
      </c>
      <c r="BR730" s="128">
        <f t="shared" ref="BR730" si="13928">J730/J746</f>
        <v>4.7704447632711623E-2</v>
      </c>
      <c r="BS730" s="129">
        <f t="shared" ref="BS730" si="13929">K730/K746</f>
        <v>6.9618114227779651E-2</v>
      </c>
      <c r="BT730" s="130">
        <f t="shared" ref="BT730" si="13930">L730/L746</f>
        <v>2.8878874275728869E-2</v>
      </c>
      <c r="BU730" s="128">
        <f t="shared" ref="BU730" si="13931">M730/M746</f>
        <v>7.9395256201339845E-2</v>
      </c>
      <c r="BV730" s="132">
        <f t="shared" ref="BV730" si="13932">N730/N746</f>
        <v>4.7111516609297889E-2</v>
      </c>
      <c r="BW730" s="133">
        <f t="shared" ref="BW730" si="13933">O730/O746</f>
        <v>6.5866023936170207E-2</v>
      </c>
      <c r="BX730" s="128">
        <f t="shared" ref="BX730" si="13934">P730/P746</f>
        <v>6.0803901518131045E-2</v>
      </c>
      <c r="BY730" s="129">
        <f t="shared" ref="BY730" si="13935">Q730/Q746</f>
        <v>4.5224516025383563E-2</v>
      </c>
      <c r="BZ730" s="130">
        <f t="shared" ref="BZ730" si="13936">R730/R746</f>
        <v>6.3212664673973212E-2</v>
      </c>
      <c r="CA730" s="131">
        <f t="shared" ref="CA730" si="13937">S730/S746</f>
        <v>5.0071061550235052E-2</v>
      </c>
      <c r="CB730" s="128">
        <f t="shared" ref="CB730" si="13938">T730/T746</f>
        <v>3.7286612758310869E-2</v>
      </c>
      <c r="CC730" s="129">
        <f t="shared" ref="CC730" si="13939">U730/U746</f>
        <v>4.6186440677966102E-2</v>
      </c>
      <c r="CD730" s="130">
        <f t="shared" ref="CD730" si="13940">V730/V746</f>
        <v>3.9687312086590501E-2</v>
      </c>
      <c r="CE730" s="131">
        <f t="shared" ref="CE730" si="13941">W730/W746</f>
        <v>7.4148046436150292E-2</v>
      </c>
      <c r="CF730" s="128">
        <f t="shared" ref="CF730" si="13942">X730/X746</f>
        <v>5.6127645128437251E-2</v>
      </c>
      <c r="CG730" s="129">
        <f t="shared" ref="CG730" si="13943">Y730/Y746</f>
        <v>4.3673851921274605E-2</v>
      </c>
      <c r="CH730" s="130">
        <f t="shared" ref="CH730" si="13944">Z730/Z746</f>
        <v>6.2727386777066865E-2</v>
      </c>
      <c r="CI730" s="128">
        <f t="shared" ref="CI730" si="13945">AA730/AA746</f>
        <v>6.2745217311962045E-2</v>
      </c>
      <c r="CJ730" s="134">
        <f t="shared" ref="CJ730" si="13946">AB730/AB746</f>
        <v>5.8553474081685333E-2</v>
      </c>
      <c r="CK730" s="135">
        <f t="shared" ref="CK730" si="13947">AC730/AC746</f>
        <v>5.8014871174131073E-2</v>
      </c>
    </row>
    <row r="731" spans="1:89" x14ac:dyDescent="0.2">
      <c r="A731" s="136" t="s">
        <v>25</v>
      </c>
      <c r="B731" s="192">
        <v>1225</v>
      </c>
      <c r="C731" s="176">
        <v>1295</v>
      </c>
      <c r="D731" s="177">
        <v>454</v>
      </c>
      <c r="E731" s="178">
        <v>357</v>
      </c>
      <c r="F731" s="175">
        <v>1096</v>
      </c>
      <c r="G731" s="179">
        <v>606</v>
      </c>
      <c r="H731" s="177">
        <v>2094</v>
      </c>
      <c r="I731" s="178">
        <v>1482</v>
      </c>
      <c r="J731" s="175">
        <v>130</v>
      </c>
      <c r="K731" s="176">
        <v>151</v>
      </c>
      <c r="L731" s="177">
        <v>411</v>
      </c>
      <c r="M731" s="175">
        <v>990</v>
      </c>
      <c r="N731" s="180">
        <v>1272</v>
      </c>
      <c r="O731" s="193">
        <v>1471</v>
      </c>
      <c r="P731" s="175">
        <v>813</v>
      </c>
      <c r="Q731" s="176">
        <v>682</v>
      </c>
      <c r="R731" s="177">
        <v>1231</v>
      </c>
      <c r="S731" s="178">
        <v>964</v>
      </c>
      <c r="T731" s="184">
        <v>68</v>
      </c>
      <c r="U731" s="175">
        <v>107</v>
      </c>
      <c r="V731" s="177">
        <v>549</v>
      </c>
      <c r="W731" s="194">
        <v>1091</v>
      </c>
      <c r="X731" s="175">
        <v>537</v>
      </c>
      <c r="Y731" s="179">
        <v>241</v>
      </c>
      <c r="Z731" s="177">
        <v>2128</v>
      </c>
      <c r="AA731" s="175">
        <v>2200</v>
      </c>
      <c r="AB731" s="156">
        <f t="shared" si="13727"/>
        <v>12008</v>
      </c>
      <c r="AC731" s="157">
        <f t="shared" si="13728"/>
        <v>11637</v>
      </c>
      <c r="AE731" s="237" t="str">
        <f>$AE$18</f>
        <v>18:00 - 18:59</v>
      </c>
      <c r="AF731" s="125">
        <f t="shared" si="13919"/>
        <v>1563</v>
      </c>
      <c r="AG731" s="176">
        <f t="shared" si="13919"/>
        <v>1510</v>
      </c>
      <c r="AH731" s="177">
        <f t="shared" si="13919"/>
        <v>390</v>
      </c>
      <c r="AI731" s="178">
        <f t="shared" si="13919"/>
        <v>573</v>
      </c>
      <c r="AJ731" s="238">
        <f t="shared" si="13919"/>
        <v>926</v>
      </c>
      <c r="AK731" s="179">
        <f t="shared" si="13919"/>
        <v>1255</v>
      </c>
      <c r="AL731" s="177">
        <f t="shared" si="13919"/>
        <v>1928</v>
      </c>
      <c r="AM731" s="178">
        <f t="shared" si="13919"/>
        <v>2108</v>
      </c>
      <c r="AN731" s="238">
        <f t="shared" si="13919"/>
        <v>249</v>
      </c>
      <c r="AO731" s="179">
        <f t="shared" si="13919"/>
        <v>150</v>
      </c>
      <c r="AP731" s="177">
        <f t="shared" si="13920"/>
        <v>1123</v>
      </c>
      <c r="AQ731" s="238">
        <f t="shared" si="13920"/>
        <v>468</v>
      </c>
      <c r="AR731" s="180">
        <f t="shared" si="13920"/>
        <v>1800</v>
      </c>
      <c r="AS731" s="181">
        <f t="shared" si="13920"/>
        <v>1516</v>
      </c>
      <c r="AT731" s="238">
        <f t="shared" si="13920"/>
        <v>683</v>
      </c>
      <c r="AU731" s="179">
        <f t="shared" si="13920"/>
        <v>1111</v>
      </c>
      <c r="AV731" s="177">
        <f t="shared" si="13920"/>
        <v>1016</v>
      </c>
      <c r="AW731" s="178">
        <f t="shared" si="13920"/>
        <v>1555</v>
      </c>
      <c r="AX731" s="238">
        <f t="shared" si="13920"/>
        <v>149</v>
      </c>
      <c r="AY731" s="179">
        <f t="shared" si="13920"/>
        <v>124</v>
      </c>
      <c r="AZ731" s="177">
        <f t="shared" si="13920"/>
        <v>1194</v>
      </c>
      <c r="BA731" s="178">
        <f t="shared" si="13920"/>
        <v>985</v>
      </c>
      <c r="BB731" s="238">
        <f t="shared" si="13920"/>
        <v>706</v>
      </c>
      <c r="BC731" s="179">
        <f t="shared" si="13920"/>
        <v>419</v>
      </c>
      <c r="BD731" s="177">
        <f t="shared" si="13920"/>
        <v>2366</v>
      </c>
      <c r="BE731" s="238">
        <f t="shared" si="13920"/>
        <v>2111</v>
      </c>
      <c r="BF731" s="158">
        <f>SUM(AF731,AH731,AJ731,AL731,AN731,AP731,AR731,AT731,AV731,AX731,AZ731,BB731,BD731)</f>
        <v>14093</v>
      </c>
      <c r="BG731" s="159">
        <f>SUM(AG731,AI731,AK731,AM731,AO731,AQ731,AS731,AU731,AW731,AY731,BA731,BC731,BE731)</f>
        <v>13885</v>
      </c>
      <c r="BI731" s="136" t="s">
        <v>25</v>
      </c>
      <c r="BJ731" s="128">
        <f>B731/B746</f>
        <v>6.1127744510978042E-2</v>
      </c>
      <c r="BK731" s="129">
        <f t="shared" ref="BK731" si="13948">C731/C746</f>
        <v>6.3118389628113267E-2</v>
      </c>
      <c r="BL731" s="130">
        <f t="shared" ref="BL731" si="13949">D731/D746</f>
        <v>7.1048513302034433E-2</v>
      </c>
      <c r="BM731" s="131">
        <f t="shared" ref="BM731" si="13950">E731/E746</f>
        <v>4.8644229459054368E-2</v>
      </c>
      <c r="BN731" s="128">
        <f t="shared" ref="BN731" si="13951">F731/F746</f>
        <v>6.2411024429132739E-2</v>
      </c>
      <c r="BO731" s="129">
        <f t="shared" ref="BO731" si="13952">G731/G746</f>
        <v>3.9335323899779305E-2</v>
      </c>
      <c r="BP731" s="130">
        <f t="shared" ref="BP731" si="13953">H731/H746</f>
        <v>7.2789210233592874E-2</v>
      </c>
      <c r="BQ731" s="131">
        <f t="shared" ref="BQ731" si="13954">I731/I746</f>
        <v>5.3019461934745278E-2</v>
      </c>
      <c r="BR731" s="128">
        <f t="shared" ref="BR731" si="13955">J731/J746</f>
        <v>4.6628407460545196E-2</v>
      </c>
      <c r="BS731" s="129">
        <f t="shared" ref="BS731" si="13956">K731/K746</f>
        <v>5.1030753632984115E-2</v>
      </c>
      <c r="BT731" s="130">
        <f t="shared" ref="BT731" si="13957">L731/L746</f>
        <v>3.7800055182562312E-2</v>
      </c>
      <c r="BU731" s="128">
        <f t="shared" ref="BU731" si="13958">M731/M746</f>
        <v>8.9625203693644753E-2</v>
      </c>
      <c r="BV731" s="132">
        <f t="shared" ref="BV731" si="13959">N731/N746</f>
        <v>5.2751627752664537E-2</v>
      </c>
      <c r="BW731" s="133">
        <f t="shared" ref="BW731" si="13960">O731/O746</f>
        <v>6.1128656914893616E-2</v>
      </c>
      <c r="BX731" s="128">
        <f t="shared" ref="BX731" si="13961">P731/P746</f>
        <v>6.395028710768505E-2</v>
      </c>
      <c r="BY731" s="129">
        <f t="shared" ref="BY731" si="13962">Q731/Q746</f>
        <v>5.4783516748333198E-2</v>
      </c>
      <c r="BZ731" s="130">
        <f t="shared" ref="BZ731" si="13963">R731/R746</f>
        <v>6.8139045721244323E-2</v>
      </c>
      <c r="CA731" s="131">
        <f t="shared" ref="CA731" si="13964">S731/S746</f>
        <v>5.2694872635836887E-2</v>
      </c>
      <c r="CB731" s="128">
        <f t="shared" ref="CB731" si="13965">T731/T746</f>
        <v>3.0548068283917342E-2</v>
      </c>
      <c r="CC731" s="129">
        <f t="shared" ref="CC731" si="13966">U731/U746</f>
        <v>4.5338983050847458E-2</v>
      </c>
      <c r="CD731" s="130">
        <f t="shared" ref="CD731" si="13967">V731/V746</f>
        <v>4.1265784726398073E-2</v>
      </c>
      <c r="CE731" s="131">
        <f t="shared" ref="CE731" si="13968">W731/W746</f>
        <v>6.8093870927474723E-2</v>
      </c>
      <c r="CF731" s="128">
        <f t="shared" ref="CF731" si="13969">X731/X746</f>
        <v>6.0767228697521783E-2</v>
      </c>
      <c r="CG731" s="129">
        <f t="shared" ref="CG731" si="13970">Y731/Y746</f>
        <v>4.5173383317713214E-2</v>
      </c>
      <c r="CH731" s="130">
        <f t="shared" ref="CH731" si="13971">Z731/Z746</f>
        <v>6.6741939530799141E-2</v>
      </c>
      <c r="CI731" s="128">
        <f t="shared" ref="CI731" si="13972">AA731/AA746</f>
        <v>6.6912010705921718E-2</v>
      </c>
      <c r="CJ731" s="134">
        <f t="shared" ref="CJ731" si="13973">AB731/AB746</f>
        <v>6.0780611754225236E-2</v>
      </c>
      <c r="CK731" s="135">
        <f t="shared" ref="CK731" si="13974">AC731/AC746</f>
        <v>5.9184628373223747E-2</v>
      </c>
    </row>
    <row r="732" spans="1:89" ht="13.5" thickBot="1" x14ac:dyDescent="0.25">
      <c r="A732" s="145" t="s">
        <v>26</v>
      </c>
      <c r="B732" s="189">
        <v>1110</v>
      </c>
      <c r="C732" s="183">
        <v>1428</v>
      </c>
      <c r="D732" s="184">
        <v>382</v>
      </c>
      <c r="E732" s="185">
        <v>395</v>
      </c>
      <c r="F732" s="182">
        <v>921</v>
      </c>
      <c r="G732" s="186">
        <v>679</v>
      </c>
      <c r="H732" s="184">
        <v>1936</v>
      </c>
      <c r="I732" s="185">
        <v>1490</v>
      </c>
      <c r="J732" s="182">
        <v>129</v>
      </c>
      <c r="K732" s="183">
        <v>144</v>
      </c>
      <c r="L732" s="184">
        <v>445</v>
      </c>
      <c r="M732" s="182">
        <v>706</v>
      </c>
      <c r="N732" s="187">
        <v>1299</v>
      </c>
      <c r="O732" s="190">
        <v>1342</v>
      </c>
      <c r="P732" s="182">
        <v>820</v>
      </c>
      <c r="Q732" s="183">
        <v>645</v>
      </c>
      <c r="R732" s="184">
        <v>1105</v>
      </c>
      <c r="S732" s="185">
        <v>937</v>
      </c>
      <c r="T732" s="182">
        <v>82</v>
      </c>
      <c r="U732" s="186">
        <v>99</v>
      </c>
      <c r="V732" s="184">
        <v>566</v>
      </c>
      <c r="W732" s="191">
        <v>947</v>
      </c>
      <c r="X732" s="182">
        <v>476</v>
      </c>
      <c r="Y732" s="186">
        <v>296</v>
      </c>
      <c r="Z732" s="184">
        <v>1850</v>
      </c>
      <c r="AA732" s="182">
        <v>2118</v>
      </c>
      <c r="AB732" s="156">
        <f t="shared" si="13727"/>
        <v>11121</v>
      </c>
      <c r="AC732" s="157">
        <f t="shared" si="13728"/>
        <v>11226</v>
      </c>
      <c r="AE732" s="235">
        <f>$AE$19</f>
        <v>0</v>
      </c>
      <c r="AF732" s="125">
        <f t="shared" si="13919"/>
        <v>0</v>
      </c>
      <c r="AG732" s="183">
        <f t="shared" si="13919"/>
        <v>0</v>
      </c>
      <c r="AH732" s="184">
        <f t="shared" si="13919"/>
        <v>0</v>
      </c>
      <c r="AI732" s="185">
        <f t="shared" si="13919"/>
        <v>0</v>
      </c>
      <c r="AJ732" s="182">
        <f t="shared" si="13919"/>
        <v>0</v>
      </c>
      <c r="AK732" s="186">
        <f t="shared" si="13919"/>
        <v>0</v>
      </c>
      <c r="AL732" s="184">
        <f t="shared" si="13919"/>
        <v>0</v>
      </c>
      <c r="AM732" s="185">
        <f t="shared" si="13919"/>
        <v>0</v>
      </c>
      <c r="AN732" s="182">
        <f t="shared" si="13919"/>
        <v>0</v>
      </c>
      <c r="AO732" s="186">
        <f t="shared" si="13919"/>
        <v>0</v>
      </c>
      <c r="AP732" s="184">
        <f t="shared" si="13920"/>
        <v>0</v>
      </c>
      <c r="AQ732" s="182">
        <f t="shared" si="13920"/>
        <v>0</v>
      </c>
      <c r="AR732" s="187">
        <f t="shared" si="13920"/>
        <v>0</v>
      </c>
      <c r="AS732" s="188">
        <f t="shared" si="13920"/>
        <v>0</v>
      </c>
      <c r="AT732" s="182">
        <f t="shared" si="13920"/>
        <v>0</v>
      </c>
      <c r="AU732" s="186">
        <f t="shared" si="13920"/>
        <v>0</v>
      </c>
      <c r="AV732" s="184">
        <f t="shared" si="13920"/>
        <v>0</v>
      </c>
      <c r="AW732" s="185">
        <f t="shared" si="13920"/>
        <v>0</v>
      </c>
      <c r="AX732" s="182">
        <f t="shared" si="13920"/>
        <v>0</v>
      </c>
      <c r="AY732" s="186">
        <f t="shared" si="13920"/>
        <v>0</v>
      </c>
      <c r="AZ732" s="184">
        <f t="shared" si="13920"/>
        <v>0</v>
      </c>
      <c r="BA732" s="185">
        <f t="shared" si="13920"/>
        <v>0</v>
      </c>
      <c r="BB732" s="182">
        <f t="shared" si="13920"/>
        <v>0</v>
      </c>
      <c r="BC732" s="186">
        <f t="shared" si="13920"/>
        <v>0</v>
      </c>
      <c r="BD732" s="184">
        <f t="shared" si="13920"/>
        <v>0</v>
      </c>
      <c r="BE732" s="182">
        <f t="shared" si="13920"/>
        <v>0</v>
      </c>
      <c r="BF732" s="158">
        <f>SUM(AF732,AH732,AJ732,AL732,AN732,AP732,AR732,AT732,AV732,AX732,AZ732,BB732,BD732)</f>
        <v>0</v>
      </c>
      <c r="BG732" s="159">
        <f>SUM(AG732,AI732,AK732,AM732,AO732,AQ732,AS732,AU732,AW732,AY732,BA732,BC732,BE732)</f>
        <v>0</v>
      </c>
      <c r="BI732" s="145" t="s">
        <v>26</v>
      </c>
      <c r="BJ732" s="128">
        <f>B732/B746</f>
        <v>5.5389221556886227E-2</v>
      </c>
      <c r="BK732" s="129">
        <f t="shared" ref="BK732" si="13975">C732/C746</f>
        <v>6.9600818833162742E-2</v>
      </c>
      <c r="BL732" s="130">
        <f t="shared" ref="BL732" si="13976">D732/D746</f>
        <v>5.978090766823161E-2</v>
      </c>
      <c r="BM732" s="131">
        <f t="shared" ref="BM732" si="13977">E732/E746</f>
        <v>5.3822046600354272E-2</v>
      </c>
      <c r="BN732" s="128">
        <f t="shared" ref="BN732" si="13978">F732/F746</f>
        <v>5.2445760491999317E-2</v>
      </c>
      <c r="BO732" s="129">
        <f t="shared" ref="BO732" si="13979">G732/G746</f>
        <v>4.4073737504868232E-2</v>
      </c>
      <c r="BP732" s="130">
        <f t="shared" ref="BP732" si="13980">H732/H746</f>
        <v>6.7296996662958838E-2</v>
      </c>
      <c r="BQ732" s="131">
        <f t="shared" ref="BQ732" si="13981">I732/I746</f>
        <v>5.3305666857469951E-2</v>
      </c>
      <c r="BR732" s="128">
        <f t="shared" ref="BR732" si="13982">J732/J746</f>
        <v>4.6269727403156387E-2</v>
      </c>
      <c r="BS732" s="129">
        <f t="shared" ref="BS732" si="13983">K732/K746</f>
        <v>4.8665089557282867E-2</v>
      </c>
      <c r="BT732" s="130">
        <f t="shared" ref="BT732" si="13984">L732/L746</f>
        <v>4.0927067046813204E-2</v>
      </c>
      <c r="BU732" s="128">
        <f t="shared" ref="BU732" si="13985">M732/M746</f>
        <v>6.3914539199710296E-2</v>
      </c>
      <c r="BV732" s="132">
        <f t="shared" ref="BV732" si="13986">N732/N746</f>
        <v>5.3871355700244684E-2</v>
      </c>
      <c r="BW732" s="133">
        <f t="shared" ref="BW732" si="13987">O732/O746</f>
        <v>5.5767952127659573E-2</v>
      </c>
      <c r="BX732" s="128">
        <f t="shared" ref="BX732" si="13988">P732/P746</f>
        <v>6.4500904585857E-2</v>
      </c>
      <c r="BY732" s="129">
        <f t="shared" ref="BY732" si="13989">Q732/Q746</f>
        <v>5.1811390473130374E-2</v>
      </c>
      <c r="BZ732" s="130">
        <f t="shared" ref="BZ732" si="13990">R732/R746</f>
        <v>6.1164618620613308E-2</v>
      </c>
      <c r="CA732" s="131">
        <f t="shared" ref="CA732" si="13991">S732/S746</f>
        <v>5.1218978900185855E-2</v>
      </c>
      <c r="CB732" s="128">
        <f t="shared" ref="CB732" si="13992">T732/T746</f>
        <v>3.6837376460017966E-2</v>
      </c>
      <c r="CC732" s="129">
        <f t="shared" ref="CC732" si="13993">U732/U746</f>
        <v>4.1949152542372879E-2</v>
      </c>
      <c r="CD732" s="130">
        <f t="shared" ref="CD732" si="13994">V732/V746</f>
        <v>4.2543595911004206E-2</v>
      </c>
      <c r="CE732" s="131">
        <f t="shared" ref="CE732" si="13995">W732/W746</f>
        <v>5.9106228935214083E-2</v>
      </c>
      <c r="CF732" s="128">
        <f t="shared" ref="CF732" si="13996">X732/X746</f>
        <v>5.3864433631322844E-2</v>
      </c>
      <c r="CG732" s="129">
        <f t="shared" ref="CG732" si="13997">Y732/Y746</f>
        <v>5.5482661668228676E-2</v>
      </c>
      <c r="CH732" s="130">
        <f t="shared" ref="CH732" si="13998">Z732/Z746</f>
        <v>5.802283276878685E-2</v>
      </c>
      <c r="CI732" s="128">
        <f t="shared" ref="CI732" si="13999">AA732/AA746</f>
        <v>6.441801757961009E-2</v>
      </c>
      <c r="CJ732" s="134">
        <f t="shared" ref="CJ732" si="14000">AB732/AB746</f>
        <v>5.6290904673445941E-2</v>
      </c>
      <c r="CK732" s="135">
        <f t="shared" ref="CK732" si="14001">AC732/AC746</f>
        <v>5.7094323117453792E-2</v>
      </c>
    </row>
    <row r="733" spans="1:89" ht="14.25" thickTop="1" thickBot="1" x14ac:dyDescent="0.25">
      <c r="A733" s="136" t="s">
        <v>27</v>
      </c>
      <c r="B733" s="192">
        <v>1360</v>
      </c>
      <c r="C733" s="176">
        <v>1457</v>
      </c>
      <c r="D733" s="177">
        <v>398</v>
      </c>
      <c r="E733" s="178">
        <v>464</v>
      </c>
      <c r="F733" s="175">
        <v>1041</v>
      </c>
      <c r="G733" s="179">
        <v>774</v>
      </c>
      <c r="H733" s="177">
        <v>2001</v>
      </c>
      <c r="I733" s="178">
        <v>1635</v>
      </c>
      <c r="J733" s="175">
        <v>139</v>
      </c>
      <c r="K733" s="176">
        <v>148</v>
      </c>
      <c r="L733" s="177">
        <v>527</v>
      </c>
      <c r="M733" s="175">
        <v>755</v>
      </c>
      <c r="N733" s="180">
        <v>1428</v>
      </c>
      <c r="O733" s="193">
        <v>1319</v>
      </c>
      <c r="P733" s="175">
        <v>974</v>
      </c>
      <c r="Q733" s="176">
        <v>639</v>
      </c>
      <c r="R733" s="177">
        <v>1164</v>
      </c>
      <c r="S733" s="178">
        <v>973</v>
      </c>
      <c r="T733" s="175">
        <v>116</v>
      </c>
      <c r="U733" s="179">
        <v>90</v>
      </c>
      <c r="V733" s="177">
        <v>717</v>
      </c>
      <c r="W733" s="194">
        <v>1040</v>
      </c>
      <c r="X733" s="175">
        <v>491</v>
      </c>
      <c r="Y733" s="179">
        <v>334</v>
      </c>
      <c r="Z733" s="177">
        <v>2174</v>
      </c>
      <c r="AA733" s="175">
        <v>2658</v>
      </c>
      <c r="AB733" s="156">
        <f t="shared" si="13727"/>
        <v>12530</v>
      </c>
      <c r="AC733" s="157">
        <f t="shared" si="13728"/>
        <v>12286</v>
      </c>
      <c r="AE733" s="229" t="s">
        <v>13</v>
      </c>
      <c r="AF733" s="20">
        <f t="shared" ref="AF733:BG733" si="14002">SUM(AF730:AF732)</f>
        <v>3104</v>
      </c>
      <c r="AG733" s="21">
        <f t="shared" si="14002"/>
        <v>3087</v>
      </c>
      <c r="AH733" s="20">
        <f t="shared" si="14002"/>
        <v>910</v>
      </c>
      <c r="AI733" s="21">
        <f t="shared" si="14002"/>
        <v>1114</v>
      </c>
      <c r="AJ733" s="20">
        <f t="shared" si="14002"/>
        <v>1970</v>
      </c>
      <c r="AK733" s="21">
        <f t="shared" si="14002"/>
        <v>2408</v>
      </c>
      <c r="AL733" s="20">
        <f t="shared" si="14002"/>
        <v>3770</v>
      </c>
      <c r="AM733" s="21">
        <f t="shared" si="14002"/>
        <v>4404</v>
      </c>
      <c r="AN733" s="20">
        <f t="shared" si="14002"/>
        <v>495</v>
      </c>
      <c r="AO733" s="21">
        <f t="shared" si="14002"/>
        <v>306</v>
      </c>
      <c r="AP733" s="20">
        <f t="shared" si="14002"/>
        <v>2109</v>
      </c>
      <c r="AQ733" s="21">
        <f t="shared" si="14002"/>
        <v>1104</v>
      </c>
      <c r="AR733" s="20">
        <f t="shared" si="14002"/>
        <v>3617</v>
      </c>
      <c r="AS733" s="21">
        <f t="shared" si="14002"/>
        <v>3218</v>
      </c>
      <c r="AT733" s="20">
        <f t="shared" si="14002"/>
        <v>1591</v>
      </c>
      <c r="AU733" s="21">
        <f t="shared" si="14002"/>
        <v>2140</v>
      </c>
      <c r="AV733" s="20">
        <f t="shared" si="14002"/>
        <v>2150</v>
      </c>
      <c r="AW733" s="21">
        <f t="shared" si="14002"/>
        <v>3102</v>
      </c>
      <c r="AX733" s="20">
        <f t="shared" si="14002"/>
        <v>318</v>
      </c>
      <c r="AY733" s="21">
        <f t="shared" si="14002"/>
        <v>290</v>
      </c>
      <c r="AZ733" s="20">
        <f t="shared" si="14002"/>
        <v>2253</v>
      </c>
      <c r="BA733" s="21">
        <f t="shared" si="14002"/>
        <v>2014</v>
      </c>
      <c r="BB733" s="20">
        <f t="shared" si="14002"/>
        <v>1344</v>
      </c>
      <c r="BC733" s="21">
        <f t="shared" si="14002"/>
        <v>776</v>
      </c>
      <c r="BD733" s="20">
        <f t="shared" si="14002"/>
        <v>4674</v>
      </c>
      <c r="BE733" s="21">
        <f t="shared" si="14002"/>
        <v>4390</v>
      </c>
      <c r="BF733" s="160">
        <f t="shared" si="14002"/>
        <v>28305</v>
      </c>
      <c r="BG733" s="161">
        <f t="shared" si="14002"/>
        <v>28353</v>
      </c>
      <c r="BI733" s="136" t="s">
        <v>27</v>
      </c>
      <c r="BJ733" s="128">
        <f>B733/B746</f>
        <v>6.7864271457085831E-2</v>
      </c>
      <c r="BK733" s="129">
        <f t="shared" ref="BK733" si="14003">C733/C746</f>
        <v>7.101428084027879E-2</v>
      </c>
      <c r="BL733" s="130">
        <f t="shared" ref="BL733" si="14004">D733/D746</f>
        <v>6.2284820031298906E-2</v>
      </c>
      <c r="BM733" s="131">
        <f t="shared" ref="BM733" si="14005">E733/E746</f>
        <v>6.3223872462188316E-2</v>
      </c>
      <c r="BN733" s="128">
        <f t="shared" ref="BN733" si="14006">F733/F746</f>
        <v>5.9279084334605089E-2</v>
      </c>
      <c r="BO733" s="129">
        <f t="shared" ref="BO733" si="14007">G733/G746</f>
        <v>5.0240166169025054E-2</v>
      </c>
      <c r="BP733" s="130">
        <f t="shared" ref="BP733" si="14008">H733/H746</f>
        <v>6.955645161290322E-2</v>
      </c>
      <c r="BQ733" s="131">
        <f t="shared" ref="BQ733" si="14009">I733/I746</f>
        <v>5.849313108185461E-2</v>
      </c>
      <c r="BR733" s="128">
        <f t="shared" ref="BR733" si="14010">J733/J746</f>
        <v>4.9856527977044478E-2</v>
      </c>
      <c r="BS733" s="129">
        <f t="shared" ref="BS733" si="14011">K733/K746</f>
        <v>5.0016897600540726E-2</v>
      </c>
      <c r="BT733" s="130">
        <f t="shared" ref="BT733" si="14012">L733/L746</f>
        <v>4.8468683895888896E-2</v>
      </c>
      <c r="BU733" s="128">
        <f t="shared" ref="BU733" si="14013">M733/M746</f>
        <v>6.8350534130001805E-2</v>
      </c>
      <c r="BV733" s="132">
        <f t="shared" ref="BV733" si="14014">N733/N746</f>
        <v>5.9221167005349809E-2</v>
      </c>
      <c r="BW733" s="133">
        <f t="shared" ref="BW733" si="14015">O733/O746</f>
        <v>5.4812167553191488E-2</v>
      </c>
      <c r="BX733" s="128">
        <f t="shared" ref="BX733" si="14016">P733/P746</f>
        <v>7.6614489105639894E-2</v>
      </c>
      <c r="BY733" s="129">
        <f t="shared" ref="BY733" si="14017">Q733/Q746</f>
        <v>5.1329424050124507E-2</v>
      </c>
      <c r="BZ733" s="130">
        <f t="shared" ref="BZ733" si="14018">R733/R746</f>
        <v>6.4430421786781794E-2</v>
      </c>
      <c r="CA733" s="131">
        <f t="shared" ref="CA733" si="14019">S733/S746</f>
        <v>5.3186837214387231E-2</v>
      </c>
      <c r="CB733" s="128">
        <f t="shared" ref="CB733" si="14020">T733/T746</f>
        <v>5.2111410601976639E-2</v>
      </c>
      <c r="CC733" s="129">
        <f t="shared" ref="CC733" si="14021">U733/U746</f>
        <v>3.8135593220338986E-2</v>
      </c>
      <c r="CD733" s="130">
        <f t="shared" ref="CD733" si="14022">V733/V746</f>
        <v>5.3893565844858687E-2</v>
      </c>
      <c r="CE733" s="131">
        <f t="shared" ref="CE733" si="14023">W733/W746</f>
        <v>6.4910747721882406E-2</v>
      </c>
      <c r="CF733" s="128">
        <f t="shared" ref="CF733" si="14024">X733/X746</f>
        <v>5.5561842254158653E-2</v>
      </c>
      <c r="CG733" s="129">
        <f t="shared" ref="CG733" si="14025">Y733/Y746</f>
        <v>6.2605435801312087E-2</v>
      </c>
      <c r="CH733" s="130">
        <f t="shared" ref="CH733" si="14026">Z733/Z746</f>
        <v>6.8184669426671687E-2</v>
      </c>
      <c r="CI733" s="128">
        <f t="shared" ref="CI733" si="14027">AA733/AA746</f>
        <v>8.0841874752881779E-2</v>
      </c>
      <c r="CJ733" s="134">
        <f t="shared" ref="CJ733" si="14028">AB733/AB746</f>
        <v>6.3422806902102113E-2</v>
      </c>
      <c r="CK733" s="135">
        <f t="shared" ref="CK733" si="14029">AC733/AC746</f>
        <v>6.2485378035011342E-2</v>
      </c>
    </row>
    <row r="734" spans="1:89" ht="13.5" thickTop="1" x14ac:dyDescent="0.2">
      <c r="A734" s="145" t="s">
        <v>28</v>
      </c>
      <c r="B734" s="189">
        <v>1383</v>
      </c>
      <c r="C734" s="183">
        <v>1536</v>
      </c>
      <c r="D734" s="184">
        <v>417</v>
      </c>
      <c r="E734" s="185">
        <v>463</v>
      </c>
      <c r="F734" s="182">
        <v>956</v>
      </c>
      <c r="G734" s="186">
        <v>1074</v>
      </c>
      <c r="H734" s="184">
        <v>2165</v>
      </c>
      <c r="I734" s="185">
        <v>2013</v>
      </c>
      <c r="J734" s="182">
        <v>181</v>
      </c>
      <c r="K734" s="183">
        <v>164</v>
      </c>
      <c r="L734" s="184">
        <v>860</v>
      </c>
      <c r="M734" s="182">
        <v>607</v>
      </c>
      <c r="N734" s="187">
        <v>1754</v>
      </c>
      <c r="O734" s="190">
        <v>1304</v>
      </c>
      <c r="P734" s="182">
        <v>1132</v>
      </c>
      <c r="Q734" s="183">
        <v>714</v>
      </c>
      <c r="R734" s="184">
        <v>1264</v>
      </c>
      <c r="S734" s="185">
        <v>1296</v>
      </c>
      <c r="T734" s="182">
        <v>133</v>
      </c>
      <c r="U734" s="186">
        <v>108</v>
      </c>
      <c r="V734" s="184">
        <v>1068</v>
      </c>
      <c r="W734" s="191">
        <v>1101</v>
      </c>
      <c r="X734" s="182">
        <v>516</v>
      </c>
      <c r="Y734" s="186">
        <v>351</v>
      </c>
      <c r="Z734" s="184">
        <v>2076</v>
      </c>
      <c r="AA734" s="182">
        <v>2566</v>
      </c>
      <c r="AB734" s="156">
        <f t="shared" si="13727"/>
        <v>13905</v>
      </c>
      <c r="AC734" s="157">
        <f t="shared" si="13728"/>
        <v>13297</v>
      </c>
      <c r="BI734" s="145" t="s">
        <v>28</v>
      </c>
      <c r="BJ734" s="128">
        <f>B734/B746</f>
        <v>6.9011976047904197E-2</v>
      </c>
      <c r="BK734" s="129">
        <f t="shared" ref="BK734" si="14030">C734/C746</f>
        <v>7.4864746307939753E-2</v>
      </c>
      <c r="BL734" s="130">
        <f t="shared" ref="BL734" si="14031">D734/D746</f>
        <v>6.5258215962441316E-2</v>
      </c>
      <c r="BM734" s="131">
        <f t="shared" ref="BM734" si="14032">E734/E746</f>
        <v>6.3087614116364626E-2</v>
      </c>
      <c r="BN734" s="128">
        <f t="shared" ref="BN734" si="14033">F734/F746</f>
        <v>5.4438813279425999E-2</v>
      </c>
      <c r="BO734" s="129">
        <f t="shared" ref="BO734" si="14034">G734/G746</f>
        <v>6.9713098792678174E-2</v>
      </c>
      <c r="BP734" s="130">
        <f t="shared" ref="BP734" si="14035">H734/H746</f>
        <v>7.5257230255839816E-2</v>
      </c>
      <c r="BQ734" s="131">
        <f t="shared" ref="BQ734" si="14036">I734/I746</f>
        <v>7.2016313680595301E-2</v>
      </c>
      <c r="BR734" s="128">
        <f t="shared" ref="BR734" si="14037">J734/J746</f>
        <v>6.4921090387374467E-2</v>
      </c>
      <c r="BS734" s="129">
        <f t="shared" ref="BS734" si="14038">K734/K746</f>
        <v>5.5424129773572153E-2</v>
      </c>
      <c r="BT734" s="130">
        <f t="shared" ref="BT734" si="14039">L734/L746</f>
        <v>7.9095005978110922E-2</v>
      </c>
      <c r="BU734" s="128">
        <f t="shared" ref="BU734" si="14040">M734/M746</f>
        <v>5.4952018830345825E-2</v>
      </c>
      <c r="BV734" s="132">
        <f t="shared" ref="BV734" si="14041">N734/N746</f>
        <v>7.27408451872434E-2</v>
      </c>
      <c r="BW734" s="133">
        <f t="shared" ref="BW734" si="14042">O734/O746</f>
        <v>5.4188829787234043E-2</v>
      </c>
      <c r="BX734" s="128">
        <f t="shared" ref="BX734" si="14043">P734/P746</f>
        <v>8.9042712184378189E-2</v>
      </c>
      <c r="BY734" s="129">
        <f t="shared" ref="BY734" si="14044">Q734/Q746</f>
        <v>5.7354004337697807E-2</v>
      </c>
      <c r="BZ734" s="130">
        <f t="shared" ref="BZ734" si="14045">R734/R746</f>
        <v>6.996568139045721E-2</v>
      </c>
      <c r="CA734" s="131">
        <f t="shared" ref="CA734" si="14046">S734/S746</f>
        <v>7.0842899311249596E-2</v>
      </c>
      <c r="CB734" s="128">
        <f t="shared" ref="CB734" si="14047">T734/T746</f>
        <v>5.9748427672955975E-2</v>
      </c>
      <c r="CC734" s="129">
        <f t="shared" ref="CC734" si="14048">U734/U746</f>
        <v>4.576271186440678E-2</v>
      </c>
      <c r="CD734" s="130">
        <f t="shared" ref="CD734" si="14049">V734/V746</f>
        <v>8.0276608538785321E-2</v>
      </c>
      <c r="CE734" s="131">
        <f t="shared" ref="CE734" si="14050">W734/W746</f>
        <v>6.8718012732492825E-2</v>
      </c>
      <c r="CF734" s="128">
        <f t="shared" ref="CF734" si="14051">X734/X746</f>
        <v>5.8390856625551657E-2</v>
      </c>
      <c r="CG734" s="129">
        <f t="shared" ref="CG734" si="14052">Y734/Y746</f>
        <v>6.5791940018744138E-2</v>
      </c>
      <c r="CH734" s="130">
        <f t="shared" ref="CH734" si="14053">Z734/Z746</f>
        <v>6.5111027474595407E-2</v>
      </c>
      <c r="CI734" s="128">
        <f t="shared" ref="CI734" si="14054">AA734/AA746</f>
        <v>7.8043736123361421E-2</v>
      </c>
      <c r="CJ734" s="134">
        <f t="shared" ref="CJ734" si="14055">AB734/AB746</f>
        <v>7.0382612128789296E-2</v>
      </c>
      <c r="CK734" s="135">
        <f t="shared" ref="CK734" si="14056">AC734/AC746</f>
        <v>6.7627223810153486E-2</v>
      </c>
    </row>
    <row r="735" spans="1:89" x14ac:dyDescent="0.2">
      <c r="A735" s="136" t="s">
        <v>29</v>
      </c>
      <c r="B735" s="192">
        <v>1578</v>
      </c>
      <c r="C735" s="176">
        <v>1561</v>
      </c>
      <c r="D735" s="177">
        <v>448</v>
      </c>
      <c r="E735" s="178">
        <v>495</v>
      </c>
      <c r="F735" s="175">
        <v>973</v>
      </c>
      <c r="G735" s="179">
        <v>1155</v>
      </c>
      <c r="H735" s="177">
        <v>1951</v>
      </c>
      <c r="I735" s="178">
        <v>1819</v>
      </c>
      <c r="J735" s="175">
        <v>218</v>
      </c>
      <c r="K735" s="176">
        <v>165</v>
      </c>
      <c r="L735" s="177">
        <v>811</v>
      </c>
      <c r="M735" s="175">
        <v>663</v>
      </c>
      <c r="N735" s="180">
        <v>1721</v>
      </c>
      <c r="O735" s="193">
        <v>1602</v>
      </c>
      <c r="P735" s="175">
        <v>1062</v>
      </c>
      <c r="Q735" s="176">
        <v>807</v>
      </c>
      <c r="R735" s="177">
        <v>1304</v>
      </c>
      <c r="S735" s="178">
        <v>1373</v>
      </c>
      <c r="T735" s="175">
        <v>284</v>
      </c>
      <c r="U735" s="179">
        <v>133</v>
      </c>
      <c r="V735" s="177">
        <v>1095</v>
      </c>
      <c r="W735" s="194">
        <v>1093</v>
      </c>
      <c r="X735" s="175">
        <v>591</v>
      </c>
      <c r="Y735" s="179">
        <v>372</v>
      </c>
      <c r="Z735" s="177">
        <v>2489</v>
      </c>
      <c r="AA735" s="175">
        <v>2456</v>
      </c>
      <c r="AB735" s="156">
        <f t="shared" si="13727"/>
        <v>14525</v>
      </c>
      <c r="AC735" s="157">
        <f t="shared" si="13728"/>
        <v>13694</v>
      </c>
      <c r="BI735" s="136" t="s">
        <v>29</v>
      </c>
      <c r="BJ735" s="128">
        <f>B735/B746</f>
        <v>7.8742514970059879E-2</v>
      </c>
      <c r="BK735" s="129">
        <f t="shared" ref="BK735" si="14057">C735/C746</f>
        <v>7.6083248038212217E-2</v>
      </c>
      <c r="BL735" s="130">
        <f t="shared" ref="BL735" si="14058">D735/D746</f>
        <v>7.010954616588419E-2</v>
      </c>
      <c r="BM735" s="131">
        <f t="shared" ref="BM735" si="14059">E735/E746</f>
        <v>6.7447881182722436E-2</v>
      </c>
      <c r="BN735" s="128">
        <f t="shared" ref="BN735" si="14060">F735/F746</f>
        <v>5.5406867490461816E-2</v>
      </c>
      <c r="BO735" s="129">
        <f t="shared" ref="BO735" si="14061">G735/G746</f>
        <v>7.4970790601064527E-2</v>
      </c>
      <c r="BP735" s="130">
        <f t="shared" ref="BP735" si="14062">H735/H746</f>
        <v>6.7818409343715233E-2</v>
      </c>
      <c r="BQ735" s="131">
        <f t="shared" ref="BQ735" si="14063">I735/I746</f>
        <v>6.507584430452204E-2</v>
      </c>
      <c r="BR735" s="128">
        <f t="shared" ref="BR735" si="14064">J735/J746</f>
        <v>7.8192252510760396E-2</v>
      </c>
      <c r="BS735" s="129">
        <f t="shared" ref="BS735" si="14065">K735/K746</f>
        <v>5.5762081784386616E-2</v>
      </c>
      <c r="BT735" s="130">
        <f t="shared" ref="BT735" si="14066">L735/L746</f>
        <v>7.4588430056102273E-2</v>
      </c>
      <c r="BU735" s="128">
        <f t="shared" ref="BU735" si="14067">M735/M746</f>
        <v>6.0021727322107553E-2</v>
      </c>
      <c r="BV735" s="132">
        <f t="shared" ref="BV735" si="14068">N735/N746</f>
        <v>7.1372288806867662E-2</v>
      </c>
      <c r="BW735" s="133">
        <f t="shared" ref="BW735" si="14069">O735/O746</f>
        <v>6.6572473404255317E-2</v>
      </c>
      <c r="BX735" s="128">
        <f t="shared" ref="BX735" si="14070">P735/P746</f>
        <v>8.3536537402658692E-2</v>
      </c>
      <c r="BY735" s="129">
        <f t="shared" ref="BY735" si="14071">Q735/Q746</f>
        <v>6.4824483894288701E-2</v>
      </c>
      <c r="BZ735" s="130">
        <f t="shared" ref="BZ735" si="14072">R735/R746</f>
        <v>7.2179785231927376E-2</v>
      </c>
      <c r="CA735" s="131">
        <f t="shared" ref="CA735" si="14073">S735/S746</f>
        <v>7.5051929594402531E-2</v>
      </c>
      <c r="CB735" s="128">
        <f t="shared" ref="CB735" si="14074">T735/T746</f>
        <v>0.12758310871518419</v>
      </c>
      <c r="CC735" s="129">
        <f t="shared" ref="CC735" si="14075">U735/U746</f>
        <v>5.635593220338983E-2</v>
      </c>
      <c r="CD735" s="130">
        <f t="shared" ref="CD735" si="14076">V735/V746</f>
        <v>8.2306073361395074E-2</v>
      </c>
      <c r="CE735" s="131">
        <f t="shared" ref="CE735" si="14077">W735/W746</f>
        <v>6.8218699288478346E-2</v>
      </c>
      <c r="CF735" s="128">
        <f t="shared" ref="CF735" si="14078">X735/X746</f>
        <v>6.6877899739730684E-2</v>
      </c>
      <c r="CG735" s="129">
        <f t="shared" ref="CG735" si="14079">Y735/Y746</f>
        <v>6.9728209934395505E-2</v>
      </c>
      <c r="CH735" s="130">
        <f t="shared" ref="CH735" si="14080">Z735/Z746</f>
        <v>7.8064232844059722E-2</v>
      </c>
      <c r="CI735" s="128">
        <f t="shared" ref="CI735" si="14081">AA735/AA746</f>
        <v>7.4698135588065331E-2</v>
      </c>
      <c r="CJ735" s="134">
        <f t="shared" ref="CJ735" si="14082">AB735/AB746</f>
        <v>7.3520851576459156E-2</v>
      </c>
      <c r="CK735" s="135">
        <f t="shared" ref="CK735" si="14083">AC735/AC746</f>
        <v>6.9646326453804766E-2</v>
      </c>
    </row>
    <row r="736" spans="1:89" x14ac:dyDescent="0.2">
      <c r="A736" s="145" t="s">
        <v>30</v>
      </c>
      <c r="B736" s="189">
        <v>1541</v>
      </c>
      <c r="C736" s="183">
        <v>1577</v>
      </c>
      <c r="D736" s="184">
        <v>520</v>
      </c>
      <c r="E736" s="185">
        <v>541</v>
      </c>
      <c r="F736" s="182">
        <v>1044</v>
      </c>
      <c r="G736" s="186">
        <v>1153</v>
      </c>
      <c r="H736" s="184">
        <v>1842</v>
      </c>
      <c r="I736" s="185">
        <v>2296</v>
      </c>
      <c r="J736" s="182">
        <v>246</v>
      </c>
      <c r="K736" s="183">
        <v>156</v>
      </c>
      <c r="L736" s="184">
        <v>986</v>
      </c>
      <c r="M736" s="182">
        <v>636</v>
      </c>
      <c r="N736" s="187">
        <v>1817</v>
      </c>
      <c r="O736" s="190">
        <v>1702</v>
      </c>
      <c r="P736" s="182">
        <v>908</v>
      </c>
      <c r="Q736" s="183">
        <v>1029</v>
      </c>
      <c r="R736" s="184">
        <v>1134</v>
      </c>
      <c r="S736" s="185">
        <v>1547</v>
      </c>
      <c r="T736" s="182">
        <v>169</v>
      </c>
      <c r="U736" s="186">
        <v>166</v>
      </c>
      <c r="V736" s="184">
        <v>1059</v>
      </c>
      <c r="W736" s="191">
        <v>1029</v>
      </c>
      <c r="X736" s="182">
        <v>638</v>
      </c>
      <c r="Y736" s="186">
        <v>357</v>
      </c>
      <c r="Z736" s="184">
        <v>2308</v>
      </c>
      <c r="AA736" s="182">
        <v>2279</v>
      </c>
      <c r="AB736" s="156">
        <f t="shared" si="13727"/>
        <v>14212</v>
      </c>
      <c r="AC736" s="157">
        <f t="shared" si="13728"/>
        <v>14468</v>
      </c>
      <c r="BI736" s="145" t="s">
        <v>30</v>
      </c>
      <c r="BJ736" s="128">
        <f>B736/B746</f>
        <v>7.6896207584830345E-2</v>
      </c>
      <c r="BK736" s="129">
        <f t="shared" ref="BK736" si="14084">C736/C746</f>
        <v>7.686308914558658E-2</v>
      </c>
      <c r="BL736" s="130">
        <f t="shared" ref="BL736" si="14085">D736/D746</f>
        <v>8.1377151799687006E-2</v>
      </c>
      <c r="BM736" s="131">
        <f t="shared" ref="BM736" si="14086">E736/E746</f>
        <v>7.3715765090611798E-2</v>
      </c>
      <c r="BN736" s="128">
        <f t="shared" ref="BN736" si="14087">F736/F746</f>
        <v>5.9449917430670234E-2</v>
      </c>
      <c r="BO736" s="129">
        <f t="shared" ref="BO736" si="14088">G736/G746</f>
        <v>7.4840971050240165E-2</v>
      </c>
      <c r="BP736" s="130">
        <f t="shared" ref="BP736" si="14089">H736/H746</f>
        <v>6.4029477196885426E-2</v>
      </c>
      <c r="BQ736" s="131">
        <f t="shared" ref="BQ736" si="14090">I736/I746</f>
        <v>8.2140812821980533E-2</v>
      </c>
      <c r="BR736" s="128">
        <f t="shared" ref="BR736" si="14091">J736/J746</f>
        <v>8.8235294117647065E-2</v>
      </c>
      <c r="BS736" s="129">
        <f t="shared" ref="BS736" si="14092">K736/K746</f>
        <v>5.2720513687056436E-2</v>
      </c>
      <c r="BT736" s="130">
        <f t="shared" ref="BT736" si="14093">L736/L746</f>
        <v>9.0683344063276008E-2</v>
      </c>
      <c r="BU736" s="128">
        <f t="shared" ref="BU736" si="14094">M736/M746</f>
        <v>5.7577403585008145E-2</v>
      </c>
      <c r="BV736" s="132">
        <f t="shared" ref="BV736" si="14095">N736/N746</f>
        <v>7.535354373159707E-2</v>
      </c>
      <c r="BW736" s="133">
        <f t="shared" ref="BW736" si="14096">O736/O746</f>
        <v>7.0728058510638292E-2</v>
      </c>
      <c r="BX736" s="128">
        <f t="shared" ref="BX736" si="14097">P736/P746</f>
        <v>7.1422952882875798E-2</v>
      </c>
      <c r="BY736" s="129">
        <f t="shared" ref="BY736" si="14098">Q736/Q746</f>
        <v>8.2657241545505661E-2</v>
      </c>
      <c r="BZ736" s="130">
        <f t="shared" ref="BZ736" si="14099">R736/R746</f>
        <v>6.2769843905679176E-2</v>
      </c>
      <c r="CA736" s="131">
        <f t="shared" ref="CA736" si="14100">S736/S746</f>
        <v>8.4563244779709196E-2</v>
      </c>
      <c r="CB736" s="128">
        <f t="shared" ref="CB736" si="14101">T736/T746</f>
        <v>7.5920934411500454E-2</v>
      </c>
      <c r="CC736" s="129">
        <f t="shared" ref="CC736" si="14102">U736/U746</f>
        <v>7.0338983050847459E-2</v>
      </c>
      <c r="CD736" s="130">
        <f t="shared" ref="CD736" si="14103">V736/V746</f>
        <v>7.9600120264582075E-2</v>
      </c>
      <c r="CE736" s="131">
        <f t="shared" ref="CE736" si="14104">W736/W746</f>
        <v>6.4224191736362499E-2</v>
      </c>
      <c r="CF736" s="128">
        <f t="shared" ref="CF736" si="14105">X736/X746</f>
        <v>7.2196446757949534E-2</v>
      </c>
      <c r="CG736" s="129">
        <f t="shared" ref="CG736" si="14106">Y736/Y746</f>
        <v>6.6916588566073104E-2</v>
      </c>
      <c r="CH736" s="130">
        <f t="shared" ref="CH736" si="14107">Z736/Z746</f>
        <v>7.2387404340735165E-2</v>
      </c>
      <c r="CI736" s="128">
        <f t="shared" ref="CI736" si="14108">AA736/AA746</f>
        <v>6.9314760181270724E-2</v>
      </c>
      <c r="CJ736" s="134">
        <f t="shared" ref="CJ736" si="14109">AB736/AB746</f>
        <v>7.1936546823038724E-2</v>
      </c>
      <c r="CK736" s="135">
        <f t="shared" ref="CK736" si="14110">AC736/AC746</f>
        <v>7.3582813723794896E-2</v>
      </c>
    </row>
    <row r="737" spans="1:89" x14ac:dyDescent="0.2">
      <c r="A737" s="136" t="s">
        <v>31</v>
      </c>
      <c r="B737" s="192">
        <v>1563</v>
      </c>
      <c r="C737" s="176">
        <v>1510</v>
      </c>
      <c r="D737" s="177">
        <v>390</v>
      </c>
      <c r="E737" s="178">
        <v>573</v>
      </c>
      <c r="F737" s="175">
        <v>926</v>
      </c>
      <c r="G737" s="179">
        <v>1255</v>
      </c>
      <c r="H737" s="177">
        <v>1928</v>
      </c>
      <c r="I737" s="178">
        <v>2108</v>
      </c>
      <c r="J737" s="175">
        <v>249</v>
      </c>
      <c r="K737" s="176">
        <v>150</v>
      </c>
      <c r="L737" s="177">
        <v>1123</v>
      </c>
      <c r="M737" s="175">
        <v>468</v>
      </c>
      <c r="N737" s="180">
        <v>1800</v>
      </c>
      <c r="O737" s="193">
        <v>1516</v>
      </c>
      <c r="P737" s="175">
        <v>683</v>
      </c>
      <c r="Q737" s="176">
        <v>1111</v>
      </c>
      <c r="R737" s="177">
        <v>1016</v>
      </c>
      <c r="S737" s="178">
        <v>1555</v>
      </c>
      <c r="T737" s="175">
        <v>149</v>
      </c>
      <c r="U737" s="179">
        <v>124</v>
      </c>
      <c r="V737" s="177">
        <v>1194</v>
      </c>
      <c r="W737" s="194">
        <v>985</v>
      </c>
      <c r="X737" s="175">
        <v>706</v>
      </c>
      <c r="Y737" s="179">
        <v>419</v>
      </c>
      <c r="Z737" s="177">
        <v>2366</v>
      </c>
      <c r="AA737" s="175">
        <v>2111</v>
      </c>
      <c r="AB737" s="156">
        <f t="shared" si="13727"/>
        <v>14093</v>
      </c>
      <c r="AC737" s="157">
        <f t="shared" si="13728"/>
        <v>13885</v>
      </c>
      <c r="BI737" s="136" t="s">
        <v>31</v>
      </c>
      <c r="BJ737" s="128">
        <f>B737/B746</f>
        <v>7.7994011976047897E-2</v>
      </c>
      <c r="BK737" s="129">
        <f t="shared" ref="BK737" si="14111">C737/C746</f>
        <v>7.3597504508456396E-2</v>
      </c>
      <c r="BL737" s="130">
        <f t="shared" ref="BL737" si="14112">D737/D746</f>
        <v>6.1032863849765258E-2</v>
      </c>
      <c r="BM737" s="131">
        <f t="shared" ref="BM737" si="14113">E737/E746</f>
        <v>7.8076032156969608E-2</v>
      </c>
      <c r="BN737" s="128">
        <f t="shared" ref="BN737" si="14114">F737/F746</f>
        <v>5.2730482318774557E-2</v>
      </c>
      <c r="BO737" s="129">
        <f t="shared" ref="BO737" si="14115">G737/G746</f>
        <v>8.1461768142282232E-2</v>
      </c>
      <c r="BP737" s="130">
        <f t="shared" ref="BP737" si="14116">H737/H746</f>
        <v>6.7018909899888762E-2</v>
      </c>
      <c r="BQ737" s="131">
        <f t="shared" ref="BQ737" si="14117">I737/I746</f>
        <v>7.5414997137950773E-2</v>
      </c>
      <c r="BR737" s="128">
        <f t="shared" ref="BR737" si="14118">J737/J746</f>
        <v>8.9311334289813485E-2</v>
      </c>
      <c r="BS737" s="129">
        <f t="shared" ref="BS737" si="14119">K737/K746</f>
        <v>5.0692801622169652E-2</v>
      </c>
      <c r="BT737" s="130">
        <f t="shared" ref="BT737" si="14120">L737/L746</f>
        <v>0.10328336245746345</v>
      </c>
      <c r="BU737" s="128">
        <f t="shared" ref="BU737" si="14121">M737/M746</f>
        <v>4.2368278109722976E-2</v>
      </c>
      <c r="BV737" s="132">
        <f t="shared" ref="BV737" si="14122">N737/N746</f>
        <v>7.4648529838676231E-2</v>
      </c>
      <c r="BW737" s="133">
        <f t="shared" ref="BW737" si="14123">O737/O746</f>
        <v>6.2998670212765964E-2</v>
      </c>
      <c r="BX737" s="128">
        <f t="shared" ref="BX737" si="14124">P737/P746</f>
        <v>5.3724533941634546E-2</v>
      </c>
      <c r="BY737" s="129">
        <f t="shared" ref="BY737" si="14125">Q737/Q746</f>
        <v>8.9244115993252465E-2</v>
      </c>
      <c r="BZ737" s="130">
        <f t="shared" ref="BZ737" si="14126">R737/R746</f>
        <v>5.623823757334219E-2</v>
      </c>
      <c r="CA737" s="131">
        <f t="shared" ref="CA737" si="14127">S737/S746</f>
        <v>8.5000546627309506E-2</v>
      </c>
      <c r="CB737" s="128">
        <f t="shared" ref="CB737" si="14128">T737/T746</f>
        <v>6.6936208445642409E-2</v>
      </c>
      <c r="CC737" s="129">
        <f t="shared" ref="CC737" si="14129">U737/U746</f>
        <v>5.254237288135593E-2</v>
      </c>
      <c r="CD737" s="130">
        <f t="shared" ref="CD737" si="14130">V737/V746</f>
        <v>8.9747444377630783E-2</v>
      </c>
      <c r="CE737" s="131">
        <f t="shared" ref="CE737" si="14131">W737/W746</f>
        <v>6.1477967794282863E-2</v>
      </c>
      <c r="CF737" s="128">
        <f t="shared" ref="CF737" si="14132">X737/X746</f>
        <v>7.989136584813851E-2</v>
      </c>
      <c r="CG737" s="129">
        <f t="shared" ref="CG737" si="14133">Y737/Y746</f>
        <v>7.8537956888472357E-2</v>
      </c>
      <c r="CH737" s="130">
        <f t="shared" ref="CH737" si="14134">Z737/Z746</f>
        <v>7.4206498557270101E-2</v>
      </c>
      <c r="CI737" s="128">
        <f t="shared" ref="CI737" si="14135">AA737/AA746</f>
        <v>6.4205115727363968E-2</v>
      </c>
      <c r="CJ737" s="134">
        <f t="shared" ref="CJ737" si="14136">AB737/AB746</f>
        <v>7.1334207316147258E-2</v>
      </c>
      <c r="CK737" s="135">
        <f t="shared" ref="CK737" si="14137">AC737/AC746</f>
        <v>7.0617733519138248E-2</v>
      </c>
    </row>
    <row r="738" spans="1:89" x14ac:dyDescent="0.2">
      <c r="A738" s="145" t="s">
        <v>32</v>
      </c>
      <c r="B738" s="189">
        <v>1607</v>
      </c>
      <c r="C738" s="183">
        <v>1410</v>
      </c>
      <c r="D738" s="184">
        <v>361</v>
      </c>
      <c r="E738" s="185">
        <v>529</v>
      </c>
      <c r="F738" s="182">
        <v>846</v>
      </c>
      <c r="G738" s="186">
        <v>1354</v>
      </c>
      <c r="H738" s="184">
        <v>1590</v>
      </c>
      <c r="I738" s="185">
        <v>2246</v>
      </c>
      <c r="J738" s="182">
        <v>232</v>
      </c>
      <c r="K738" s="183">
        <v>132</v>
      </c>
      <c r="L738" s="184">
        <v>1056</v>
      </c>
      <c r="M738" s="182">
        <v>420</v>
      </c>
      <c r="N738" s="187">
        <v>1780</v>
      </c>
      <c r="O738" s="190">
        <v>1847</v>
      </c>
      <c r="P738" s="182">
        <v>604</v>
      </c>
      <c r="Q738" s="183">
        <v>1139</v>
      </c>
      <c r="R738" s="184">
        <v>1049</v>
      </c>
      <c r="S738" s="185">
        <v>1593</v>
      </c>
      <c r="T738" s="182">
        <v>123</v>
      </c>
      <c r="U738" s="186">
        <v>118</v>
      </c>
      <c r="V738" s="184">
        <v>1325</v>
      </c>
      <c r="W738" s="191">
        <v>911</v>
      </c>
      <c r="X738" s="182">
        <v>516</v>
      </c>
      <c r="Y738" s="186">
        <v>384</v>
      </c>
      <c r="Z738" s="184">
        <v>2223</v>
      </c>
      <c r="AA738" s="182">
        <v>2201</v>
      </c>
      <c r="AB738" s="156">
        <f t="shared" si="13727"/>
        <v>13312</v>
      </c>
      <c r="AC738" s="157">
        <f t="shared" si="13728"/>
        <v>14284</v>
      </c>
      <c r="BI738" s="145" t="s">
        <v>32</v>
      </c>
      <c r="BJ738" s="128">
        <f>B738/B746</f>
        <v>8.018962075848303E-2</v>
      </c>
      <c r="BK738" s="129">
        <f t="shared" ref="BK738" si="14138">C738/C746</f>
        <v>6.872349758736658E-2</v>
      </c>
      <c r="BL738" s="130">
        <f t="shared" ref="BL738" si="14139">D738/D746</f>
        <v>5.6494522691705788E-2</v>
      </c>
      <c r="BM738" s="131">
        <f t="shared" ref="BM738" si="14140">E738/E746</f>
        <v>7.2080664940727623E-2</v>
      </c>
      <c r="BN738" s="128">
        <f t="shared" ref="BN738" si="14141">F738/F746</f>
        <v>4.8174933090370707E-2</v>
      </c>
      <c r="BO738" s="129">
        <f t="shared" ref="BO738" si="14142">G738/G746</f>
        <v>8.7887835908087755E-2</v>
      </c>
      <c r="BP738" s="130">
        <f t="shared" ref="BP738" si="14143">H738/H746</f>
        <v>5.5269744160177978E-2</v>
      </c>
      <c r="BQ738" s="131">
        <f t="shared" ref="BQ738" si="14144">I738/I746</f>
        <v>8.0352032054951339E-2</v>
      </c>
      <c r="BR738" s="128">
        <f t="shared" ref="BR738" si="14145">J738/J746</f>
        <v>8.3213773314203723E-2</v>
      </c>
      <c r="BS738" s="129">
        <f t="shared" ref="BS738" si="14146">K738/K746</f>
        <v>4.4609665427509292E-2</v>
      </c>
      <c r="BT738" s="130">
        <f t="shared" ref="BT738" si="14147">L738/L746</f>
        <v>9.7121309666145503E-2</v>
      </c>
      <c r="BU738" s="128">
        <f t="shared" ref="BU738" si="14148">M738/M746</f>
        <v>3.8022813688212927E-2</v>
      </c>
      <c r="BV738" s="132">
        <f t="shared" ref="BV738" si="14149">N738/N746</f>
        <v>7.3819101729357614E-2</v>
      </c>
      <c r="BW738" s="133">
        <f t="shared" ref="BW738" si="14150">O738/O746</f>
        <v>7.6753656914893623E-2</v>
      </c>
      <c r="BX738" s="128">
        <f t="shared" ref="BX738" si="14151">P738/P746</f>
        <v>4.7510422402265398E-2</v>
      </c>
      <c r="BY738" s="129">
        <f t="shared" ref="BY738" si="14152">Q738/Q746</f>
        <v>9.1493292633946496E-2</v>
      </c>
      <c r="BZ738" s="130">
        <f t="shared" ref="BZ738" si="14153">R738/R746</f>
        <v>5.8064873242555076E-2</v>
      </c>
      <c r="CA738" s="131">
        <f t="shared" ref="CA738" si="14154">S738/S746</f>
        <v>8.707773040341095E-2</v>
      </c>
      <c r="CB738" s="128">
        <f t="shared" ref="CB738" si="14155">T738/T746</f>
        <v>5.5256064690026953E-2</v>
      </c>
      <c r="CC738" s="129">
        <f t="shared" ref="CC738" si="14156">U738/U746</f>
        <v>0.05</v>
      </c>
      <c r="CD738" s="130">
        <f t="shared" ref="CD738" si="14157">V738/V746</f>
        <v>9.9594107035478052E-2</v>
      </c>
      <c r="CE738" s="131">
        <f t="shared" ref="CE738" si="14158">W738/W746</f>
        <v>5.685931843714892E-2</v>
      </c>
      <c r="CF738" s="128">
        <f t="shared" ref="CF738" si="14159">X738/X746</f>
        <v>5.8390856625551657E-2</v>
      </c>
      <c r="CG738" s="129">
        <f t="shared" ref="CG738" si="14160">Y738/Y746</f>
        <v>7.1977507029053422E-2</v>
      </c>
      <c r="CH738" s="130">
        <f t="shared" ref="CH738" si="14161">Z738/Z746</f>
        <v>6.9721490402709821E-2</v>
      </c>
      <c r="CI738" s="128">
        <f t="shared" ref="CI738" si="14162">AA738/AA746</f>
        <v>6.6942425256242583E-2</v>
      </c>
      <c r="CJ738" s="134">
        <f t="shared" ref="CJ738" si="14163">AB738/AB746</f>
        <v>6.7381037947388936E-2</v>
      </c>
      <c r="CK738" s="135">
        <f t="shared" ref="CK738" si="14164">AC738/AC746</f>
        <v>7.2647007964520754E-2</v>
      </c>
    </row>
    <row r="739" spans="1:89" x14ac:dyDescent="0.2">
      <c r="A739" s="136" t="s">
        <v>33</v>
      </c>
      <c r="B739" s="192">
        <v>1393</v>
      </c>
      <c r="C739" s="176">
        <v>1133</v>
      </c>
      <c r="D739" s="177">
        <v>295</v>
      </c>
      <c r="E739" s="178">
        <v>536</v>
      </c>
      <c r="F739" s="175">
        <v>846</v>
      </c>
      <c r="G739" s="179">
        <v>1048</v>
      </c>
      <c r="H739" s="177">
        <v>1632</v>
      </c>
      <c r="I739" s="178">
        <v>1893</v>
      </c>
      <c r="J739" s="175">
        <v>243</v>
      </c>
      <c r="K739" s="176">
        <v>108</v>
      </c>
      <c r="L739" s="177">
        <v>876</v>
      </c>
      <c r="M739" s="175">
        <v>424</v>
      </c>
      <c r="N739" s="180">
        <v>1371</v>
      </c>
      <c r="O739" s="193">
        <v>1369</v>
      </c>
      <c r="P739" s="175">
        <v>502</v>
      </c>
      <c r="Q739" s="176">
        <v>1016</v>
      </c>
      <c r="R739" s="177">
        <v>836</v>
      </c>
      <c r="S739" s="178">
        <v>1350</v>
      </c>
      <c r="T739" s="175">
        <v>81</v>
      </c>
      <c r="U739" s="179">
        <v>118</v>
      </c>
      <c r="V739" s="177">
        <v>1273</v>
      </c>
      <c r="W739" s="194">
        <v>710</v>
      </c>
      <c r="X739" s="175">
        <v>450</v>
      </c>
      <c r="Y739" s="179">
        <v>356</v>
      </c>
      <c r="Z739" s="177">
        <v>1910</v>
      </c>
      <c r="AA739" s="175">
        <v>1789</v>
      </c>
      <c r="AB739" s="156">
        <f t="shared" si="13727"/>
        <v>11708</v>
      </c>
      <c r="AC739" s="157">
        <f t="shared" si="13728"/>
        <v>11850</v>
      </c>
      <c r="BI739" s="136" t="s">
        <v>33</v>
      </c>
      <c r="BJ739" s="128">
        <f>B739/B746</f>
        <v>6.951097804391218E-2</v>
      </c>
      <c r="BK739" s="129">
        <f t="shared" ref="BK739" si="14165">C739/C746</f>
        <v>5.522249841594775E-2</v>
      </c>
      <c r="BL739" s="130">
        <f t="shared" ref="BL739" si="14166">D739/D746</f>
        <v>4.6165884194053208E-2</v>
      </c>
      <c r="BM739" s="131">
        <f t="shared" ref="BM739" si="14167">E739/E746</f>
        <v>7.3034473361493393E-2</v>
      </c>
      <c r="BN739" s="128">
        <f t="shared" ref="BN739" si="14168">F739/F746</f>
        <v>4.8174933090370707E-2</v>
      </c>
      <c r="BO739" s="129">
        <f t="shared" ref="BO739" si="14169">G739/G746</f>
        <v>6.8025444631961571E-2</v>
      </c>
      <c r="BP739" s="130">
        <f t="shared" ref="BP739" si="14170">H739/H746</f>
        <v>5.6729699666295881E-2</v>
      </c>
      <c r="BQ739" s="131">
        <f t="shared" ref="BQ739" si="14171">I739/I746</f>
        <v>6.7723239839725238E-2</v>
      </c>
      <c r="BR739" s="128">
        <f t="shared" ref="BR739" si="14172">J739/J746</f>
        <v>8.715925394548063E-2</v>
      </c>
      <c r="BS739" s="129">
        <f t="shared" ref="BS739" si="14173">K739/K746</f>
        <v>3.6498817167962147E-2</v>
      </c>
      <c r="BT739" s="130">
        <f t="shared" ref="BT739" si="14174">L739/L746</f>
        <v>8.0566540973052519E-2</v>
      </c>
      <c r="BU739" s="128">
        <f t="shared" ref="BU739" si="14175">M739/M746</f>
        <v>3.8384935723338766E-2</v>
      </c>
      <c r="BV739" s="132">
        <f t="shared" ref="BV739" si="14176">N739/N746</f>
        <v>5.685729689379173E-2</v>
      </c>
      <c r="BW739" s="133">
        <f t="shared" ref="BW739" si="14177">O739/O746</f>
        <v>5.6889960106382982E-2</v>
      </c>
      <c r="BX739" s="128">
        <f t="shared" ref="BX739" si="14178">P739/P746</f>
        <v>3.94871391489027E-2</v>
      </c>
      <c r="BY739" s="129">
        <f t="shared" ref="BY739" si="14179">Q739/Q746</f>
        <v>8.161298096232629E-2</v>
      </c>
      <c r="BZ739" s="130">
        <f t="shared" ref="BZ739" si="14180">R739/R746</f>
        <v>4.6274770286726448E-2</v>
      </c>
      <c r="CA739" s="131">
        <f t="shared" ref="CA739" si="14181">S739/S746</f>
        <v>7.3794686782551661E-2</v>
      </c>
      <c r="CB739" s="128">
        <f t="shared" ref="CB739" si="14182">T739/T746</f>
        <v>3.638814016172507E-2</v>
      </c>
      <c r="CC739" s="129">
        <f t="shared" ref="CC739" si="14183">U739/U746</f>
        <v>0.05</v>
      </c>
      <c r="CD739" s="130">
        <f t="shared" ref="CD739" si="14184">V739/V746</f>
        <v>9.5685508117859294E-2</v>
      </c>
      <c r="CE739" s="131">
        <f t="shared" ref="CE739" si="14185">W739/W746</f>
        <v>4.4314068156285108E-2</v>
      </c>
      <c r="CF739" s="128">
        <f t="shared" ref="CF739" si="14186">X739/X746</f>
        <v>5.092225868507412E-2</v>
      </c>
      <c r="CG739" s="129">
        <f t="shared" ref="CG739" si="14187">Y739/Y746</f>
        <v>6.6729147141518272E-2</v>
      </c>
      <c r="CH739" s="130">
        <f t="shared" ref="CH739" si="14188">Z739/Z746</f>
        <v>5.990465437209886E-2</v>
      </c>
      <c r="CI739" s="128">
        <f t="shared" ref="CI739" si="14189">AA739/AA746</f>
        <v>5.4411630524042701E-2</v>
      </c>
      <c r="CJ739" s="134">
        <f t="shared" ref="CJ739" si="14190">AB739/AB746</f>
        <v>5.9262108795675304E-2</v>
      </c>
      <c r="CK739" s="135">
        <f t="shared" ref="CK739" si="14191">AC739/AC746</f>
        <v>6.0267925257600878E-2</v>
      </c>
    </row>
    <row r="740" spans="1:89" x14ac:dyDescent="0.2">
      <c r="A740" s="145" t="s">
        <v>34</v>
      </c>
      <c r="B740" s="189">
        <v>564</v>
      </c>
      <c r="C740" s="183">
        <v>987</v>
      </c>
      <c r="D740" s="184">
        <v>155</v>
      </c>
      <c r="E740" s="185">
        <v>570</v>
      </c>
      <c r="F740" s="182">
        <v>367</v>
      </c>
      <c r="G740" s="186">
        <v>1145</v>
      </c>
      <c r="H740" s="184">
        <v>793</v>
      </c>
      <c r="I740" s="185">
        <v>1717</v>
      </c>
      <c r="J740" s="182">
        <v>229</v>
      </c>
      <c r="K740" s="183">
        <v>83</v>
      </c>
      <c r="L740" s="184">
        <v>755</v>
      </c>
      <c r="M740" s="182">
        <v>300</v>
      </c>
      <c r="N740" s="187">
        <v>1499</v>
      </c>
      <c r="O740" s="190">
        <v>1349</v>
      </c>
      <c r="P740" s="182">
        <v>434</v>
      </c>
      <c r="Q740" s="183">
        <v>909</v>
      </c>
      <c r="R740" s="184">
        <v>717</v>
      </c>
      <c r="S740" s="185">
        <v>1210</v>
      </c>
      <c r="T740" s="182">
        <v>82</v>
      </c>
      <c r="U740" s="186">
        <v>107</v>
      </c>
      <c r="V740" s="184">
        <v>1064</v>
      </c>
      <c r="W740" s="191">
        <v>583</v>
      </c>
      <c r="X740" s="182">
        <v>263</v>
      </c>
      <c r="Y740" s="186">
        <v>355</v>
      </c>
      <c r="Z740" s="184">
        <v>1347</v>
      </c>
      <c r="AA740" s="182">
        <v>1479</v>
      </c>
      <c r="AB740" s="156">
        <f t="shared" si="13727"/>
        <v>8269</v>
      </c>
      <c r="AC740" s="157">
        <f t="shared" si="13728"/>
        <v>10794</v>
      </c>
      <c r="BI740" s="145" t="s">
        <v>34</v>
      </c>
      <c r="BJ740" s="128">
        <f>B740/B746</f>
        <v>2.8143712574850301E-2</v>
      </c>
      <c r="BK740" s="129">
        <f t="shared" ref="BK740" si="14192">C740/C746</f>
        <v>4.8106448311156604E-2</v>
      </c>
      <c r="BL740" s="130">
        <f t="shared" ref="BL740" si="14193">D740/D746</f>
        <v>2.4256651017214397E-2</v>
      </c>
      <c r="BM740" s="131">
        <f t="shared" ref="BM740" si="14194">E740/E746</f>
        <v>7.7667257119498567E-2</v>
      </c>
      <c r="BN740" s="128">
        <f t="shared" ref="BN740" si="14195">F740/F746</f>
        <v>2.089858208530266E-2</v>
      </c>
      <c r="BO740" s="129">
        <f t="shared" ref="BO740" si="14196">G740/G746</f>
        <v>7.4321692846942747E-2</v>
      </c>
      <c r="BP740" s="130">
        <f t="shared" ref="BP740" si="14197">H740/H746</f>
        <v>2.756535038932147E-2</v>
      </c>
      <c r="BQ740" s="131">
        <f t="shared" ref="BQ740" si="14198">I740/I746</f>
        <v>6.1426731539782481E-2</v>
      </c>
      <c r="BR740" s="128">
        <f t="shared" ref="BR740" si="14199">J740/J746</f>
        <v>8.2137733142037303E-2</v>
      </c>
      <c r="BS740" s="129">
        <f t="shared" ref="BS740" si="14200">K740/K746</f>
        <v>2.805001689760054E-2</v>
      </c>
      <c r="BT740" s="130">
        <f t="shared" ref="BT740" si="14201">L740/L746</f>
        <v>6.943805757380668E-2</v>
      </c>
      <c r="BU740" s="128">
        <f t="shared" ref="BU740" si="14202">M740/M746</f>
        <v>2.7159152634437807E-2</v>
      </c>
      <c r="BV740" s="132">
        <f t="shared" ref="BV740" si="14203">N740/N746</f>
        <v>6.2165636793430928E-2</v>
      </c>
      <c r="BW740" s="133">
        <f t="shared" ref="BW740" si="14204">O740/O746</f>
        <v>5.6058843085106384E-2</v>
      </c>
      <c r="BX740" s="128">
        <f t="shared" ref="BX740" si="14205">P740/P746</f>
        <v>3.4138283646660897E-2</v>
      </c>
      <c r="BY740" s="129">
        <f t="shared" ref="BY740" si="14206">Q740/Q746</f>
        <v>7.3017913085388381E-2</v>
      </c>
      <c r="BZ740" s="130">
        <f t="shared" ref="BZ740" si="14207">R740/R746</f>
        <v>3.9687811358352705E-2</v>
      </c>
      <c r="CA740" s="131">
        <f t="shared" ref="CA740" si="14208">S740/S746</f>
        <v>6.6141904449546304E-2</v>
      </c>
      <c r="CB740" s="128">
        <f t="shared" ref="CB740" si="14209">T740/T746</f>
        <v>3.6837376460017966E-2</v>
      </c>
      <c r="CC740" s="129">
        <f t="shared" ref="CC740" si="14210">U740/U746</f>
        <v>4.5338983050847458E-2</v>
      </c>
      <c r="CD740" s="130">
        <f t="shared" ref="CD740" si="14211">V740/V746</f>
        <v>7.9975947083583881E-2</v>
      </c>
      <c r="CE740" s="131">
        <f t="shared" ref="CE740" si="14212">W740/W746</f>
        <v>3.6387467232555239E-2</v>
      </c>
      <c r="CF740" s="128">
        <f t="shared" ref="CF740" si="14213">X740/X746</f>
        <v>2.976123118705443E-2</v>
      </c>
      <c r="CG740" s="129">
        <f t="shared" ref="CG740" si="14214">Y740/Y746</f>
        <v>6.6541705716963453E-2</v>
      </c>
      <c r="CH740" s="130">
        <f t="shared" ref="CH740" si="14215">Z740/Z746</f>
        <v>4.2246894994354536E-2</v>
      </c>
      <c r="CI740" s="128">
        <f t="shared" ref="CI740" si="14216">AA740/AA746</f>
        <v>4.4983119924571914E-2</v>
      </c>
      <c r="CJ740" s="134">
        <f t="shared" ref="CJ740" si="14217">AB740/AB746</f>
        <v>4.1855003214164598E-2</v>
      </c>
      <c r="CK740" s="135">
        <f t="shared" ref="CK740" si="14218">AC740/AC746</f>
        <v>5.4897213943505815E-2</v>
      </c>
    </row>
    <row r="741" spans="1:89" x14ac:dyDescent="0.2">
      <c r="A741" s="136" t="s">
        <v>35</v>
      </c>
      <c r="B741" s="192">
        <v>0</v>
      </c>
      <c r="C741" s="176">
        <v>541</v>
      </c>
      <c r="D741" s="177">
        <v>6</v>
      </c>
      <c r="E741" s="178">
        <v>248</v>
      </c>
      <c r="F741" s="175">
        <v>23</v>
      </c>
      <c r="G741" s="179">
        <v>737</v>
      </c>
      <c r="H741" s="177">
        <v>98</v>
      </c>
      <c r="I741" s="178">
        <v>755</v>
      </c>
      <c r="J741" s="175">
        <v>54</v>
      </c>
      <c r="K741" s="176">
        <v>41</v>
      </c>
      <c r="L741" s="177">
        <v>625</v>
      </c>
      <c r="M741" s="175">
        <v>71</v>
      </c>
      <c r="N741" s="180">
        <v>376</v>
      </c>
      <c r="O741" s="193">
        <v>244</v>
      </c>
      <c r="P741" s="175">
        <v>74</v>
      </c>
      <c r="Q741" s="176">
        <v>185</v>
      </c>
      <c r="R741" s="177">
        <v>157</v>
      </c>
      <c r="S741" s="178">
        <v>150</v>
      </c>
      <c r="T741" s="175">
        <v>24</v>
      </c>
      <c r="U741" s="179">
        <v>11</v>
      </c>
      <c r="V741" s="177">
        <v>330</v>
      </c>
      <c r="W741" s="194">
        <v>36</v>
      </c>
      <c r="X741" s="175">
        <v>35</v>
      </c>
      <c r="Y741" s="179">
        <v>32</v>
      </c>
      <c r="Z741" s="177">
        <v>145</v>
      </c>
      <c r="AA741" s="175">
        <v>273</v>
      </c>
      <c r="AB741" s="156">
        <f t="shared" si="13727"/>
        <v>1947</v>
      </c>
      <c r="AC741" s="157">
        <f t="shared" si="13728"/>
        <v>3324</v>
      </c>
      <c r="BI741" s="136" t="s">
        <v>35</v>
      </c>
      <c r="BJ741" s="128">
        <f>B741/B746</f>
        <v>0</v>
      </c>
      <c r="BK741" s="129">
        <f t="shared" ref="BK741" si="14219">C741/C746</f>
        <v>2.6368377443095968E-2</v>
      </c>
      <c r="BL741" s="130">
        <f t="shared" ref="BL741" si="14220">D741/D746</f>
        <v>9.3896713615023472E-4</v>
      </c>
      <c r="BM741" s="131">
        <f t="shared" ref="BM741" si="14221">E741/E746</f>
        <v>3.3792069764273062E-2</v>
      </c>
      <c r="BN741" s="128">
        <f t="shared" ref="BN741" si="14222">F741/F746</f>
        <v>1.3097204031661067E-3</v>
      </c>
      <c r="BO741" s="129">
        <f t="shared" ref="BO741" si="14223">G741/G746</f>
        <v>4.7838504478774503E-2</v>
      </c>
      <c r="BP741" s="130">
        <f t="shared" ref="BP741" si="14224">H741/H746</f>
        <v>3.406562847608454E-3</v>
      </c>
      <c r="BQ741" s="131">
        <f t="shared" ref="BQ741" si="14225">I741/I746</f>
        <v>2.7010589582140813E-2</v>
      </c>
      <c r="BR741" s="128">
        <f t="shared" ref="BR741" si="14226">J741/J746</f>
        <v>1.9368723098995694E-2</v>
      </c>
      <c r="BS741" s="129">
        <f t="shared" ref="BS741" si="14227">K741/K746</f>
        <v>1.3856032443393038E-2</v>
      </c>
      <c r="BT741" s="130">
        <f t="shared" ref="BT741" si="14228">L741/L746</f>
        <v>5.7481835739906187E-2</v>
      </c>
      <c r="BU741" s="128">
        <f t="shared" ref="BU741" si="14229">M741/M746</f>
        <v>6.4276661234836142E-3</v>
      </c>
      <c r="BV741" s="132">
        <f t="shared" ref="BV741" si="14230">N741/N746</f>
        <v>1.5593248455190147E-2</v>
      </c>
      <c r="BW741" s="133">
        <f t="shared" ref="BW741" si="14231">O741/O746</f>
        <v>1.0139627659574468E-2</v>
      </c>
      <c r="BX741" s="128">
        <f t="shared" ref="BX741" si="14232">P741/P746</f>
        <v>5.8208133406749E-3</v>
      </c>
      <c r="BY741" s="129">
        <f t="shared" ref="BY741" si="14233">Q741/Q746</f>
        <v>1.4860631376014137E-2</v>
      </c>
      <c r="BZ741" s="130">
        <f t="shared" ref="BZ741" si="14234">R741/R746</f>
        <v>8.6903575777703967E-3</v>
      </c>
      <c r="CA741" s="131">
        <f t="shared" ref="CA741" si="14235">S741/S746</f>
        <v>8.1994096425057391E-3</v>
      </c>
      <c r="CB741" s="128">
        <f t="shared" ref="CB741" si="14236">T741/T746</f>
        <v>1.078167115902965E-2</v>
      </c>
      <c r="CC741" s="129">
        <f t="shared" ref="CC741" si="14237">U741/U746</f>
        <v>4.6610169491525426E-3</v>
      </c>
      <c r="CD741" s="130">
        <f t="shared" ref="CD741" si="14238">V741/V746</f>
        <v>2.4804570054119061E-2</v>
      </c>
      <c r="CE741" s="131">
        <f t="shared" ref="CE741" si="14239">W741/W746</f>
        <v>2.2469104980651603E-3</v>
      </c>
      <c r="CF741" s="128">
        <f t="shared" ref="CF741" si="14240">X741/X746</f>
        <v>3.9606201199502093E-3</v>
      </c>
      <c r="CG741" s="129">
        <f t="shared" ref="CG741" si="14241">Y741/Y746</f>
        <v>5.9981255857544519E-3</v>
      </c>
      <c r="CH741" s="130">
        <f t="shared" ref="CH741" si="14242">Z741/Z746</f>
        <v>4.547735541337348E-3</v>
      </c>
      <c r="CI741" s="128">
        <f t="shared" ref="CI741" si="14243">AA741/AA746</f>
        <v>8.303172237598468E-3</v>
      </c>
      <c r="CJ741" s="134">
        <f t="shared" ref="CJ741" si="14244">AB741/AB746</f>
        <v>9.8550842009890519E-3</v>
      </c>
      <c r="CK741" s="135">
        <f t="shared" ref="CK741" si="14245">AC741/AC746</f>
        <v>1.6905534477321967E-2</v>
      </c>
    </row>
    <row r="742" spans="1:89" x14ac:dyDescent="0.2">
      <c r="A742" s="145" t="s">
        <v>36</v>
      </c>
      <c r="B742" s="189"/>
      <c r="C742" s="183"/>
      <c r="D742" s="184"/>
      <c r="E742" s="185"/>
      <c r="F742" s="182"/>
      <c r="G742" s="186"/>
      <c r="H742" s="184"/>
      <c r="I742" s="185"/>
      <c r="J742" s="182"/>
      <c r="K742" s="186"/>
      <c r="L742" s="184"/>
      <c r="M742" s="182"/>
      <c r="N742" s="187"/>
      <c r="O742" s="190"/>
      <c r="P742" s="182"/>
      <c r="Q742" s="186"/>
      <c r="R742" s="184"/>
      <c r="S742" s="185"/>
      <c r="T742" s="182"/>
      <c r="U742" s="186"/>
      <c r="V742" s="184"/>
      <c r="W742" s="185"/>
      <c r="X742" s="182"/>
      <c r="Y742" s="186"/>
      <c r="Z742" s="184"/>
      <c r="AA742" s="182"/>
      <c r="AB742" s="156">
        <f t="shared" si="13727"/>
        <v>0</v>
      </c>
      <c r="AC742" s="157">
        <f t="shared" si="13728"/>
        <v>0</v>
      </c>
      <c r="BI742" s="145" t="s">
        <v>36</v>
      </c>
      <c r="BJ742" s="128">
        <f>B742/B746</f>
        <v>0</v>
      </c>
      <c r="BK742" s="129">
        <f t="shared" ref="BK742" si="14246">C742/C746</f>
        <v>0</v>
      </c>
      <c r="BL742" s="130">
        <f t="shared" ref="BL742" si="14247">D742/D746</f>
        <v>0</v>
      </c>
      <c r="BM742" s="131">
        <f t="shared" ref="BM742" si="14248">E742/E746</f>
        <v>0</v>
      </c>
      <c r="BN742" s="128">
        <f t="shared" ref="BN742" si="14249">F742/F746</f>
        <v>0</v>
      </c>
      <c r="BO742" s="129">
        <f t="shared" ref="BO742" si="14250">G742/G746</f>
        <v>0</v>
      </c>
      <c r="BP742" s="130">
        <f t="shared" ref="BP742" si="14251">H742/H746</f>
        <v>0</v>
      </c>
      <c r="BQ742" s="131">
        <f t="shared" ref="BQ742" si="14252">I742/I746</f>
        <v>0</v>
      </c>
      <c r="BR742" s="128">
        <f t="shared" ref="BR742" si="14253">J742/J746</f>
        <v>0</v>
      </c>
      <c r="BS742" s="129">
        <f t="shared" ref="BS742" si="14254">K742/K746</f>
        <v>0</v>
      </c>
      <c r="BT742" s="130">
        <f t="shared" ref="BT742" si="14255">L742/L746</f>
        <v>0</v>
      </c>
      <c r="BU742" s="128">
        <f t="shared" ref="BU742" si="14256">M742/M746</f>
        <v>0</v>
      </c>
      <c r="BV742" s="132">
        <f t="shared" ref="BV742" si="14257">N742/N746</f>
        <v>0</v>
      </c>
      <c r="BW742" s="133">
        <f t="shared" ref="BW742" si="14258">O742/O746</f>
        <v>0</v>
      </c>
      <c r="BX742" s="128">
        <f t="shared" ref="BX742" si="14259">P742/P746</f>
        <v>0</v>
      </c>
      <c r="BY742" s="129">
        <f t="shared" ref="BY742" si="14260">Q742/Q746</f>
        <v>0</v>
      </c>
      <c r="BZ742" s="130">
        <f t="shared" ref="BZ742" si="14261">R742/R746</f>
        <v>0</v>
      </c>
      <c r="CA742" s="131">
        <f t="shared" ref="CA742" si="14262">S742/S746</f>
        <v>0</v>
      </c>
      <c r="CB742" s="128">
        <f t="shared" ref="CB742" si="14263">T742/T746</f>
        <v>0</v>
      </c>
      <c r="CC742" s="129">
        <f t="shared" ref="CC742" si="14264">U742/U746</f>
        <v>0</v>
      </c>
      <c r="CD742" s="130">
        <f t="shared" ref="CD742" si="14265">V742/V746</f>
        <v>0</v>
      </c>
      <c r="CE742" s="131">
        <f t="shared" ref="CE742" si="14266">W742/W746</f>
        <v>0</v>
      </c>
      <c r="CF742" s="128">
        <f t="shared" ref="CF742" si="14267">X742/X746</f>
        <v>0</v>
      </c>
      <c r="CG742" s="129">
        <f t="shared" ref="CG742" si="14268">Y742/Y746</f>
        <v>0</v>
      </c>
      <c r="CH742" s="130">
        <f t="shared" ref="CH742" si="14269">Z742/Z746</f>
        <v>0</v>
      </c>
      <c r="CI742" s="128">
        <f t="shared" ref="CI742" si="14270">AA742/AA746</f>
        <v>0</v>
      </c>
      <c r="CJ742" s="134">
        <f t="shared" ref="CJ742" si="14271">AB742/AB746</f>
        <v>0</v>
      </c>
      <c r="CK742" s="135">
        <f t="shared" ref="CK742" si="14272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58">
        <f t="shared" ref="AB743:AB745" si="14273">SUM(B743,D743,F743,H743,J743,L743,N743,P743,R743,T743,V743,X743,Z743)</f>
        <v>0</v>
      </c>
      <c r="AC743" s="159">
        <f t="shared" ref="AC743:AC745" si="14274">SUM(C743,E743,G743,I743,K743,M743,O743,Q743,S743,U743,W743,Y743,AA743)</f>
        <v>0</v>
      </c>
      <c r="BI743" s="136" t="s">
        <v>37</v>
      </c>
      <c r="BJ743" s="128">
        <f>B743/B746</f>
        <v>0</v>
      </c>
      <c r="BK743" s="129">
        <f t="shared" ref="BK743" si="14275">C743/C746</f>
        <v>0</v>
      </c>
      <c r="BL743" s="130">
        <f t="shared" ref="BL743" si="14276">D743/D746</f>
        <v>0</v>
      </c>
      <c r="BM743" s="131">
        <f t="shared" ref="BM743" si="14277">E743/E746</f>
        <v>0</v>
      </c>
      <c r="BN743" s="128">
        <f t="shared" ref="BN743" si="14278">F743/F746</f>
        <v>0</v>
      </c>
      <c r="BO743" s="129">
        <f t="shared" ref="BO743" si="14279">G743/G746</f>
        <v>0</v>
      </c>
      <c r="BP743" s="130">
        <f t="shared" ref="BP743" si="14280">H743/H746</f>
        <v>0</v>
      </c>
      <c r="BQ743" s="131">
        <f t="shared" ref="BQ743" si="14281">I743/I746</f>
        <v>0</v>
      </c>
      <c r="BR743" s="128">
        <f t="shared" ref="BR743" si="14282">J743/J746</f>
        <v>0</v>
      </c>
      <c r="BS743" s="129">
        <f t="shared" ref="BS743" si="14283">K743/K746</f>
        <v>0</v>
      </c>
      <c r="BT743" s="130">
        <f t="shared" ref="BT743" si="14284">L743/L746</f>
        <v>0</v>
      </c>
      <c r="BU743" s="128">
        <f t="shared" ref="BU743" si="14285">M743/M746</f>
        <v>0</v>
      </c>
      <c r="BV743" s="132">
        <f t="shared" ref="BV743" si="14286">N743/N746</f>
        <v>0</v>
      </c>
      <c r="BW743" s="133">
        <f t="shared" ref="BW743" si="14287">O743/O746</f>
        <v>0</v>
      </c>
      <c r="BX743" s="128">
        <f t="shared" ref="BX743" si="14288">P743/P746</f>
        <v>0</v>
      </c>
      <c r="BY743" s="129">
        <f t="shared" ref="BY743" si="14289">Q743/Q746</f>
        <v>0</v>
      </c>
      <c r="BZ743" s="130">
        <f t="shared" ref="BZ743" si="14290">R743/R746</f>
        <v>0</v>
      </c>
      <c r="CA743" s="131">
        <f t="shared" ref="CA743" si="14291">S743/S746</f>
        <v>0</v>
      </c>
      <c r="CB743" s="128">
        <f t="shared" ref="CB743" si="14292">T743/T746</f>
        <v>0</v>
      </c>
      <c r="CC743" s="129">
        <f t="shared" ref="CC743" si="14293">U743/U746</f>
        <v>0</v>
      </c>
      <c r="CD743" s="130">
        <f t="shared" ref="CD743" si="14294">V743/V746</f>
        <v>0</v>
      </c>
      <c r="CE743" s="131">
        <f t="shared" ref="CE743" si="14295">W743/W746</f>
        <v>0</v>
      </c>
      <c r="CF743" s="128">
        <f t="shared" ref="CF743" si="14296">X743/X746</f>
        <v>0</v>
      </c>
      <c r="CG743" s="129">
        <f t="shared" ref="CG743" si="14297">Y743/Y746</f>
        <v>0</v>
      </c>
      <c r="CH743" s="130">
        <f t="shared" ref="CH743" si="14298">Z743/Z746</f>
        <v>0</v>
      </c>
      <c r="CI743" s="128">
        <f t="shared" ref="CI743" si="14299">AA743/AA746</f>
        <v>0</v>
      </c>
      <c r="CJ743" s="134">
        <f t="shared" ref="CJ743" si="14300">AB743/AB746</f>
        <v>0</v>
      </c>
      <c r="CK743" s="135">
        <f t="shared" ref="CK743" si="14301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58">
        <f t="shared" si="14273"/>
        <v>0</v>
      </c>
      <c r="AC744" s="159">
        <f t="shared" si="14274"/>
        <v>0</v>
      </c>
      <c r="BI744" s="145" t="s">
        <v>38</v>
      </c>
      <c r="BJ744" s="128">
        <f>B744/B746</f>
        <v>0</v>
      </c>
      <c r="BK744" s="129">
        <f t="shared" ref="BK744" si="14302">C744/C746</f>
        <v>0</v>
      </c>
      <c r="BL744" s="130">
        <f t="shared" ref="BL744" si="14303">D744/D746</f>
        <v>0</v>
      </c>
      <c r="BM744" s="131">
        <f t="shared" ref="BM744" si="14304">E744/E746</f>
        <v>0</v>
      </c>
      <c r="BN744" s="128">
        <f t="shared" ref="BN744" si="14305">F744/F746</f>
        <v>0</v>
      </c>
      <c r="BO744" s="129">
        <f t="shared" ref="BO744" si="14306">G744/G746</f>
        <v>0</v>
      </c>
      <c r="BP744" s="130">
        <f t="shared" ref="BP744" si="14307">H744/H746</f>
        <v>0</v>
      </c>
      <c r="BQ744" s="131">
        <f t="shared" ref="BQ744" si="14308">I744/I746</f>
        <v>0</v>
      </c>
      <c r="BR744" s="128">
        <f t="shared" ref="BR744" si="14309">J744/J746</f>
        <v>0</v>
      </c>
      <c r="BS744" s="129">
        <f t="shared" ref="BS744" si="14310">K744/K746</f>
        <v>0</v>
      </c>
      <c r="BT744" s="130">
        <f t="shared" ref="BT744" si="14311">L744/L746</f>
        <v>0</v>
      </c>
      <c r="BU744" s="128">
        <f t="shared" ref="BU744" si="14312">M744/M746</f>
        <v>0</v>
      </c>
      <c r="BV744" s="132">
        <f t="shared" ref="BV744" si="14313">N744/N746</f>
        <v>0</v>
      </c>
      <c r="BW744" s="133">
        <f t="shared" ref="BW744" si="14314">O744/O746</f>
        <v>0</v>
      </c>
      <c r="BX744" s="128">
        <f t="shared" ref="BX744" si="14315">P744/P746</f>
        <v>0</v>
      </c>
      <c r="BY744" s="129">
        <f t="shared" ref="BY744" si="14316">Q744/Q746</f>
        <v>0</v>
      </c>
      <c r="BZ744" s="130">
        <f t="shared" ref="BZ744" si="14317">R744/R746</f>
        <v>0</v>
      </c>
      <c r="CA744" s="131">
        <f t="shared" ref="CA744" si="14318">S744/S746</f>
        <v>0</v>
      </c>
      <c r="CB744" s="128">
        <f t="shared" ref="CB744" si="14319">T744/T746</f>
        <v>0</v>
      </c>
      <c r="CC744" s="129">
        <f t="shared" ref="CC744" si="14320">U744/U746</f>
        <v>0</v>
      </c>
      <c r="CD744" s="130">
        <f t="shared" ref="CD744" si="14321">V744/V746</f>
        <v>0</v>
      </c>
      <c r="CE744" s="131">
        <f t="shared" ref="CE744" si="14322">W744/W746</f>
        <v>0</v>
      </c>
      <c r="CF744" s="128">
        <f t="shared" ref="CF744" si="14323">X744/X746</f>
        <v>0</v>
      </c>
      <c r="CG744" s="129">
        <f t="shared" ref="CG744" si="14324">Y744/Y746</f>
        <v>0</v>
      </c>
      <c r="CH744" s="130">
        <f t="shared" ref="CH744" si="14325">Z744/Z746</f>
        <v>0</v>
      </c>
      <c r="CI744" s="128">
        <f t="shared" ref="CI744" si="14326">AA744/AA746</f>
        <v>0</v>
      </c>
      <c r="CJ744" s="134">
        <f t="shared" ref="CJ744" si="14327">AB744/AB746</f>
        <v>0</v>
      </c>
      <c r="CK744" s="135">
        <f t="shared" ref="CK744" si="14328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58">
        <f t="shared" si="14273"/>
        <v>0</v>
      </c>
      <c r="AC745" s="159">
        <f t="shared" si="14274"/>
        <v>0</v>
      </c>
      <c r="BI745" s="136" t="s">
        <v>39</v>
      </c>
      <c r="BJ745" s="128">
        <f>B745/B746</f>
        <v>0</v>
      </c>
      <c r="BK745" s="129">
        <f t="shared" ref="BK745" si="14329">C745/C746</f>
        <v>0</v>
      </c>
      <c r="BL745" s="130">
        <f t="shared" ref="BL745" si="14330">D745/D746</f>
        <v>0</v>
      </c>
      <c r="BM745" s="131">
        <f t="shared" ref="BM745" si="14331">E745/E746</f>
        <v>0</v>
      </c>
      <c r="BN745" s="128">
        <f t="shared" ref="BN745" si="14332">F745/F746</f>
        <v>0</v>
      </c>
      <c r="BO745" s="129">
        <f t="shared" ref="BO745" si="14333">G745/G746</f>
        <v>0</v>
      </c>
      <c r="BP745" s="130">
        <f t="shared" ref="BP745" si="14334">H745/H746</f>
        <v>0</v>
      </c>
      <c r="BQ745" s="131">
        <f t="shared" ref="BQ745" si="14335">I745/I746</f>
        <v>0</v>
      </c>
      <c r="BR745" s="128">
        <f t="shared" ref="BR745" si="14336">J745/J746</f>
        <v>0</v>
      </c>
      <c r="BS745" s="129">
        <f t="shared" ref="BS745" si="14337">K745/K746</f>
        <v>0</v>
      </c>
      <c r="BT745" s="130">
        <f t="shared" ref="BT745" si="14338">L745/L746</f>
        <v>0</v>
      </c>
      <c r="BU745" s="128">
        <f t="shared" ref="BU745" si="14339">M745/M746</f>
        <v>0</v>
      </c>
      <c r="BV745" s="132">
        <f t="shared" ref="BV745" si="14340">N745/N746</f>
        <v>0</v>
      </c>
      <c r="BW745" s="133">
        <f t="shared" ref="BW745" si="14341">O745/O746</f>
        <v>0</v>
      </c>
      <c r="BX745" s="128">
        <f t="shared" ref="BX745" si="14342">P745/P746</f>
        <v>0</v>
      </c>
      <c r="BY745" s="129">
        <f t="shared" ref="BY745" si="14343">Q745/Q746</f>
        <v>0</v>
      </c>
      <c r="BZ745" s="130">
        <f t="shared" ref="BZ745" si="14344">R745/R746</f>
        <v>0</v>
      </c>
      <c r="CA745" s="131">
        <f t="shared" ref="CA745" si="14345">S745/S746</f>
        <v>0</v>
      </c>
      <c r="CB745" s="128">
        <f t="shared" ref="CB745" si="14346">T745/T746</f>
        <v>0</v>
      </c>
      <c r="CC745" s="129">
        <f t="shared" ref="CC745" si="14347">U745/U746</f>
        <v>0</v>
      </c>
      <c r="CD745" s="130">
        <f t="shared" ref="CD745" si="14348">V745/V746</f>
        <v>0</v>
      </c>
      <c r="CE745" s="131">
        <f t="shared" ref="CE745" si="14349">W745/W746</f>
        <v>0</v>
      </c>
      <c r="CF745" s="128">
        <f t="shared" ref="CF745" si="14350">X745/X746</f>
        <v>0</v>
      </c>
      <c r="CG745" s="129">
        <f t="shared" ref="CG745" si="14351">Y745/Y746</f>
        <v>0</v>
      </c>
      <c r="CH745" s="130">
        <f t="shared" ref="CH745" si="14352">Z745/Z746</f>
        <v>0</v>
      </c>
      <c r="CI745" s="128">
        <f t="shared" ref="CI745" si="14353">AA745/AA746</f>
        <v>0</v>
      </c>
      <c r="CJ745" s="134">
        <f t="shared" ref="CJ745" si="14354">AB745/AB746</f>
        <v>0</v>
      </c>
      <c r="CK745" s="135">
        <f t="shared" ref="CK745" si="14355">AC745/AC746</f>
        <v>0</v>
      </c>
    </row>
    <row r="746" spans="1:89" ht="14.25" thickTop="1" thickBot="1" x14ac:dyDescent="0.25">
      <c r="A746" s="229" t="s">
        <v>13</v>
      </c>
      <c r="B746" s="20">
        <f t="shared" ref="B746:AA746" si="14356">SUM(B723:B745)</f>
        <v>20040</v>
      </c>
      <c r="C746" s="21">
        <f t="shared" si="14356"/>
        <v>20517</v>
      </c>
      <c r="D746" s="20">
        <f t="shared" si="14356"/>
        <v>6390</v>
      </c>
      <c r="E746" s="21">
        <f t="shared" si="14356"/>
        <v>7339</v>
      </c>
      <c r="F746" s="20">
        <f t="shared" si="14356"/>
        <v>17561</v>
      </c>
      <c r="G746" s="21">
        <f t="shared" si="14356"/>
        <v>15406</v>
      </c>
      <c r="H746" s="20">
        <f t="shared" si="14356"/>
        <v>28768</v>
      </c>
      <c r="I746" s="21">
        <f t="shared" si="14356"/>
        <v>27952</v>
      </c>
      <c r="J746" s="20">
        <f t="shared" si="14356"/>
        <v>2788</v>
      </c>
      <c r="K746" s="21">
        <f t="shared" si="14356"/>
        <v>2959</v>
      </c>
      <c r="L746" s="20">
        <f t="shared" si="14356"/>
        <v>10873</v>
      </c>
      <c r="M746" s="21">
        <f t="shared" si="14356"/>
        <v>11046</v>
      </c>
      <c r="N746" s="20">
        <f t="shared" si="14356"/>
        <v>24113</v>
      </c>
      <c r="O746" s="21">
        <f t="shared" si="14356"/>
        <v>24064</v>
      </c>
      <c r="P746" s="20">
        <f t="shared" si="14356"/>
        <v>12713</v>
      </c>
      <c r="Q746" s="21">
        <f t="shared" si="14356"/>
        <v>12449</v>
      </c>
      <c r="R746" s="20">
        <f t="shared" si="14356"/>
        <v>18066</v>
      </c>
      <c r="S746" s="21">
        <f t="shared" si="14356"/>
        <v>18294</v>
      </c>
      <c r="T746" s="20">
        <f t="shared" si="14356"/>
        <v>2226</v>
      </c>
      <c r="U746" s="21">
        <f t="shared" si="14356"/>
        <v>2360</v>
      </c>
      <c r="V746" s="20">
        <f t="shared" si="14356"/>
        <v>13304</v>
      </c>
      <c r="W746" s="21">
        <f t="shared" si="14356"/>
        <v>16022</v>
      </c>
      <c r="X746" s="20">
        <f t="shared" si="14356"/>
        <v>8837</v>
      </c>
      <c r="Y746" s="21">
        <f t="shared" si="14356"/>
        <v>5335</v>
      </c>
      <c r="Z746" s="20">
        <f t="shared" si="14356"/>
        <v>31884</v>
      </c>
      <c r="AA746" s="21">
        <f t="shared" si="14356"/>
        <v>32879</v>
      </c>
      <c r="AB746" s="160">
        <f>SUM(AB722:AB745)</f>
        <v>197563</v>
      </c>
      <c r="AC746" s="161">
        <f t="shared" ref="AC746" si="14357">SUM(AC722:AC745)</f>
        <v>196622</v>
      </c>
      <c r="BI746" s="229" t="s">
        <v>13</v>
      </c>
      <c r="BJ746" s="154">
        <f>SUM(BJ722:BJ745)</f>
        <v>1.0000000000000002</v>
      </c>
      <c r="BK746" s="155">
        <f t="shared" ref="BK746:CK746" si="14358">SUM(BK722:BK745)</f>
        <v>1</v>
      </c>
      <c r="BL746" s="154">
        <f t="shared" si="14358"/>
        <v>0.99999999999999989</v>
      </c>
      <c r="BM746" s="155">
        <f t="shared" si="14358"/>
        <v>1</v>
      </c>
      <c r="BN746" s="154">
        <f t="shared" si="14358"/>
        <v>1</v>
      </c>
      <c r="BO746" s="155">
        <f t="shared" si="14358"/>
        <v>0.99999999999999989</v>
      </c>
      <c r="BP746" s="154">
        <f t="shared" si="14358"/>
        <v>1.0000000000000002</v>
      </c>
      <c r="BQ746" s="155">
        <f t="shared" si="14358"/>
        <v>1</v>
      </c>
      <c r="BR746" s="154">
        <f t="shared" si="14358"/>
        <v>1</v>
      </c>
      <c r="BS746" s="155">
        <f t="shared" si="14358"/>
        <v>1</v>
      </c>
      <c r="BT746" s="154">
        <f t="shared" si="14358"/>
        <v>1</v>
      </c>
      <c r="BU746" s="155">
        <f t="shared" si="14358"/>
        <v>1.0000000000000002</v>
      </c>
      <c r="BV746" s="154">
        <f t="shared" si="14358"/>
        <v>0.99999999999999989</v>
      </c>
      <c r="BW746" s="155">
        <f t="shared" si="14358"/>
        <v>0.99999999999999989</v>
      </c>
      <c r="BX746" s="154">
        <f t="shared" si="14358"/>
        <v>1.0000000000000002</v>
      </c>
      <c r="BY746" s="155">
        <f t="shared" si="14358"/>
        <v>1</v>
      </c>
      <c r="BZ746" s="154">
        <f t="shared" si="14358"/>
        <v>1</v>
      </c>
      <c r="CA746" s="155">
        <f t="shared" si="14358"/>
        <v>0.99999999999999989</v>
      </c>
      <c r="CB746" s="154">
        <f t="shared" si="14358"/>
        <v>0.99999999999999989</v>
      </c>
      <c r="CC746" s="155">
        <f t="shared" si="14358"/>
        <v>1.0000000000000002</v>
      </c>
      <c r="CD746" s="154">
        <f t="shared" si="14358"/>
        <v>1</v>
      </c>
      <c r="CE746" s="155">
        <f t="shared" si="14358"/>
        <v>0.99999999999999989</v>
      </c>
      <c r="CF746" s="154">
        <f t="shared" si="14358"/>
        <v>1</v>
      </c>
      <c r="CG746" s="155">
        <f t="shared" si="14358"/>
        <v>0.99999999999999989</v>
      </c>
      <c r="CH746" s="154">
        <f t="shared" si="14358"/>
        <v>1</v>
      </c>
      <c r="CI746" s="155">
        <f t="shared" si="14358"/>
        <v>1.0000000000000002</v>
      </c>
      <c r="CJ746" s="154">
        <f t="shared" si="14358"/>
        <v>0.99999999999999978</v>
      </c>
      <c r="CK746" s="155">
        <f t="shared" si="14358"/>
        <v>1</v>
      </c>
    </row>
    <row r="747" spans="1:89" ht="13.5" thickTop="1" x14ac:dyDescent="0.2">
      <c r="A747" s="173"/>
    </row>
    <row r="749" spans="1:89" x14ac:dyDescent="0.2">
      <c r="A749" s="304">
        <f>+A718+1</f>
        <v>44676</v>
      </c>
      <c r="B749" s="304"/>
      <c r="C749" s="304"/>
      <c r="D749" s="304"/>
      <c r="BI749" s="309">
        <f>+BI687+2</f>
        <v>44676</v>
      </c>
      <c r="BJ749" s="309"/>
      <c r="BK749" s="309"/>
      <c r="BL749" s="309"/>
    </row>
    <row r="750" spans="1:89" ht="13.5" thickBot="1" x14ac:dyDescent="0.25">
      <c r="AE750" s="232" t="s">
        <v>84</v>
      </c>
    </row>
    <row r="751" spans="1:89" ht="14.25" thickTop="1" thickBot="1" x14ac:dyDescent="0.25">
      <c r="A751" s="300" t="s">
        <v>0</v>
      </c>
      <c r="B751" s="302" t="s">
        <v>1</v>
      </c>
      <c r="C751" s="303"/>
      <c r="D751" s="302" t="s">
        <v>2</v>
      </c>
      <c r="E751" s="303"/>
      <c r="F751" s="302" t="s">
        <v>3</v>
      </c>
      <c r="G751" s="303"/>
      <c r="H751" s="302" t="s">
        <v>4</v>
      </c>
      <c r="I751" s="303"/>
      <c r="J751" s="302" t="s">
        <v>5</v>
      </c>
      <c r="K751" s="303"/>
      <c r="L751" s="302" t="s">
        <v>6</v>
      </c>
      <c r="M751" s="303"/>
      <c r="N751" s="302" t="s">
        <v>7</v>
      </c>
      <c r="O751" s="303"/>
      <c r="P751" s="302" t="s">
        <v>8</v>
      </c>
      <c r="Q751" s="303"/>
      <c r="R751" s="302" t="s">
        <v>9</v>
      </c>
      <c r="S751" s="303"/>
      <c r="T751" s="302" t="s">
        <v>10</v>
      </c>
      <c r="U751" s="303"/>
      <c r="V751" s="302" t="s">
        <v>11</v>
      </c>
      <c r="W751" s="303"/>
      <c r="X751" s="302" t="s">
        <v>12</v>
      </c>
      <c r="Y751" s="303"/>
      <c r="Z751" s="305" t="s">
        <v>40</v>
      </c>
      <c r="AA751" s="306"/>
      <c r="AB751" s="307" t="s">
        <v>41</v>
      </c>
      <c r="AC751" s="308"/>
      <c r="AE751" s="300" t="s">
        <v>0</v>
      </c>
      <c r="AF751" s="302" t="s">
        <v>1</v>
      </c>
      <c r="AG751" s="303"/>
      <c r="AH751" s="302" t="s">
        <v>2</v>
      </c>
      <c r="AI751" s="303"/>
      <c r="AJ751" s="302" t="s">
        <v>3</v>
      </c>
      <c r="AK751" s="303"/>
      <c r="AL751" s="302" t="s">
        <v>4</v>
      </c>
      <c r="AM751" s="303"/>
      <c r="AN751" s="302" t="s">
        <v>5</v>
      </c>
      <c r="AO751" s="303"/>
      <c r="AP751" s="302" t="s">
        <v>6</v>
      </c>
      <c r="AQ751" s="303"/>
      <c r="AR751" s="302" t="s">
        <v>7</v>
      </c>
      <c r="AS751" s="303"/>
      <c r="AT751" s="302" t="s">
        <v>8</v>
      </c>
      <c r="AU751" s="303"/>
      <c r="AV751" s="302" t="s">
        <v>9</v>
      </c>
      <c r="AW751" s="303"/>
      <c r="AX751" s="302" t="s">
        <v>10</v>
      </c>
      <c r="AY751" s="303"/>
      <c r="AZ751" s="302" t="s">
        <v>11</v>
      </c>
      <c r="BA751" s="303"/>
      <c r="BB751" s="302" t="s">
        <v>12</v>
      </c>
      <c r="BC751" s="303"/>
      <c r="BD751" s="305" t="s">
        <v>40</v>
      </c>
      <c r="BE751" s="306"/>
      <c r="BF751" s="307" t="s">
        <v>41</v>
      </c>
      <c r="BG751" s="308"/>
      <c r="BI751" s="300" t="s">
        <v>0</v>
      </c>
      <c r="BJ751" s="302" t="s">
        <v>1</v>
      </c>
      <c r="BK751" s="303"/>
      <c r="BL751" s="302" t="s">
        <v>2</v>
      </c>
      <c r="BM751" s="303"/>
      <c r="BN751" s="302" t="s">
        <v>3</v>
      </c>
      <c r="BO751" s="303"/>
      <c r="BP751" s="302" t="s">
        <v>4</v>
      </c>
      <c r="BQ751" s="303"/>
      <c r="BR751" s="302" t="s">
        <v>5</v>
      </c>
      <c r="BS751" s="303"/>
      <c r="BT751" s="302" t="s">
        <v>6</v>
      </c>
      <c r="BU751" s="303"/>
      <c r="BV751" s="302" t="s">
        <v>7</v>
      </c>
      <c r="BW751" s="303"/>
      <c r="BX751" s="302" t="s">
        <v>8</v>
      </c>
      <c r="BY751" s="303"/>
      <c r="BZ751" s="302" t="s">
        <v>9</v>
      </c>
      <c r="CA751" s="303"/>
      <c r="CB751" s="302" t="s">
        <v>10</v>
      </c>
      <c r="CC751" s="303"/>
      <c r="CD751" s="302" t="s">
        <v>11</v>
      </c>
      <c r="CE751" s="303"/>
      <c r="CF751" s="302" t="s">
        <v>12</v>
      </c>
      <c r="CG751" s="303"/>
      <c r="CH751" s="305" t="s">
        <v>40</v>
      </c>
      <c r="CI751" s="306"/>
      <c r="CJ751" s="302" t="s">
        <v>41</v>
      </c>
      <c r="CK751" s="303"/>
    </row>
    <row r="752" spans="1:89" ht="15" thickTop="1" thickBot="1" x14ac:dyDescent="0.3">
      <c r="A752" s="301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62" t="s">
        <v>14</v>
      </c>
      <c r="AC752" s="163" t="s">
        <v>15</v>
      </c>
      <c r="AE752" s="301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62" t="s">
        <v>14</v>
      </c>
      <c r="BG752" s="163" t="s">
        <v>15</v>
      </c>
      <c r="BI752" s="301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72"/>
      <c r="D753" s="126"/>
      <c r="E753" s="166"/>
      <c r="F753" s="125"/>
      <c r="G753" s="127"/>
      <c r="H753" s="126"/>
      <c r="I753" s="166"/>
      <c r="J753" s="125"/>
      <c r="K753" s="127"/>
      <c r="L753" s="126"/>
      <c r="M753" s="125"/>
      <c r="N753" s="165"/>
      <c r="O753" s="167"/>
      <c r="P753" s="125"/>
      <c r="Q753" s="127"/>
      <c r="R753" s="126"/>
      <c r="S753" s="166"/>
      <c r="T753" s="125"/>
      <c r="U753" s="127"/>
      <c r="V753" s="126"/>
      <c r="W753" s="166"/>
      <c r="X753" s="125"/>
      <c r="Y753" s="127"/>
      <c r="Z753" s="170"/>
      <c r="AA753" s="171"/>
      <c r="AB753" s="156">
        <f>B753+D753+F753+H753+J753+L753+N753+P753+R753+T753+V753+X753+Z753</f>
        <v>0</v>
      </c>
      <c r="AC753" s="157">
        <f>C753+E753+G753+I753+K753+M753+O753+Q753+S753+U753+W753+Y753+AA753</f>
        <v>0</v>
      </c>
      <c r="AE753" s="235" t="str">
        <f>$AE$9</f>
        <v>07:00 - 07:59</v>
      </c>
      <c r="AF753" s="125">
        <f>SUMIF($A$9:$A$32,$AE753,B$753:B$776)</f>
        <v>2650</v>
      </c>
      <c r="AG753" s="172">
        <f t="shared" ref="AG753:AV755" si="14359">SUMIF($A$9:$A$32,$AE753,C$753:C$776)</f>
        <v>1228</v>
      </c>
      <c r="AH753" s="126">
        <f t="shared" si="14359"/>
        <v>980</v>
      </c>
      <c r="AI753" s="166">
        <f t="shared" si="14359"/>
        <v>1063</v>
      </c>
      <c r="AJ753" s="125">
        <f t="shared" si="14359"/>
        <v>2792</v>
      </c>
      <c r="AK753" s="127">
        <f t="shared" si="14359"/>
        <v>1284</v>
      </c>
      <c r="AL753" s="126">
        <f t="shared" si="14359"/>
        <v>3414</v>
      </c>
      <c r="AM753" s="166">
        <f t="shared" si="14359"/>
        <v>1784</v>
      </c>
      <c r="AN753" s="125">
        <f t="shared" si="14359"/>
        <v>238</v>
      </c>
      <c r="AO753" s="127">
        <f t="shared" si="14359"/>
        <v>888</v>
      </c>
      <c r="AP753" s="126">
        <f t="shared" si="14359"/>
        <v>847</v>
      </c>
      <c r="AQ753" s="125">
        <f t="shared" si="14359"/>
        <v>2778</v>
      </c>
      <c r="AR753" s="165">
        <f t="shared" si="14359"/>
        <v>2306</v>
      </c>
      <c r="AS753" s="167">
        <f t="shared" si="14359"/>
        <v>3564</v>
      </c>
      <c r="AT753" s="125">
        <f t="shared" si="14359"/>
        <v>1717</v>
      </c>
      <c r="AU753" s="127">
        <f t="shared" si="14359"/>
        <v>1700</v>
      </c>
      <c r="AV753" s="126">
        <f t="shared" si="14359"/>
        <v>2334</v>
      </c>
      <c r="AW753" s="166">
        <f t="shared" ref="AW753:BE755" si="14360">SUMIF($A$9:$A$32,$AE753,S$753:S$776)</f>
        <v>1814</v>
      </c>
      <c r="AX753" s="125">
        <f t="shared" si="14360"/>
        <v>261</v>
      </c>
      <c r="AY753" s="127">
        <f t="shared" si="14360"/>
        <v>1236</v>
      </c>
      <c r="AZ753" s="126">
        <f t="shared" si="14360"/>
        <v>750</v>
      </c>
      <c r="BA753" s="166">
        <f t="shared" si="14360"/>
        <v>2623</v>
      </c>
      <c r="BB753" s="125">
        <f t="shared" si="14360"/>
        <v>1556</v>
      </c>
      <c r="BC753" s="127">
        <f t="shared" si="14360"/>
        <v>1597</v>
      </c>
      <c r="BD753" s="170">
        <f t="shared" si="14360"/>
        <v>3323</v>
      </c>
      <c r="BE753" s="171">
        <f t="shared" si="14360"/>
        <v>2625</v>
      </c>
      <c r="BF753" s="156">
        <f>AF753+AH753+AJ753+AL753+AN753+AP753+AR753+AT753+AV753+AX753+AZ753+BB753+BD753</f>
        <v>23168</v>
      </c>
      <c r="BG753" s="157">
        <f>AG753+AI753+AK753+AM753+AO753+AQ753+AS753+AU753+AW753+AY753+BA753+BC753+BE753</f>
        <v>24184</v>
      </c>
      <c r="BI753" s="124" t="s">
        <v>16</v>
      </c>
      <c r="BJ753" s="128">
        <f>B753/B777</f>
        <v>0</v>
      </c>
      <c r="BK753" s="129">
        <f t="shared" ref="BK753" si="14361">C753/C777</f>
        <v>0</v>
      </c>
      <c r="BL753" s="130">
        <f t="shared" ref="BL753" si="14362">D753/D777</f>
        <v>0</v>
      </c>
      <c r="BM753" s="131">
        <f t="shared" ref="BM753" si="14363">E753/E777</f>
        <v>0</v>
      </c>
      <c r="BN753" s="128">
        <f t="shared" ref="BN753" si="14364">F753/F777</f>
        <v>0</v>
      </c>
      <c r="BO753" s="129">
        <f t="shared" ref="BO753" si="14365">G753/G777</f>
        <v>0</v>
      </c>
      <c r="BP753" s="130">
        <f t="shared" ref="BP753" si="14366">H753/H777</f>
        <v>0</v>
      </c>
      <c r="BQ753" s="131">
        <f t="shared" ref="BQ753" si="14367">I753/I777</f>
        <v>0</v>
      </c>
      <c r="BR753" s="128">
        <f t="shared" ref="BR753" si="14368">J753/J777</f>
        <v>0</v>
      </c>
      <c r="BS753" s="129">
        <f t="shared" ref="BS753" si="14369">K753/K777</f>
        <v>0</v>
      </c>
      <c r="BT753" s="130">
        <f t="shared" ref="BT753" si="14370">L753/L777</f>
        <v>0</v>
      </c>
      <c r="BU753" s="128">
        <f t="shared" ref="BU753" si="14371">M753/M777</f>
        <v>0</v>
      </c>
      <c r="BV753" s="132">
        <f t="shared" ref="BV753" si="14372">N753/N777</f>
        <v>0</v>
      </c>
      <c r="BW753" s="133">
        <f t="shared" ref="BW753" si="14373">O753/O777</f>
        <v>0</v>
      </c>
      <c r="BX753" s="128">
        <f t="shared" ref="BX753" si="14374">P753/P777</f>
        <v>0</v>
      </c>
      <c r="BY753" s="129">
        <f t="shared" ref="BY753" si="14375">Q753/Q777</f>
        <v>0</v>
      </c>
      <c r="BZ753" s="130">
        <f t="shared" ref="BZ753" si="14376">R753/R777</f>
        <v>0</v>
      </c>
      <c r="CA753" s="131">
        <f t="shared" ref="CA753" si="14377">S753/S777</f>
        <v>0</v>
      </c>
      <c r="CB753" s="128">
        <f t="shared" ref="CB753" si="14378">T753/T777</f>
        <v>0</v>
      </c>
      <c r="CC753" s="129">
        <f t="shared" ref="CC753" si="14379">U753/U777</f>
        <v>0</v>
      </c>
      <c r="CD753" s="130">
        <f t="shared" ref="CD753" si="14380">V753/V777</f>
        <v>0</v>
      </c>
      <c r="CE753" s="131">
        <f t="shared" ref="CE753" si="14381">W753/W777</f>
        <v>0</v>
      </c>
      <c r="CF753" s="128">
        <f t="shared" ref="CF753" si="14382">X753/X777</f>
        <v>0</v>
      </c>
      <c r="CG753" s="129">
        <f t="shared" ref="CG753" si="14383">Y753/Y777</f>
        <v>0</v>
      </c>
      <c r="CH753" s="130">
        <f t="shared" ref="CH753" si="14384">Z753/Z777</f>
        <v>0</v>
      </c>
      <c r="CI753" s="128">
        <f t="shared" ref="CI753" si="14385">AA753/AA777</f>
        <v>0</v>
      </c>
      <c r="CJ753" s="134">
        <f t="shared" ref="CJ753" si="14386">AB753/AB777</f>
        <v>0</v>
      </c>
      <c r="CK753" s="135">
        <f t="shared" ref="CK753" si="14387">AC753/AC777</f>
        <v>0</v>
      </c>
    </row>
    <row r="754" spans="1:89" x14ac:dyDescent="0.2">
      <c r="A754" s="136" t="s">
        <v>17</v>
      </c>
      <c r="B754" s="175">
        <v>642</v>
      </c>
      <c r="C754" s="176">
        <v>0</v>
      </c>
      <c r="D754" s="177">
        <v>423</v>
      </c>
      <c r="E754" s="178">
        <v>0</v>
      </c>
      <c r="F754" s="175">
        <v>1115</v>
      </c>
      <c r="G754" s="179">
        <v>2</v>
      </c>
      <c r="H754" s="177">
        <v>829</v>
      </c>
      <c r="I754" s="178">
        <v>63</v>
      </c>
      <c r="J754" s="175">
        <v>20</v>
      </c>
      <c r="K754" s="179">
        <v>21</v>
      </c>
      <c r="L754" s="177">
        <v>67</v>
      </c>
      <c r="M754" s="175">
        <v>113</v>
      </c>
      <c r="N754" s="180">
        <v>271</v>
      </c>
      <c r="O754" s="181">
        <v>181</v>
      </c>
      <c r="P754" s="175">
        <v>72</v>
      </c>
      <c r="Q754" s="179">
        <v>31</v>
      </c>
      <c r="R754" s="177">
        <v>31</v>
      </c>
      <c r="S754" s="178">
        <v>0</v>
      </c>
      <c r="T754" s="175">
        <v>2</v>
      </c>
      <c r="U754" s="179">
        <v>0</v>
      </c>
      <c r="V754" s="177">
        <v>5</v>
      </c>
      <c r="W754" s="178">
        <v>0</v>
      </c>
      <c r="X754" s="175">
        <v>4</v>
      </c>
      <c r="Y754" s="179">
        <v>0</v>
      </c>
      <c r="Z754" s="177">
        <v>0</v>
      </c>
      <c r="AA754" s="175">
        <v>0</v>
      </c>
      <c r="AB754" s="156">
        <f t="shared" ref="AB754:AB773" si="14388">B754+D754+F754+H754+J754+L754+N754+P754+R754+T754+V754+X754+Z754</f>
        <v>3481</v>
      </c>
      <c r="AC754" s="157">
        <f t="shared" ref="AC754:AC773" si="14389">C754+E754+G754+I754+K754+M754+O754+Q754+S754+U754+W754+Y754+AA754</f>
        <v>411</v>
      </c>
      <c r="AE754" s="237" t="str">
        <f>$AE$10</f>
        <v>08:00 - 08:59</v>
      </c>
      <c r="AF754" s="125">
        <f>SUMIF($A$9:$A$32,$AE754,B$753:B$776)</f>
        <v>1608</v>
      </c>
      <c r="AG754" s="176">
        <f t="shared" si="14359"/>
        <v>1069</v>
      </c>
      <c r="AH754" s="177">
        <f t="shared" si="14359"/>
        <v>785</v>
      </c>
      <c r="AI754" s="178">
        <f t="shared" si="14359"/>
        <v>769</v>
      </c>
      <c r="AJ754" s="238">
        <f t="shared" si="14359"/>
        <v>2501</v>
      </c>
      <c r="AK754" s="179">
        <f t="shared" si="14359"/>
        <v>934</v>
      </c>
      <c r="AL754" s="177">
        <f t="shared" si="14359"/>
        <v>2903</v>
      </c>
      <c r="AM754" s="178">
        <f t="shared" si="14359"/>
        <v>1747</v>
      </c>
      <c r="AN754" s="238">
        <f t="shared" si="14359"/>
        <v>237</v>
      </c>
      <c r="AO754" s="179">
        <f t="shared" si="14359"/>
        <v>735</v>
      </c>
      <c r="AP754" s="177">
        <f t="shared" si="14359"/>
        <v>719</v>
      </c>
      <c r="AQ754" s="238">
        <f t="shared" si="14359"/>
        <v>2433</v>
      </c>
      <c r="AR754" s="180">
        <f t="shared" si="14359"/>
        <v>1984</v>
      </c>
      <c r="AS754" s="181">
        <f t="shared" si="14359"/>
        <v>3362</v>
      </c>
      <c r="AT754" s="238">
        <f t="shared" si="14359"/>
        <v>1321</v>
      </c>
      <c r="AU754" s="179">
        <f t="shared" si="14359"/>
        <v>1480</v>
      </c>
      <c r="AV754" s="177">
        <f t="shared" si="14359"/>
        <v>1957</v>
      </c>
      <c r="AW754" s="178">
        <f t="shared" si="14360"/>
        <v>1426</v>
      </c>
      <c r="AX754" s="238">
        <f t="shared" si="14360"/>
        <v>207</v>
      </c>
      <c r="AY754" s="179">
        <f t="shared" si="14360"/>
        <v>886</v>
      </c>
      <c r="AZ754" s="177">
        <f t="shared" si="14360"/>
        <v>718</v>
      </c>
      <c r="BA754" s="178">
        <f t="shared" si="14360"/>
        <v>1932</v>
      </c>
      <c r="BB754" s="238">
        <f t="shared" si="14360"/>
        <v>1211</v>
      </c>
      <c r="BC754" s="179">
        <f t="shared" si="14360"/>
        <v>1156</v>
      </c>
      <c r="BD754" s="177">
        <f t="shared" si="14360"/>
        <v>3039</v>
      </c>
      <c r="BE754" s="238">
        <f t="shared" si="14360"/>
        <v>2182</v>
      </c>
      <c r="BF754" s="158">
        <f>SUM(AF754,AH754,AJ754,AL754,AN754,AP754,AR754,AT754,AV754,AX754,AZ754,BB754,BD754)</f>
        <v>19190</v>
      </c>
      <c r="BG754" s="159">
        <f>SUM(AG754,AI754,AK754,AM754,AO754,AQ754,AS754,AU754,AW754,AY754,BA754,BC754,BE754)</f>
        <v>20111</v>
      </c>
      <c r="BI754" s="136" t="s">
        <v>17</v>
      </c>
      <c r="BJ754" s="128">
        <f>B754/B777</f>
        <v>2.272083805209513E-2</v>
      </c>
      <c r="BK754" s="129">
        <f t="shared" ref="BK754" si="14390">C754/C777</f>
        <v>0</v>
      </c>
      <c r="BL754" s="130">
        <f t="shared" ref="BL754" si="14391">D754/D777</f>
        <v>3.3651551312649165E-2</v>
      </c>
      <c r="BM754" s="131">
        <f t="shared" ref="BM754" si="14392">E754/E777</f>
        <v>0</v>
      </c>
      <c r="BN754" s="128">
        <f t="shared" ref="BN754" si="14393">F754/F777</f>
        <v>3.5891328140088843E-2</v>
      </c>
      <c r="BO754" s="129">
        <f t="shared" ref="BO754" si="14394">G754/G777</f>
        <v>8.1973932289531933E-5</v>
      </c>
      <c r="BP754" s="130">
        <f t="shared" ref="BP754" si="14395">H754/H777</f>
        <v>2.0665586438987908E-2</v>
      </c>
      <c r="BQ754" s="131">
        <f t="shared" ref="BQ754" si="14396">I754/I777</f>
        <v>1.6037063435495368E-3</v>
      </c>
      <c r="BR754" s="128">
        <f t="shared" ref="BR754" si="14397">J754/J777</f>
        <v>3.177124702144559E-3</v>
      </c>
      <c r="BS754" s="129">
        <f t="shared" ref="BS754" si="14398">K754/K777</f>
        <v>3.2248157248157246E-3</v>
      </c>
      <c r="BT754" s="130">
        <f t="shared" ref="BT754" si="14399">L754/L777</f>
        <v>3.0691708657810354E-3</v>
      </c>
      <c r="BU754" s="128">
        <f t="shared" ref="BU754" si="14400">M754/M777</f>
        <v>5.1673678434241812E-3</v>
      </c>
      <c r="BV754" s="132">
        <f t="shared" ref="BV754" si="14401">N754/N777</f>
        <v>7.2652207715610843E-3</v>
      </c>
      <c r="BW754" s="133">
        <f t="shared" ref="BW754" si="14402">O754/O777</f>
        <v>4.6355580597244274E-3</v>
      </c>
      <c r="BX754" s="128">
        <f t="shared" ref="BX754" si="14403">P754/P777</f>
        <v>3.6007201440288058E-3</v>
      </c>
      <c r="BY754" s="129">
        <f t="shared" ref="BY754" si="14404">Q754/Q777</f>
        <v>1.4769641240649865E-3</v>
      </c>
      <c r="BZ754" s="130">
        <f t="shared" ref="BZ754" si="14405">R754/R777</f>
        <v>1.2157816299317593E-3</v>
      </c>
      <c r="CA754" s="131">
        <f t="shared" ref="CA754" si="14406">S754/S777</f>
        <v>0</v>
      </c>
      <c r="CB754" s="128">
        <f t="shared" ref="CB754" si="14407">T754/T777</f>
        <v>2.9515938606847696E-4</v>
      </c>
      <c r="CC754" s="129">
        <f t="shared" ref="CC754" si="14408">U754/U777</f>
        <v>0</v>
      </c>
      <c r="CD754" s="130">
        <f t="shared" ref="CD754" si="14409">V754/V777</f>
        <v>2.3519450585634321E-4</v>
      </c>
      <c r="CE754" s="131">
        <f t="shared" ref="CE754" si="14410">W754/W777</f>
        <v>0</v>
      </c>
      <c r="CF754" s="128">
        <f t="shared" ref="CF754" si="14411">X754/X777</f>
        <v>2.1701388888888888E-4</v>
      </c>
      <c r="CG754" s="129">
        <f t="shared" ref="CG754" si="14412">Y754/Y777</f>
        <v>0</v>
      </c>
      <c r="CH754" s="130">
        <f t="shared" ref="CH754" si="14413">Z754/Z777</f>
        <v>0</v>
      </c>
      <c r="CI754" s="128">
        <f t="shared" ref="CI754" si="14414">AA754/AA777</f>
        <v>0</v>
      </c>
      <c r="CJ754" s="134">
        <f t="shared" ref="CJ754" si="14415">AB754/AB777</f>
        <v>1.1212250051535765E-2</v>
      </c>
      <c r="CK754" s="135">
        <f t="shared" ref="CK754" si="14416">AC754/AC777</f>
        <v>1.3378209468256862E-3</v>
      </c>
    </row>
    <row r="755" spans="1:89" ht="13.5" thickBot="1" x14ac:dyDescent="0.25">
      <c r="A755" s="145" t="s">
        <v>18</v>
      </c>
      <c r="B755" s="182">
        <v>2298</v>
      </c>
      <c r="C755" s="183">
        <v>205</v>
      </c>
      <c r="D755" s="184">
        <v>1108</v>
      </c>
      <c r="E755" s="185">
        <v>165</v>
      </c>
      <c r="F755" s="182">
        <v>3221</v>
      </c>
      <c r="G755" s="186">
        <v>354</v>
      </c>
      <c r="H755" s="184">
        <v>2601</v>
      </c>
      <c r="I755" s="185">
        <v>690</v>
      </c>
      <c r="J755" s="182">
        <v>108</v>
      </c>
      <c r="K755" s="186">
        <v>273</v>
      </c>
      <c r="L755" s="184">
        <v>451</v>
      </c>
      <c r="M755" s="182">
        <v>1046</v>
      </c>
      <c r="N755" s="187">
        <v>1494</v>
      </c>
      <c r="O755" s="188">
        <v>2142</v>
      </c>
      <c r="P755" s="182">
        <v>694</v>
      </c>
      <c r="Q755" s="186">
        <v>1095</v>
      </c>
      <c r="R755" s="184">
        <v>915</v>
      </c>
      <c r="S755" s="185">
        <v>1476</v>
      </c>
      <c r="T755" s="182">
        <v>61</v>
      </c>
      <c r="U755" s="186">
        <v>669</v>
      </c>
      <c r="V755" s="184">
        <v>493</v>
      </c>
      <c r="W755" s="185">
        <v>1655</v>
      </c>
      <c r="X755" s="182">
        <v>950</v>
      </c>
      <c r="Y755" s="186">
        <v>758</v>
      </c>
      <c r="Z755" s="184">
        <v>2078</v>
      </c>
      <c r="AA755" s="182">
        <v>1456</v>
      </c>
      <c r="AB755" s="156">
        <f t="shared" si="14388"/>
        <v>16472</v>
      </c>
      <c r="AC755" s="157">
        <f t="shared" si="14389"/>
        <v>11984</v>
      </c>
      <c r="AE755" s="235">
        <f>$AE$11</f>
        <v>0</v>
      </c>
      <c r="AF755" s="125">
        <f>SUMIF($A$9:$A$32,$AE755,B$753:B$776)</f>
        <v>0</v>
      </c>
      <c r="AG755" s="183">
        <f t="shared" si="14359"/>
        <v>0</v>
      </c>
      <c r="AH755" s="184">
        <f t="shared" si="14359"/>
        <v>0</v>
      </c>
      <c r="AI755" s="185">
        <f t="shared" si="14359"/>
        <v>0</v>
      </c>
      <c r="AJ755" s="182">
        <f t="shared" si="14359"/>
        <v>0</v>
      </c>
      <c r="AK755" s="186">
        <f t="shared" si="14359"/>
        <v>0</v>
      </c>
      <c r="AL755" s="184">
        <f t="shared" si="14359"/>
        <v>0</v>
      </c>
      <c r="AM755" s="185">
        <f t="shared" si="14359"/>
        <v>0</v>
      </c>
      <c r="AN755" s="182">
        <f t="shared" si="14359"/>
        <v>0</v>
      </c>
      <c r="AO755" s="186">
        <f t="shared" si="14359"/>
        <v>0</v>
      </c>
      <c r="AP755" s="184">
        <f t="shared" si="14359"/>
        <v>0</v>
      </c>
      <c r="AQ755" s="182">
        <f t="shared" si="14359"/>
        <v>0</v>
      </c>
      <c r="AR755" s="187">
        <f t="shared" si="14359"/>
        <v>0</v>
      </c>
      <c r="AS755" s="188">
        <f t="shared" si="14359"/>
        <v>0</v>
      </c>
      <c r="AT755" s="182">
        <f t="shared" si="14359"/>
        <v>0</v>
      </c>
      <c r="AU755" s="186">
        <f t="shared" si="14359"/>
        <v>0</v>
      </c>
      <c r="AV755" s="184">
        <f t="shared" si="14359"/>
        <v>0</v>
      </c>
      <c r="AW755" s="185">
        <f t="shared" si="14360"/>
        <v>0</v>
      </c>
      <c r="AX755" s="182">
        <f t="shared" si="14360"/>
        <v>0</v>
      </c>
      <c r="AY755" s="186">
        <f t="shared" si="14360"/>
        <v>0</v>
      </c>
      <c r="AZ755" s="184">
        <f t="shared" si="14360"/>
        <v>0</v>
      </c>
      <c r="BA755" s="185">
        <f t="shared" si="14360"/>
        <v>0</v>
      </c>
      <c r="BB755" s="182">
        <f t="shared" si="14360"/>
        <v>0</v>
      </c>
      <c r="BC755" s="186">
        <f t="shared" si="14360"/>
        <v>0</v>
      </c>
      <c r="BD755" s="184">
        <f t="shared" si="14360"/>
        <v>0</v>
      </c>
      <c r="BE755" s="182">
        <f t="shared" si="14360"/>
        <v>0</v>
      </c>
      <c r="BF755" s="158">
        <f>SUM(AF755,AH755,AJ755,AL755,AN755,AP755,AR755,AT755,AV755,AX755,AZ755,BB755,BD755)</f>
        <v>0</v>
      </c>
      <c r="BG755" s="159">
        <f>SUM(AG755,AI755,AK755,AM755,AO755,AQ755,AS755,AU755,AW755,AY755,BA755,BC755,BE755)</f>
        <v>0</v>
      </c>
      <c r="BI755" s="145" t="s">
        <v>18</v>
      </c>
      <c r="BJ755" s="128">
        <f>B755/B777</f>
        <v>8.1327859569648928E-2</v>
      </c>
      <c r="BK755" s="129">
        <f t="shared" ref="BK755" si="14417">C755/C777</f>
        <v>8.2055797942600962E-3</v>
      </c>
      <c r="BL755" s="130">
        <f t="shared" ref="BL755" si="14418">D755/D777</f>
        <v>8.8146380270485283E-2</v>
      </c>
      <c r="BM755" s="131">
        <f t="shared" ref="BM755" si="14419">E755/E777</f>
        <v>1.314950589735416E-2</v>
      </c>
      <c r="BN755" s="128">
        <f t="shared" ref="BN755" si="14420">F755/F777</f>
        <v>0.10368248245670508</v>
      </c>
      <c r="BO755" s="129">
        <f t="shared" ref="BO755" si="14421">G755/G777</f>
        <v>1.4509386015247152E-2</v>
      </c>
      <c r="BP755" s="130">
        <f t="shared" ref="BP755" si="14422">H755/H777</f>
        <v>6.483858905646267E-2</v>
      </c>
      <c r="BQ755" s="131">
        <f t="shared" ref="BQ755" si="14423">I755/I777</f>
        <v>1.7564402810304448E-2</v>
      </c>
      <c r="BR755" s="128">
        <f t="shared" ref="BR755" si="14424">J755/J777</f>
        <v>1.7156473391580621E-2</v>
      </c>
      <c r="BS755" s="129">
        <f t="shared" ref="BS755" si="14425">K755/K777</f>
        <v>4.1922604422604426E-2</v>
      </c>
      <c r="BT755" s="130">
        <f t="shared" ref="BT755" si="14426">L755/L777</f>
        <v>2.0659642693540998E-2</v>
      </c>
      <c r="BU755" s="128">
        <f t="shared" ref="BU755" si="14427">M755/M777</f>
        <v>4.7832449240899945E-2</v>
      </c>
      <c r="BV755" s="132">
        <f t="shared" ref="BV755" si="14428">N755/N777</f>
        <v>4.0052545508163319E-2</v>
      </c>
      <c r="BW755" s="133">
        <f t="shared" ref="BW755" si="14429">O755/O777</f>
        <v>5.4858372176407315E-2</v>
      </c>
      <c r="BX755" s="128">
        <f t="shared" ref="BX755" si="14430">P755/P777</f>
        <v>3.4706941388277658E-2</v>
      </c>
      <c r="BY755" s="129">
        <f t="shared" ref="BY755" si="14431">Q755/Q777</f>
        <v>5.2170184382295488E-2</v>
      </c>
      <c r="BZ755" s="130">
        <f t="shared" ref="BZ755" si="14432">R755/R777</f>
        <v>3.5885167464114832E-2</v>
      </c>
      <c r="CA755" s="131">
        <f t="shared" ref="CA755" si="14433">S755/S777</f>
        <v>5.3727431566686079E-2</v>
      </c>
      <c r="CB755" s="128">
        <f t="shared" ref="CB755" si="14434">T755/T777</f>
        <v>9.0023612750885478E-3</v>
      </c>
      <c r="CC755" s="129">
        <f t="shared" ref="CC755" si="14435">U755/U777</f>
        <v>8.4533737680060658E-2</v>
      </c>
      <c r="CD755" s="130">
        <f t="shared" ref="CD755" si="14436">V755/V777</f>
        <v>2.3190178277435438E-2</v>
      </c>
      <c r="CE755" s="131">
        <f t="shared" ref="CE755" si="14437">W755/W777</f>
        <v>6.3078858101154864E-2</v>
      </c>
      <c r="CF755" s="128">
        <f t="shared" ref="CF755" si="14438">X755/X777</f>
        <v>5.1540798611111112E-2</v>
      </c>
      <c r="CG755" s="129">
        <f t="shared" ref="CG755" si="14439">Y755/Y777</f>
        <v>6.1366580310880832E-2</v>
      </c>
      <c r="CH755" s="130">
        <f t="shared" ref="CH755" si="14440">Z755/Z777</f>
        <v>5.0596542488434378E-2</v>
      </c>
      <c r="CI755" s="128">
        <f t="shared" ref="CI755" si="14441">AA755/AA777</f>
        <v>3.3384541306491183E-2</v>
      </c>
      <c r="CJ755" s="134">
        <f t="shared" ref="CJ755" si="14442">AB755/AB777</f>
        <v>5.3056070913213772E-2</v>
      </c>
      <c r="CK755" s="135">
        <f t="shared" ref="CK755" si="14443">AC755/AC777</f>
        <v>3.9008384979948962E-2</v>
      </c>
    </row>
    <row r="756" spans="1:89" ht="14.25" thickTop="1" thickBot="1" x14ac:dyDescent="0.25">
      <c r="A756" s="136" t="s">
        <v>19</v>
      </c>
      <c r="B756" s="175">
        <v>2497</v>
      </c>
      <c r="C756" s="176">
        <v>808</v>
      </c>
      <c r="D756" s="177">
        <v>1116</v>
      </c>
      <c r="E756" s="178">
        <v>827</v>
      </c>
      <c r="F756" s="175">
        <v>3694</v>
      </c>
      <c r="G756" s="179">
        <v>1095</v>
      </c>
      <c r="H756" s="177">
        <v>3213</v>
      </c>
      <c r="I756" s="178">
        <v>1689</v>
      </c>
      <c r="J756" s="175">
        <v>212</v>
      </c>
      <c r="K756" s="179">
        <v>744</v>
      </c>
      <c r="L756" s="177">
        <v>771</v>
      </c>
      <c r="M756" s="175">
        <v>2181</v>
      </c>
      <c r="N756" s="180">
        <v>2391</v>
      </c>
      <c r="O756" s="181">
        <v>3503</v>
      </c>
      <c r="P756" s="175">
        <v>1443</v>
      </c>
      <c r="Q756" s="179">
        <v>1801</v>
      </c>
      <c r="R756" s="177">
        <v>1987</v>
      </c>
      <c r="S756" s="178">
        <v>1936</v>
      </c>
      <c r="T756" s="175">
        <v>206</v>
      </c>
      <c r="U756" s="179">
        <v>1301</v>
      </c>
      <c r="V756" s="177">
        <v>758</v>
      </c>
      <c r="W756" s="178">
        <v>2866</v>
      </c>
      <c r="X756" s="175">
        <v>1704</v>
      </c>
      <c r="Y756" s="179">
        <v>1199</v>
      </c>
      <c r="Z756" s="177">
        <v>3161</v>
      </c>
      <c r="AA756" s="175">
        <v>2254</v>
      </c>
      <c r="AB756" s="156">
        <f t="shared" si="14388"/>
        <v>23153</v>
      </c>
      <c r="AC756" s="157">
        <f t="shared" si="14389"/>
        <v>22204</v>
      </c>
      <c r="AE756" s="229" t="s">
        <v>13</v>
      </c>
      <c r="AF756" s="20">
        <f t="shared" ref="AF756:BG756" si="14444">SUM(AF753:AF755)</f>
        <v>4258</v>
      </c>
      <c r="AG756" s="21">
        <f t="shared" si="14444"/>
        <v>2297</v>
      </c>
      <c r="AH756" s="20">
        <f t="shared" si="14444"/>
        <v>1765</v>
      </c>
      <c r="AI756" s="21">
        <f t="shared" si="14444"/>
        <v>1832</v>
      </c>
      <c r="AJ756" s="20">
        <f t="shared" si="14444"/>
        <v>5293</v>
      </c>
      <c r="AK756" s="21">
        <f t="shared" si="14444"/>
        <v>2218</v>
      </c>
      <c r="AL756" s="20">
        <f t="shared" si="14444"/>
        <v>6317</v>
      </c>
      <c r="AM756" s="21">
        <f t="shared" si="14444"/>
        <v>3531</v>
      </c>
      <c r="AN756" s="20">
        <f t="shared" si="14444"/>
        <v>475</v>
      </c>
      <c r="AO756" s="21">
        <f t="shared" si="14444"/>
        <v>1623</v>
      </c>
      <c r="AP756" s="20">
        <f t="shared" si="14444"/>
        <v>1566</v>
      </c>
      <c r="AQ756" s="21">
        <f t="shared" si="14444"/>
        <v>5211</v>
      </c>
      <c r="AR756" s="20">
        <f t="shared" si="14444"/>
        <v>4290</v>
      </c>
      <c r="AS756" s="21">
        <f t="shared" si="14444"/>
        <v>6926</v>
      </c>
      <c r="AT756" s="20">
        <f t="shared" si="14444"/>
        <v>3038</v>
      </c>
      <c r="AU756" s="21">
        <f t="shared" si="14444"/>
        <v>3180</v>
      </c>
      <c r="AV756" s="20">
        <f t="shared" si="14444"/>
        <v>4291</v>
      </c>
      <c r="AW756" s="21">
        <f t="shared" si="14444"/>
        <v>3240</v>
      </c>
      <c r="AX756" s="20">
        <f t="shared" si="14444"/>
        <v>468</v>
      </c>
      <c r="AY756" s="21">
        <f t="shared" si="14444"/>
        <v>2122</v>
      </c>
      <c r="AZ756" s="20">
        <f t="shared" si="14444"/>
        <v>1468</v>
      </c>
      <c r="BA756" s="21">
        <f t="shared" si="14444"/>
        <v>4555</v>
      </c>
      <c r="BB756" s="20">
        <f t="shared" si="14444"/>
        <v>2767</v>
      </c>
      <c r="BC756" s="21">
        <f t="shared" si="14444"/>
        <v>2753</v>
      </c>
      <c r="BD756" s="20">
        <f t="shared" si="14444"/>
        <v>6362</v>
      </c>
      <c r="BE756" s="21">
        <f t="shared" si="14444"/>
        <v>4807</v>
      </c>
      <c r="BF756" s="160">
        <f t="shared" si="14444"/>
        <v>42358</v>
      </c>
      <c r="BG756" s="161">
        <f t="shared" si="14444"/>
        <v>44295</v>
      </c>
      <c r="BI756" s="136" t="s">
        <v>19</v>
      </c>
      <c r="BJ756" s="128">
        <f>B756/B777</f>
        <v>8.837061155152888E-2</v>
      </c>
      <c r="BK756" s="129">
        <f t="shared" ref="BK756" si="14445">C756/C777</f>
        <v>3.234199255493736E-2</v>
      </c>
      <c r="BL756" s="130">
        <f t="shared" ref="BL756" si="14446">D756/D777</f>
        <v>8.8782816229116948E-2</v>
      </c>
      <c r="BM756" s="131">
        <f t="shared" ref="BM756" si="14447">E756/E777</f>
        <v>6.5906917437041759E-2</v>
      </c>
      <c r="BN756" s="128">
        <f t="shared" ref="BN756" si="14448">F756/F777</f>
        <v>0.11890813107577416</v>
      </c>
      <c r="BO756" s="129">
        <f t="shared" ref="BO756" si="14449">G756/G777</f>
        <v>4.4880727928518729E-2</v>
      </c>
      <c r="BP756" s="130">
        <f t="shared" ref="BP756" si="14450">H756/H777</f>
        <v>8.0094727657983297E-2</v>
      </c>
      <c r="BQ756" s="131">
        <f t="shared" ref="BQ756" si="14451">I756/I777</f>
        <v>4.2994603400875672E-2</v>
      </c>
      <c r="BR756" s="128">
        <f t="shared" ref="BR756" si="14452">J756/J777</f>
        <v>3.367752184273233E-2</v>
      </c>
      <c r="BS756" s="129">
        <f t="shared" ref="BS756" si="14453">K756/K777</f>
        <v>0.11425061425061425</v>
      </c>
      <c r="BT756" s="130">
        <f t="shared" ref="BT756" si="14454">L756/L777</f>
        <v>3.5318369216674299E-2</v>
      </c>
      <c r="BU756" s="128">
        <f t="shared" ref="BU756" si="14455">M756/M777</f>
        <v>9.9734772269983535E-2</v>
      </c>
      <c r="BV756" s="132">
        <f t="shared" ref="BV756" si="14456">N756/N777</f>
        <v>6.4100158172703148E-2</v>
      </c>
      <c r="BW756" s="133">
        <f t="shared" ref="BW756" si="14457">O756/O777</f>
        <v>8.9714695487373861E-2</v>
      </c>
      <c r="BX756" s="128">
        <f t="shared" ref="BX756" si="14458">P756/P777</f>
        <v>7.2164432886577312E-2</v>
      </c>
      <c r="BY756" s="129">
        <f t="shared" ref="BY756" si="14459">Q756/Q777</f>
        <v>8.5806851207775495E-2</v>
      </c>
      <c r="BZ756" s="130">
        <f t="shared" ref="BZ756" si="14460">R756/R777</f>
        <v>7.7927680602400184E-2</v>
      </c>
      <c r="CA756" s="131">
        <f t="shared" ref="CA756" si="14461">S756/S777</f>
        <v>7.0471753057658709E-2</v>
      </c>
      <c r="CB756" s="128">
        <f t="shared" ref="CB756" si="14462">T756/T777</f>
        <v>3.0401416765053129E-2</v>
      </c>
      <c r="CC756" s="129">
        <f t="shared" ref="CC756" si="14463">U756/U777</f>
        <v>0.16439221632549911</v>
      </c>
      <c r="CD756" s="130">
        <f t="shared" ref="CD756" si="14464">V756/V777</f>
        <v>3.5655487087821632E-2</v>
      </c>
      <c r="CE756" s="131">
        <f t="shared" ref="CE756" si="14465">W756/W777</f>
        <v>0.10923504973891832</v>
      </c>
      <c r="CF756" s="128">
        <f t="shared" ref="CF756" si="14466">X756/X777</f>
        <v>9.2447916666666671E-2</v>
      </c>
      <c r="CG756" s="129">
        <f t="shared" ref="CG756" si="14467">Y756/Y777</f>
        <v>9.7069300518134713E-2</v>
      </c>
      <c r="CH756" s="130">
        <f t="shared" ref="CH756" si="14468">Z756/Z777</f>
        <v>7.6966155344533729E-2</v>
      </c>
      <c r="CI756" s="128">
        <f t="shared" ref="CI756" si="14469">AA756/AA777</f>
        <v>5.1681837984087313E-2</v>
      </c>
      <c r="CJ756" s="134">
        <f t="shared" ref="CJ756" si="14470">AB756/AB777</f>
        <v>7.4575474129045555E-2</v>
      </c>
      <c r="CK756" s="135">
        <f t="shared" ref="CK756" si="14471">AC756/AC777</f>
        <v>7.2274881516587675E-2</v>
      </c>
    </row>
    <row r="757" spans="1:89" ht="13.5" thickTop="1" x14ac:dyDescent="0.2">
      <c r="A757" s="145" t="s">
        <v>20</v>
      </c>
      <c r="B757" s="182">
        <v>2650</v>
      </c>
      <c r="C757" s="183">
        <v>1228</v>
      </c>
      <c r="D757" s="184">
        <v>980</v>
      </c>
      <c r="E757" s="185">
        <v>1063</v>
      </c>
      <c r="F757" s="182">
        <v>2792</v>
      </c>
      <c r="G757" s="186">
        <v>1284</v>
      </c>
      <c r="H757" s="184">
        <v>3414</v>
      </c>
      <c r="I757" s="185">
        <v>1784</v>
      </c>
      <c r="J757" s="182">
        <v>238</v>
      </c>
      <c r="K757" s="186">
        <v>888</v>
      </c>
      <c r="L757" s="184">
        <v>847</v>
      </c>
      <c r="M757" s="182">
        <v>2778</v>
      </c>
      <c r="N757" s="187">
        <v>2306</v>
      </c>
      <c r="O757" s="188">
        <v>3564</v>
      </c>
      <c r="P757" s="182">
        <v>1717</v>
      </c>
      <c r="Q757" s="186">
        <v>1700</v>
      </c>
      <c r="R757" s="184">
        <v>2334</v>
      </c>
      <c r="S757" s="185">
        <v>1814</v>
      </c>
      <c r="T757" s="182">
        <v>261</v>
      </c>
      <c r="U757" s="186">
        <v>1236</v>
      </c>
      <c r="V757" s="184">
        <v>750</v>
      </c>
      <c r="W757" s="185">
        <v>2623</v>
      </c>
      <c r="X757" s="182">
        <v>1556</v>
      </c>
      <c r="Y757" s="186">
        <v>1597</v>
      </c>
      <c r="Z757" s="184">
        <v>3323</v>
      </c>
      <c r="AA757" s="182">
        <v>2625</v>
      </c>
      <c r="AB757" s="156">
        <f t="shared" si="14388"/>
        <v>23168</v>
      </c>
      <c r="AC757" s="157">
        <f t="shared" si="14389"/>
        <v>24184</v>
      </c>
      <c r="BI757" s="145" t="s">
        <v>20</v>
      </c>
      <c r="BJ757" s="128">
        <f>B757/B777</f>
        <v>9.3785390713476788E-2</v>
      </c>
      <c r="BK757" s="129">
        <f t="shared" ref="BK757" si="14472">C757/C777</f>
        <v>4.9153424328543409E-2</v>
      </c>
      <c r="BL757" s="130">
        <f t="shared" ref="BL757" si="14473">D757/D777</f>
        <v>7.7963404932378674E-2</v>
      </c>
      <c r="BM757" s="131">
        <f t="shared" ref="BM757" si="14474">E757/E777</f>
        <v>8.4714695569014981E-2</v>
      </c>
      <c r="BN757" s="128">
        <f t="shared" ref="BN757" si="14475">F757/F777</f>
        <v>8.9873173244061036E-2</v>
      </c>
      <c r="BO757" s="129">
        <f t="shared" ref="BO757" si="14476">G757/G777</f>
        <v>5.2627264529879501E-2</v>
      </c>
      <c r="BP757" s="130">
        <f t="shared" ref="BP757" si="14477">H757/H777</f>
        <v>8.5105322198678793E-2</v>
      </c>
      <c r="BQ757" s="131">
        <f t="shared" ref="BQ757" si="14478">I757/I777</f>
        <v>4.5412890744323392E-2</v>
      </c>
      <c r="BR757" s="128">
        <f t="shared" ref="BR757" si="14479">J757/J777</f>
        <v>3.7807783955520251E-2</v>
      </c>
      <c r="BS757" s="129">
        <f t="shared" ref="BS757" si="14480">K757/K777</f>
        <v>0.13636363636363635</v>
      </c>
      <c r="BT757" s="130">
        <f t="shared" ref="BT757" si="14481">L757/L777</f>
        <v>3.8799816765918461E-2</v>
      </c>
      <c r="BU757" s="128">
        <f t="shared" ref="BU757" si="14482">M757/M777</f>
        <v>0.12703493689409182</v>
      </c>
      <c r="BV757" s="132">
        <f t="shared" ref="BV757" si="14483">N757/N777</f>
        <v>6.1821398890110187E-2</v>
      </c>
      <c r="BW757" s="133">
        <f t="shared" ref="BW757" si="14484">O757/O777</f>
        <v>9.1276955385955025E-2</v>
      </c>
      <c r="BX757" s="128">
        <f t="shared" ref="BX757" si="14485">P757/P777</f>
        <v>8.5867173434686944E-2</v>
      </c>
      <c r="BY757" s="129">
        <f t="shared" ref="BY757" si="14486">Q757/Q777</f>
        <v>8.0994806803563774E-2</v>
      </c>
      <c r="BZ757" s="130">
        <f t="shared" ref="BZ757" si="14487">R757/R777</f>
        <v>9.1536591105184723E-2</v>
      </c>
      <c r="CA757" s="131">
        <f t="shared" ref="CA757" si="14488">S757/S777</f>
        <v>6.6030867792661624E-2</v>
      </c>
      <c r="CB757" s="128">
        <f t="shared" ref="CB757" si="14489">T757/T777</f>
        <v>3.8518299881936245E-2</v>
      </c>
      <c r="CC757" s="129">
        <f t="shared" ref="CC757" si="14490">U757/U777</f>
        <v>0.15617892342683851</v>
      </c>
      <c r="CD757" s="130">
        <f t="shared" ref="CD757" si="14491">V757/V777</f>
        <v>3.5279175878451481E-2</v>
      </c>
      <c r="CE757" s="131">
        <f t="shared" ref="CE757" si="14492">W757/W777</f>
        <v>9.9973320120440592E-2</v>
      </c>
      <c r="CF757" s="128">
        <f t="shared" ref="CF757" si="14493">X757/X777</f>
        <v>8.4418402777777776E-2</v>
      </c>
      <c r="CG757" s="129">
        <f t="shared" ref="CG757" si="14494">Y757/Y777</f>
        <v>0.12929080310880828</v>
      </c>
      <c r="CH757" s="130">
        <f t="shared" ref="CH757" si="14495">Z757/Z777</f>
        <v>8.0910640370099832E-2</v>
      </c>
      <c r="CI757" s="128">
        <f t="shared" ref="CI757" si="14496">AA757/AA777</f>
        <v>6.0188475913145162E-2</v>
      </c>
      <c r="CJ757" s="134">
        <f t="shared" ref="CJ757" si="14497">AB757/AB777</f>
        <v>7.4623788909503191E-2</v>
      </c>
      <c r="CK757" s="135">
        <f t="shared" ref="CK757" si="14498">AC757/AC777</f>
        <v>7.8719858340711421E-2</v>
      </c>
    </row>
    <row r="758" spans="1:89" ht="13.5" thickBot="1" x14ac:dyDescent="0.25">
      <c r="A758" s="136" t="s">
        <v>21</v>
      </c>
      <c r="B758" s="175">
        <v>1608</v>
      </c>
      <c r="C758" s="176">
        <v>1069</v>
      </c>
      <c r="D758" s="177">
        <v>785</v>
      </c>
      <c r="E758" s="178">
        <v>769</v>
      </c>
      <c r="F758" s="175">
        <v>2501</v>
      </c>
      <c r="G758" s="179">
        <v>934</v>
      </c>
      <c r="H758" s="177">
        <v>2903</v>
      </c>
      <c r="I758" s="178">
        <v>1747</v>
      </c>
      <c r="J758" s="175">
        <v>237</v>
      </c>
      <c r="K758" s="179">
        <v>735</v>
      </c>
      <c r="L758" s="177">
        <v>719</v>
      </c>
      <c r="M758" s="175">
        <v>2433</v>
      </c>
      <c r="N758" s="180">
        <v>1984</v>
      </c>
      <c r="O758" s="181">
        <v>3362</v>
      </c>
      <c r="P758" s="175">
        <v>1321</v>
      </c>
      <c r="Q758" s="179">
        <v>1480</v>
      </c>
      <c r="R758" s="177">
        <v>1957</v>
      </c>
      <c r="S758" s="178">
        <v>1426</v>
      </c>
      <c r="T758" s="175">
        <v>207</v>
      </c>
      <c r="U758" s="179">
        <v>886</v>
      </c>
      <c r="V758" s="177">
        <v>718</v>
      </c>
      <c r="W758" s="178">
        <v>1932</v>
      </c>
      <c r="X758" s="175">
        <v>1211</v>
      </c>
      <c r="Y758" s="179">
        <v>1156</v>
      </c>
      <c r="Z758" s="177">
        <v>3039</v>
      </c>
      <c r="AA758" s="175">
        <v>2182</v>
      </c>
      <c r="AB758" s="156">
        <f t="shared" si="14388"/>
        <v>19190</v>
      </c>
      <c r="AC758" s="157">
        <f t="shared" si="14389"/>
        <v>20111</v>
      </c>
      <c r="AE758" s="232" t="s">
        <v>85</v>
      </c>
      <c r="BI758" s="136" t="s">
        <v>21</v>
      </c>
      <c r="BJ758" s="128">
        <f>B758/B777</f>
        <v>5.6908267270668174E-2</v>
      </c>
      <c r="BK758" s="129">
        <f t="shared" ref="BK758" si="14499">C758/C777</f>
        <v>4.2789096585678262E-2</v>
      </c>
      <c r="BL758" s="130">
        <f t="shared" ref="BL758" si="14500">D758/D777</f>
        <v>6.24502784407319E-2</v>
      </c>
      <c r="BM758" s="131">
        <f t="shared" ref="BM758" si="14501">E758/E777</f>
        <v>6.1284666879183936E-2</v>
      </c>
      <c r="BN758" s="128">
        <f t="shared" ref="BN758" si="14502">F758/F777</f>
        <v>8.0506019442477303E-2</v>
      </c>
      <c r="BO758" s="129">
        <f t="shared" ref="BO758" si="14503">G758/G777</f>
        <v>3.828182637921141E-2</v>
      </c>
      <c r="BP758" s="130">
        <f t="shared" ref="BP758" si="14504">H758/H777</f>
        <v>7.2366945033030039E-2</v>
      </c>
      <c r="BQ758" s="131">
        <f t="shared" ref="BQ758" si="14505">I758/I777</f>
        <v>4.4471031463191119E-2</v>
      </c>
      <c r="BR758" s="128">
        <f t="shared" ref="BR758" si="14506">J758/J777</f>
        <v>3.7648927720413027E-2</v>
      </c>
      <c r="BS758" s="129">
        <f t="shared" ref="BS758" si="14507">K758/K777</f>
        <v>0.11286855036855037</v>
      </c>
      <c r="BT758" s="130">
        <f t="shared" ref="BT758" si="14508">L758/L777</f>
        <v>3.2936326156665141E-2</v>
      </c>
      <c r="BU758" s="128">
        <f t="shared" ref="BU758" si="14509">M758/M777</f>
        <v>0.11125845985000915</v>
      </c>
      <c r="BV758" s="132">
        <f t="shared" ref="BV758" si="14510">N758/N777</f>
        <v>5.3188922548993323E-2</v>
      </c>
      <c r="BW758" s="133">
        <f t="shared" ref="BW758" si="14511">O758/O777</f>
        <v>8.6103570148030523E-2</v>
      </c>
      <c r="BX758" s="128">
        <f t="shared" ref="BX758" si="14512">P758/P777</f>
        <v>6.6063212642528499E-2</v>
      </c>
      <c r="BY758" s="129">
        <f t="shared" ref="BY758" si="14513">Q758/Q777</f>
        <v>7.0513125923102576E-2</v>
      </c>
      <c r="BZ758" s="130">
        <f t="shared" ref="BZ758" si="14514">R758/R777</f>
        <v>7.6751117734724289E-2</v>
      </c>
      <c r="CA758" s="131">
        <f t="shared" ref="CA758" si="14515">S758/S777</f>
        <v>5.1907396622015142E-2</v>
      </c>
      <c r="CB758" s="128">
        <f t="shared" ref="CB758" si="14516">T758/T777</f>
        <v>3.0548996458087369E-2</v>
      </c>
      <c r="CC758" s="129">
        <f t="shared" ref="CC758" si="14517">U758/U777</f>
        <v>0.11195350012635835</v>
      </c>
      <c r="CD758" s="130">
        <f t="shared" ref="CD758" si="14518">V758/V777</f>
        <v>3.377393104097088E-2</v>
      </c>
      <c r="CE758" s="131">
        <f t="shared" ref="CE758" si="14519">W758/W777</f>
        <v>7.3636467583946333E-2</v>
      </c>
      <c r="CF758" s="128">
        <f t="shared" ref="CF758" si="14520">X758/X777</f>
        <v>6.5700954861111105E-2</v>
      </c>
      <c r="CG758" s="129">
        <f t="shared" ref="CG758" si="14521">Y758/Y777</f>
        <v>9.3588082901554404E-2</v>
      </c>
      <c r="CH758" s="130">
        <f t="shared" ref="CH758" si="14522">Z758/Z777</f>
        <v>7.3995617238860487E-2</v>
      </c>
      <c r="CI758" s="128">
        <f t="shared" ref="CI758" si="14523">AA758/AA777</f>
        <v>5.0030954073326764E-2</v>
      </c>
      <c r="CJ758" s="134">
        <f t="shared" ref="CJ758" si="14524">AB758/AB777</f>
        <v>6.1810709132137702E-2</v>
      </c>
      <c r="CK758" s="135">
        <f t="shared" ref="CK758" si="14525">AC758/AC777</f>
        <v>6.5462085308056875E-2</v>
      </c>
    </row>
    <row r="759" spans="1:89" ht="14.25" thickTop="1" thickBot="1" x14ac:dyDescent="0.25">
      <c r="A759" s="145" t="s">
        <v>22</v>
      </c>
      <c r="B759" s="182">
        <v>1766</v>
      </c>
      <c r="C759" s="183">
        <v>1179</v>
      </c>
      <c r="D759" s="184">
        <v>687</v>
      </c>
      <c r="E759" s="185">
        <v>668</v>
      </c>
      <c r="F759" s="182">
        <v>2245</v>
      </c>
      <c r="G759" s="186">
        <v>914</v>
      </c>
      <c r="H759" s="184">
        <v>2599</v>
      </c>
      <c r="I759" s="185">
        <v>1744</v>
      </c>
      <c r="J759" s="182">
        <v>235</v>
      </c>
      <c r="K759" s="186">
        <v>736</v>
      </c>
      <c r="L759" s="184">
        <v>814</v>
      </c>
      <c r="M759" s="182">
        <v>2039</v>
      </c>
      <c r="N759" s="187">
        <v>1813</v>
      </c>
      <c r="O759" s="188">
        <v>2890</v>
      </c>
      <c r="P759" s="182">
        <v>1072</v>
      </c>
      <c r="Q759" s="186">
        <v>1185</v>
      </c>
      <c r="R759" s="184">
        <v>1702</v>
      </c>
      <c r="S759" s="185">
        <v>1382</v>
      </c>
      <c r="T759" s="182">
        <v>186</v>
      </c>
      <c r="U759" s="186">
        <v>565</v>
      </c>
      <c r="V759" s="184">
        <v>714</v>
      </c>
      <c r="W759" s="185">
        <v>1861</v>
      </c>
      <c r="X759" s="182">
        <v>922</v>
      </c>
      <c r="Y759" s="186">
        <v>880</v>
      </c>
      <c r="Z759" s="184">
        <v>2646</v>
      </c>
      <c r="AA759" s="182">
        <v>2205</v>
      </c>
      <c r="AB759" s="156">
        <f t="shared" si="14388"/>
        <v>17401</v>
      </c>
      <c r="AC759" s="157">
        <f t="shared" si="14389"/>
        <v>18248</v>
      </c>
      <c r="AE759" s="300" t="s">
        <v>0</v>
      </c>
      <c r="AF759" s="302" t="s">
        <v>1</v>
      </c>
      <c r="AG759" s="303"/>
      <c r="AH759" s="302" t="s">
        <v>2</v>
      </c>
      <c r="AI759" s="303"/>
      <c r="AJ759" s="302" t="s">
        <v>3</v>
      </c>
      <c r="AK759" s="303"/>
      <c r="AL759" s="302" t="s">
        <v>4</v>
      </c>
      <c r="AM759" s="303"/>
      <c r="AN759" s="302" t="s">
        <v>5</v>
      </c>
      <c r="AO759" s="303"/>
      <c r="AP759" s="302" t="s">
        <v>6</v>
      </c>
      <c r="AQ759" s="303"/>
      <c r="AR759" s="302" t="s">
        <v>7</v>
      </c>
      <c r="AS759" s="303"/>
      <c r="AT759" s="302" t="s">
        <v>8</v>
      </c>
      <c r="AU759" s="303"/>
      <c r="AV759" s="302" t="s">
        <v>9</v>
      </c>
      <c r="AW759" s="303"/>
      <c r="AX759" s="302" t="s">
        <v>10</v>
      </c>
      <c r="AY759" s="303"/>
      <c r="AZ759" s="302" t="s">
        <v>11</v>
      </c>
      <c r="BA759" s="303"/>
      <c r="BB759" s="302" t="s">
        <v>12</v>
      </c>
      <c r="BC759" s="303"/>
      <c r="BD759" s="305" t="s">
        <v>40</v>
      </c>
      <c r="BE759" s="306"/>
      <c r="BF759" s="307" t="s">
        <v>41</v>
      </c>
      <c r="BG759" s="308"/>
      <c r="BI759" s="145" t="s">
        <v>22</v>
      </c>
      <c r="BJ759" s="128">
        <f>B759/B777</f>
        <v>6.25E-2</v>
      </c>
      <c r="BK759" s="129">
        <f t="shared" ref="BK759" si="14526">C759/C777</f>
        <v>4.7192090621622704E-2</v>
      </c>
      <c r="BL759" s="130">
        <f t="shared" ref="BL759" si="14527">D759/D777</f>
        <v>5.4653937947494034E-2</v>
      </c>
      <c r="BM759" s="131">
        <f t="shared" ref="BM759" si="14528">E759/E777</f>
        <v>5.3235575390500479E-2</v>
      </c>
      <c r="BN759" s="128">
        <f t="shared" ref="BN759" si="14529">F759/F777</f>
        <v>7.2265499259640764E-2</v>
      </c>
      <c r="BO759" s="129">
        <f t="shared" ref="BO759" si="14530">G759/G777</f>
        <v>3.7462087056316089E-2</v>
      </c>
      <c r="BP759" s="130">
        <f t="shared" ref="BP759" si="14531">H759/H777</f>
        <v>6.4788732394366194E-2</v>
      </c>
      <c r="BQ759" s="131">
        <f t="shared" ref="BQ759" si="14532">I759/I777</f>
        <v>4.4394664494450668E-2</v>
      </c>
      <c r="BR759" s="128">
        <f t="shared" ref="BR759" si="14533">J759/J777</f>
        <v>3.7331215250198571E-2</v>
      </c>
      <c r="BS759" s="129">
        <f t="shared" ref="BS759" si="14534">K759/K777</f>
        <v>0.11302211302211303</v>
      </c>
      <c r="BT759" s="130">
        <f t="shared" ref="BT759" si="14535">L759/L777</f>
        <v>3.7288135593220341E-2</v>
      </c>
      <c r="BU759" s="128">
        <f t="shared" ref="BU759" si="14536">M759/M777</f>
        <v>9.3241265776477039E-2</v>
      </c>
      <c r="BV759" s="132">
        <f t="shared" ref="BV759" si="14537">N759/N777</f>
        <v>4.8604595051071016E-2</v>
      </c>
      <c r="BW759" s="133">
        <f t="shared" ref="BW759" si="14538">O759/O777</f>
        <v>7.4015264047533683E-2</v>
      </c>
      <c r="BX759" s="128">
        <f t="shared" ref="BX759" si="14539">P759/P777</f>
        <v>5.3610722144428885E-2</v>
      </c>
      <c r="BY759" s="129">
        <f t="shared" ref="BY759" si="14540">Q759/Q777</f>
        <v>5.6458144742484159E-2</v>
      </c>
      <c r="BZ759" s="130">
        <f t="shared" ref="BZ759" si="14541">R759/R777</f>
        <v>6.6750333359479178E-2</v>
      </c>
      <c r="CA759" s="131">
        <f t="shared" ref="CA759" si="14542">S759/S777</f>
        <v>5.0305765870704719E-2</v>
      </c>
      <c r="CB759" s="128">
        <f t="shared" ref="CB759" si="14543">T759/T777</f>
        <v>2.744982290436836E-2</v>
      </c>
      <c r="CC759" s="129">
        <f t="shared" ref="CC759" si="14544">U759/U777</f>
        <v>7.1392469042203685E-2</v>
      </c>
      <c r="CD759" s="130">
        <f t="shared" ref="CD759" si="14545">V759/V777</f>
        <v>3.3585775436285811E-2</v>
      </c>
      <c r="CE759" s="131">
        <f t="shared" ref="CE759" si="14546">W759/W777</f>
        <v>7.0930365514349961E-2</v>
      </c>
      <c r="CF759" s="128">
        <f t="shared" ref="CF759" si="14547">X759/X777</f>
        <v>5.0021701388888888E-2</v>
      </c>
      <c r="CG759" s="129">
        <f t="shared" ref="CG759" si="14548">Y759/Y777</f>
        <v>7.1243523316062179E-2</v>
      </c>
      <c r="CH759" s="130">
        <f t="shared" ref="CH759" si="14549">Z759/Z777</f>
        <v>6.4426588750913075E-2</v>
      </c>
      <c r="CI759" s="128">
        <f t="shared" ref="CI759" si="14550">AA759/AA777</f>
        <v>5.0558319767041934E-2</v>
      </c>
      <c r="CJ759" s="134">
        <f t="shared" ref="CJ759" si="14551">AB759/AB777</f>
        <v>5.6048366316223459E-2</v>
      </c>
      <c r="CK759" s="135">
        <f t="shared" ref="CK759" si="14552">AC759/AC777</f>
        <v>5.9397948023540439E-2</v>
      </c>
    </row>
    <row r="760" spans="1:89" ht="15" thickTop="1" thickBot="1" x14ac:dyDescent="0.3">
      <c r="A760" s="136" t="s">
        <v>23</v>
      </c>
      <c r="B760" s="175">
        <v>1748</v>
      </c>
      <c r="C760" s="176">
        <v>1123</v>
      </c>
      <c r="D760" s="177">
        <v>653</v>
      </c>
      <c r="E760" s="178">
        <v>547</v>
      </c>
      <c r="F760" s="175">
        <v>1881</v>
      </c>
      <c r="G760" s="179">
        <v>821</v>
      </c>
      <c r="H760" s="177">
        <v>2198</v>
      </c>
      <c r="I760" s="178">
        <v>1893</v>
      </c>
      <c r="J760" s="175">
        <v>308</v>
      </c>
      <c r="K760" s="179">
        <v>564</v>
      </c>
      <c r="L760" s="177">
        <v>787</v>
      </c>
      <c r="M760" s="175">
        <v>1398</v>
      </c>
      <c r="N760" s="180">
        <v>1585</v>
      </c>
      <c r="O760" s="181">
        <v>2227</v>
      </c>
      <c r="P760" s="175">
        <v>883</v>
      </c>
      <c r="Q760" s="179">
        <v>839</v>
      </c>
      <c r="R760" s="177">
        <v>1400</v>
      </c>
      <c r="S760" s="178">
        <v>1276</v>
      </c>
      <c r="T760" s="175">
        <v>243</v>
      </c>
      <c r="U760" s="179">
        <v>359</v>
      </c>
      <c r="V760" s="177">
        <v>656</v>
      </c>
      <c r="W760" s="178">
        <v>1585</v>
      </c>
      <c r="X760" s="175">
        <v>778</v>
      </c>
      <c r="Y760" s="179">
        <v>752</v>
      </c>
      <c r="Z760" s="177">
        <v>2395</v>
      </c>
      <c r="AA760" s="175">
        <v>2218</v>
      </c>
      <c r="AB760" s="156">
        <f t="shared" si="14388"/>
        <v>15515</v>
      </c>
      <c r="AC760" s="157">
        <f t="shared" si="14389"/>
        <v>15602</v>
      </c>
      <c r="AE760" s="301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62" t="s">
        <v>14</v>
      </c>
      <c r="BG760" s="163" t="s">
        <v>15</v>
      </c>
      <c r="BI760" s="136" t="s">
        <v>23</v>
      </c>
      <c r="BJ760" s="128">
        <f>B760/B777</f>
        <v>6.1862967157417896E-2</v>
      </c>
      <c r="BK760" s="129">
        <f t="shared" ref="BK760" si="14553">C760/C777</f>
        <v>4.4950566385141895E-2</v>
      </c>
      <c r="BL760" s="130">
        <f t="shared" ref="BL760" si="14554">D760/D777</f>
        <v>5.1949085123309466E-2</v>
      </c>
      <c r="BM760" s="131">
        <f t="shared" ref="BM760" si="14555">E760/E777</f>
        <v>4.3592604399107428E-2</v>
      </c>
      <c r="BN760" s="128">
        <f t="shared" ref="BN760" si="14556">F760/F777</f>
        <v>6.0548509624670059E-2</v>
      </c>
      <c r="BO760" s="129">
        <f t="shared" ref="BO760" si="14557">G760/G777</f>
        <v>3.3650299204852858E-2</v>
      </c>
      <c r="BP760" s="130">
        <f t="shared" ref="BP760" si="14558">H760/H777</f>
        <v>5.4792471644023434E-2</v>
      </c>
      <c r="BQ760" s="131">
        <f t="shared" ref="BQ760" si="14559">I760/I777</f>
        <v>4.8187557275226556E-2</v>
      </c>
      <c r="BR760" s="128">
        <f t="shared" ref="BR760" si="14560">J760/J777</f>
        <v>4.8927720413026211E-2</v>
      </c>
      <c r="BS760" s="129">
        <f t="shared" ref="BS760" si="14561">K760/K777</f>
        <v>8.6609336609336604E-2</v>
      </c>
      <c r="BT760" s="130">
        <f t="shared" ref="BT760" si="14562">L760/L777</f>
        <v>3.6051305542830966E-2</v>
      </c>
      <c r="BU760" s="128">
        <f t="shared" ref="BU760" si="14563">M760/M777</f>
        <v>6.3929028717761113E-2</v>
      </c>
      <c r="BV760" s="132">
        <f t="shared" ref="BV760" si="14564">N760/N777</f>
        <v>4.2492158387174607E-2</v>
      </c>
      <c r="BW760" s="133">
        <f t="shared" ref="BW760" si="14565">O760/O777</f>
        <v>5.7035291707217127E-2</v>
      </c>
      <c r="BX760" s="128">
        <f t="shared" ref="BX760" si="14566">P760/P777</f>
        <v>4.4158831766353268E-2</v>
      </c>
      <c r="BY760" s="129">
        <f t="shared" ref="BY760" si="14567">Q760/Q777</f>
        <v>3.9973319357758823E-2</v>
      </c>
      <c r="BZ760" s="130">
        <f t="shared" ref="BZ760" si="14568">R760/R777</f>
        <v>5.490626715820849E-2</v>
      </c>
      <c r="CA760" s="131">
        <f t="shared" ref="CA760" si="14569">S760/S777</f>
        <v>4.6447291788002332E-2</v>
      </c>
      <c r="CB760" s="128">
        <f t="shared" ref="CB760" si="14570">T760/T777</f>
        <v>3.5861865407319955E-2</v>
      </c>
      <c r="CC760" s="129">
        <f t="shared" ref="CC760" si="14571">U760/U777</f>
        <v>4.5362648471063936E-2</v>
      </c>
      <c r="CD760" s="130">
        <f t="shared" ref="CD760" si="14572">V760/V777</f>
        <v>3.0857519168352228E-2</v>
      </c>
      <c r="CE760" s="131">
        <f t="shared" ref="CE760" si="14573">W760/W777</f>
        <v>6.0410870145214776E-2</v>
      </c>
      <c r="CF760" s="128">
        <f t="shared" ref="CF760" si="14574">X760/X777</f>
        <v>4.2209201388888888E-2</v>
      </c>
      <c r="CG760" s="129">
        <f t="shared" ref="CG760" si="14575">Y760/Y777</f>
        <v>6.0880829015544043E-2</v>
      </c>
      <c r="CH760" s="130">
        <f t="shared" ref="CH760" si="14576">Z760/Z777</f>
        <v>5.8315071828585342E-2</v>
      </c>
      <c r="CI760" s="128">
        <f t="shared" ref="CI760" si="14577">AA760/AA777</f>
        <v>5.0856396028707035E-2</v>
      </c>
      <c r="CJ760" s="134">
        <f t="shared" ref="CJ760" si="14578">AB760/AB777</f>
        <v>4.9973587920016493E-2</v>
      </c>
      <c r="CK760" s="135">
        <f t="shared" ref="CK760" si="14579">AC760/AC777</f>
        <v>5.0785115358575071E-2</v>
      </c>
    </row>
    <row r="761" spans="1:89" ht="13.5" thickTop="1" x14ac:dyDescent="0.2">
      <c r="A761" s="145" t="s">
        <v>24</v>
      </c>
      <c r="B761" s="189">
        <v>1522</v>
      </c>
      <c r="C761" s="183">
        <v>1163</v>
      </c>
      <c r="D761" s="184">
        <v>596</v>
      </c>
      <c r="E761" s="185">
        <v>597</v>
      </c>
      <c r="F761" s="182">
        <v>1652</v>
      </c>
      <c r="G761" s="186">
        <v>836</v>
      </c>
      <c r="H761" s="184">
        <v>2261</v>
      </c>
      <c r="I761" s="185">
        <v>1741</v>
      </c>
      <c r="J761" s="182">
        <v>321</v>
      </c>
      <c r="K761" s="186">
        <v>339</v>
      </c>
      <c r="L761" s="184">
        <v>895</v>
      </c>
      <c r="M761" s="182">
        <v>1336</v>
      </c>
      <c r="N761" s="187">
        <v>1660</v>
      </c>
      <c r="O761" s="190">
        <v>2078</v>
      </c>
      <c r="P761" s="182">
        <v>902</v>
      </c>
      <c r="Q761" s="186">
        <v>833</v>
      </c>
      <c r="R761" s="184">
        <v>1331</v>
      </c>
      <c r="S761" s="185">
        <v>1290</v>
      </c>
      <c r="T761" s="182">
        <v>224</v>
      </c>
      <c r="U761" s="186">
        <v>340</v>
      </c>
      <c r="V761" s="184">
        <v>794</v>
      </c>
      <c r="W761" s="191">
        <v>1511</v>
      </c>
      <c r="X761" s="182">
        <v>738</v>
      </c>
      <c r="Y761" s="186">
        <v>542</v>
      </c>
      <c r="Z761" s="184">
        <v>2050</v>
      </c>
      <c r="AA761" s="182">
        <v>2629</v>
      </c>
      <c r="AB761" s="156">
        <f t="shared" si="14388"/>
        <v>14946</v>
      </c>
      <c r="AC761" s="157">
        <f t="shared" si="14389"/>
        <v>15235</v>
      </c>
      <c r="AE761" s="235" t="str">
        <f>$AE$17</f>
        <v>17:00 - 17:59</v>
      </c>
      <c r="AF761" s="125">
        <f t="shared" ref="AF761:AU763" si="14580">SUMIF($A$9:$A$32,$AE761,B$753:B$776)</f>
        <v>1643</v>
      </c>
      <c r="AG761" s="172">
        <f t="shared" si="14580"/>
        <v>2579</v>
      </c>
      <c r="AH761" s="126">
        <f t="shared" si="14580"/>
        <v>1164</v>
      </c>
      <c r="AI761" s="166">
        <f t="shared" si="14580"/>
        <v>964</v>
      </c>
      <c r="AJ761" s="125">
        <f t="shared" si="14580"/>
        <v>1616</v>
      </c>
      <c r="AK761" s="127">
        <f t="shared" si="14580"/>
        <v>2693</v>
      </c>
      <c r="AL761" s="126">
        <f t="shared" si="14580"/>
        <v>2575</v>
      </c>
      <c r="AM761" s="166">
        <f t="shared" si="14580"/>
        <v>3845</v>
      </c>
      <c r="AN761" s="125">
        <f t="shared" si="14580"/>
        <v>900</v>
      </c>
      <c r="AO761" s="127">
        <f t="shared" si="14580"/>
        <v>237</v>
      </c>
      <c r="AP761" s="126">
        <f t="shared" si="14580"/>
        <v>2751</v>
      </c>
      <c r="AQ761" s="125">
        <f t="shared" si="14580"/>
        <v>900</v>
      </c>
      <c r="AR761" s="165">
        <f t="shared" si="14580"/>
        <v>3776</v>
      </c>
      <c r="AS761" s="167">
        <f t="shared" si="14580"/>
        <v>2346</v>
      </c>
      <c r="AT761" s="125">
        <f t="shared" si="14580"/>
        <v>2005</v>
      </c>
      <c r="AU761" s="127">
        <f t="shared" si="14580"/>
        <v>1639</v>
      </c>
      <c r="AV761" s="126">
        <f t="shared" ref="AP761:BE763" si="14581">SUMIF($A$9:$A$32,$AE761,R$753:R$776)</f>
        <v>1881</v>
      </c>
      <c r="AW761" s="166">
        <f t="shared" si="14581"/>
        <v>2538</v>
      </c>
      <c r="AX761" s="125">
        <f t="shared" si="14581"/>
        <v>1166</v>
      </c>
      <c r="AY761" s="127">
        <f t="shared" si="14581"/>
        <v>248</v>
      </c>
      <c r="AZ761" s="126">
        <f t="shared" si="14581"/>
        <v>2460</v>
      </c>
      <c r="BA761" s="166">
        <f t="shared" si="14581"/>
        <v>1419</v>
      </c>
      <c r="BB761" s="125">
        <f t="shared" si="14581"/>
        <v>2076</v>
      </c>
      <c r="BC761" s="127">
        <f t="shared" si="14581"/>
        <v>740</v>
      </c>
      <c r="BD761" s="170">
        <f t="shared" si="14581"/>
        <v>2765</v>
      </c>
      <c r="BE761" s="171">
        <f t="shared" si="14581"/>
        <v>4071</v>
      </c>
      <c r="BF761" s="156">
        <f>AF761+AH761+AJ761+AL761+AN761+AP761+AR761+AT761+AV761+AX761+AZ761+BB761+BD761</f>
        <v>26778</v>
      </c>
      <c r="BG761" s="157">
        <f>AG761+AI761+AK761+AM761+AO761+AQ761+AS761+AU761+AW761+AY761+BA761+BC761+BE761</f>
        <v>24219</v>
      </c>
      <c r="BI761" s="145" t="s">
        <v>24</v>
      </c>
      <c r="BJ761" s="128">
        <f>B761/B777</f>
        <v>5.3864665911664777E-2</v>
      </c>
      <c r="BK761" s="129">
        <f t="shared" ref="BK761" si="14582">C761/C777</f>
        <v>4.6551655125485328E-2</v>
      </c>
      <c r="BL761" s="130">
        <f t="shared" ref="BL761" si="14583">D761/D777</f>
        <v>4.7414478918058868E-2</v>
      </c>
      <c r="BM761" s="131">
        <f t="shared" ref="BM761" si="14584">E761/E777</f>
        <v>4.7577303155881413E-2</v>
      </c>
      <c r="BN761" s="128">
        <f t="shared" ref="BN761" si="14585">F761/F777</f>
        <v>5.3177106804867057E-2</v>
      </c>
      <c r="BO761" s="129">
        <f t="shared" ref="BO761" si="14586">G761/G777</f>
        <v>3.4265103697024346E-2</v>
      </c>
      <c r="BP761" s="130">
        <f t="shared" ref="BP761" si="14587">H761/H777</f>
        <v>5.6362956500062324E-2</v>
      </c>
      <c r="BQ761" s="131">
        <f t="shared" ref="BQ761" si="14588">I761/I777</f>
        <v>4.4318297525710211E-2</v>
      </c>
      <c r="BR761" s="128">
        <f t="shared" ref="BR761" si="14589">J761/J777</f>
        <v>5.0992851469420175E-2</v>
      </c>
      <c r="BS761" s="129">
        <f t="shared" ref="BS761" si="14590">K761/K777</f>
        <v>5.2057739557739555E-2</v>
      </c>
      <c r="BT761" s="130">
        <f t="shared" ref="BT761" si="14591">L761/L777</f>
        <v>4.0998625744388457E-2</v>
      </c>
      <c r="BU761" s="128">
        <f t="shared" ref="BU761" si="14592">M761/M777</f>
        <v>6.1093835741723064E-2</v>
      </c>
      <c r="BV761" s="132">
        <f t="shared" ref="BV761" si="14593">N761/N777</f>
        <v>4.450282834240369E-2</v>
      </c>
      <c r="BW761" s="133">
        <f t="shared" ref="BW761" si="14594">O761/O777</f>
        <v>5.3219279823797573E-2</v>
      </c>
      <c r="BX761" s="128">
        <f t="shared" ref="BX761" si="14595">P761/P777</f>
        <v>4.5109021804360869E-2</v>
      </c>
      <c r="BY761" s="129">
        <f t="shared" ref="BY761" si="14596">Q761/Q777</f>
        <v>3.9687455333746249E-2</v>
      </c>
      <c r="BZ761" s="130">
        <f t="shared" ref="BZ761" si="14597">R761/R777</f>
        <v>5.2200172562553923E-2</v>
      </c>
      <c r="CA761" s="131">
        <f t="shared" ref="CA761" si="14598">S761/S777</f>
        <v>4.6956901572510194E-2</v>
      </c>
      <c r="CB761" s="128">
        <f t="shared" ref="CB761" si="14599">T761/T777</f>
        <v>3.3057851239669422E-2</v>
      </c>
      <c r="CC761" s="129">
        <f t="shared" ref="CC761" si="14600">U761/U777</f>
        <v>4.2961839777609298E-2</v>
      </c>
      <c r="CD761" s="130">
        <f t="shared" ref="CD761" si="14601">V761/V777</f>
        <v>3.7348887529987301E-2</v>
      </c>
      <c r="CE761" s="131">
        <f t="shared" ref="CE761" si="14602">W761/W777</f>
        <v>5.7590425734649543E-2</v>
      </c>
      <c r="CF761" s="128">
        <f t="shared" ref="CF761" si="14603">X761/X777</f>
        <v>4.00390625E-2</v>
      </c>
      <c r="CG761" s="129">
        <f t="shared" ref="CG761" si="14604">Y761/Y777</f>
        <v>4.387953367875648E-2</v>
      </c>
      <c r="CH761" s="130">
        <f t="shared" ref="CH761" si="14605">Z761/Z777</f>
        <v>4.9914779644509376E-2</v>
      </c>
      <c r="CI761" s="128">
        <f t="shared" ref="CI761" si="14606">AA761/AA777</f>
        <v>6.0280191685965191E-2</v>
      </c>
      <c r="CJ761" s="134">
        <f t="shared" ref="CJ761" si="14607">AB761/AB777</f>
        <v>4.8140847247990108E-2</v>
      </c>
      <c r="CK761" s="135">
        <f t="shared" ref="CK761" si="14608">AC761/AC777</f>
        <v>4.9590516118952141E-2</v>
      </c>
    </row>
    <row r="762" spans="1:89" x14ac:dyDescent="0.2">
      <c r="A762" s="136" t="s">
        <v>25</v>
      </c>
      <c r="B762" s="192">
        <v>1364</v>
      </c>
      <c r="C762" s="176">
        <v>1305</v>
      </c>
      <c r="D762" s="177">
        <v>542</v>
      </c>
      <c r="E762" s="178">
        <v>565</v>
      </c>
      <c r="F762" s="175">
        <v>1450</v>
      </c>
      <c r="G762" s="179">
        <v>883</v>
      </c>
      <c r="H762" s="177">
        <v>1995</v>
      </c>
      <c r="I762" s="178">
        <v>1874</v>
      </c>
      <c r="J762" s="175">
        <v>327</v>
      </c>
      <c r="K762" s="176">
        <v>314</v>
      </c>
      <c r="L762" s="177">
        <v>867</v>
      </c>
      <c r="M762" s="175">
        <v>1174</v>
      </c>
      <c r="N762" s="180">
        <v>1571</v>
      </c>
      <c r="O762" s="193">
        <v>1783</v>
      </c>
      <c r="P762" s="175">
        <v>888</v>
      </c>
      <c r="Q762" s="176">
        <v>876</v>
      </c>
      <c r="R762" s="177">
        <v>1241</v>
      </c>
      <c r="S762" s="178">
        <v>1178</v>
      </c>
      <c r="T762" s="184">
        <v>228</v>
      </c>
      <c r="U762" s="175">
        <v>332</v>
      </c>
      <c r="V762" s="177">
        <v>741</v>
      </c>
      <c r="W762" s="194">
        <v>1218</v>
      </c>
      <c r="X762" s="175">
        <v>688</v>
      </c>
      <c r="Y762" s="179">
        <v>447</v>
      </c>
      <c r="Z762" s="177">
        <v>2365</v>
      </c>
      <c r="AA762" s="175">
        <v>2092</v>
      </c>
      <c r="AB762" s="156">
        <f t="shared" si="14388"/>
        <v>14267</v>
      </c>
      <c r="AC762" s="157">
        <f t="shared" si="14389"/>
        <v>14041</v>
      </c>
      <c r="AE762" s="237" t="str">
        <f>$AE$18</f>
        <v>18:00 - 18:59</v>
      </c>
      <c r="AF762" s="125">
        <f t="shared" si="14580"/>
        <v>1771</v>
      </c>
      <c r="AG762" s="176">
        <f t="shared" si="14580"/>
        <v>2786</v>
      </c>
      <c r="AH762" s="177">
        <f t="shared" si="14580"/>
        <v>903</v>
      </c>
      <c r="AI762" s="178">
        <f t="shared" si="14580"/>
        <v>1153</v>
      </c>
      <c r="AJ762" s="238">
        <f t="shared" si="14580"/>
        <v>1327</v>
      </c>
      <c r="AK762" s="179">
        <f t="shared" si="14580"/>
        <v>2726</v>
      </c>
      <c r="AL762" s="177">
        <f t="shared" si="14580"/>
        <v>2371</v>
      </c>
      <c r="AM762" s="178">
        <f t="shared" si="14580"/>
        <v>4323</v>
      </c>
      <c r="AN762" s="238">
        <f t="shared" si="14580"/>
        <v>671</v>
      </c>
      <c r="AO762" s="179">
        <f t="shared" si="14580"/>
        <v>246</v>
      </c>
      <c r="AP762" s="177">
        <f t="shared" si="14581"/>
        <v>2505</v>
      </c>
      <c r="AQ762" s="238">
        <f t="shared" si="14581"/>
        <v>750</v>
      </c>
      <c r="AR762" s="180">
        <f t="shared" si="14581"/>
        <v>3372</v>
      </c>
      <c r="AS762" s="181">
        <f t="shared" si="14581"/>
        <v>2384</v>
      </c>
      <c r="AT762" s="238">
        <f t="shared" si="14581"/>
        <v>1837</v>
      </c>
      <c r="AU762" s="179">
        <f t="shared" si="14581"/>
        <v>1752</v>
      </c>
      <c r="AV762" s="177">
        <f t="shared" si="14581"/>
        <v>1659</v>
      </c>
      <c r="AW762" s="178">
        <f t="shared" si="14581"/>
        <v>2333</v>
      </c>
      <c r="AX762" s="238">
        <f t="shared" si="14581"/>
        <v>971</v>
      </c>
      <c r="AY762" s="179">
        <f t="shared" si="14581"/>
        <v>231</v>
      </c>
      <c r="AZ762" s="177">
        <f t="shared" si="14581"/>
        <v>2571</v>
      </c>
      <c r="BA762" s="178">
        <f t="shared" si="14581"/>
        <v>1378</v>
      </c>
      <c r="BB762" s="238">
        <f t="shared" si="14581"/>
        <v>1852</v>
      </c>
      <c r="BC762" s="179">
        <f t="shared" si="14581"/>
        <v>723</v>
      </c>
      <c r="BD762" s="177">
        <f t="shared" si="14581"/>
        <v>2809</v>
      </c>
      <c r="BE762" s="238">
        <f t="shared" si="14581"/>
        <v>3657</v>
      </c>
      <c r="BF762" s="158">
        <f>SUM(AF762,AH762,AJ762,AL762,AN762,AP762,AR762,AT762,AV762,AX762,AZ762,BB762,BD762)</f>
        <v>24619</v>
      </c>
      <c r="BG762" s="159">
        <f>SUM(AG762,AI762,AK762,AM762,AO762,AQ762,AS762,AU762,AW762,AY762,BA762,BC762,BE762)</f>
        <v>24442</v>
      </c>
      <c r="BI762" s="136" t="s">
        <v>25</v>
      </c>
      <c r="BJ762" s="128">
        <f>B762/B777</f>
        <v>4.8272933182332958E-2</v>
      </c>
      <c r="BK762" s="129">
        <f t="shared" ref="BK762" si="14609">C762/C777</f>
        <v>5.2235520153704522E-2</v>
      </c>
      <c r="BL762" s="130">
        <f t="shared" ref="BL762" si="14610">D762/D777</f>
        <v>4.3118536197295144E-2</v>
      </c>
      <c r="BM762" s="131">
        <f t="shared" ref="BM762" si="14611">E762/E777</f>
        <v>4.502709595154606E-2</v>
      </c>
      <c r="BN762" s="128">
        <f t="shared" ref="BN762" si="14612">F762/F777</f>
        <v>4.6674821348097598E-2</v>
      </c>
      <c r="BO762" s="129">
        <f t="shared" ref="BO762" si="14613">G762/G777</f>
        <v>3.6191491105828345E-2</v>
      </c>
      <c r="BP762" s="130">
        <f t="shared" ref="BP762" si="14614">H762/H777</f>
        <v>4.9732020441231463E-2</v>
      </c>
      <c r="BQ762" s="131">
        <f t="shared" ref="BQ762" si="14615">I762/I777</f>
        <v>4.7703899806537012E-2</v>
      </c>
      <c r="BR762" s="128">
        <f t="shared" ref="BR762" si="14616">J762/J777</f>
        <v>5.1945988880063541E-2</v>
      </c>
      <c r="BS762" s="129">
        <f t="shared" ref="BS762" si="14617">K762/K777</f>
        <v>4.8218673218673222E-2</v>
      </c>
      <c r="BT762" s="130">
        <f t="shared" ref="BT762" si="14618">L762/L777</f>
        <v>3.9715987173614291E-2</v>
      </c>
      <c r="BU762" s="128">
        <f t="shared" ref="BU762" si="14619">M762/M777</f>
        <v>5.3685750868849462E-2</v>
      </c>
      <c r="BV762" s="132">
        <f t="shared" ref="BV762" si="14620">N762/N777</f>
        <v>4.2116833328865177E-2</v>
      </c>
      <c r="BW762" s="133">
        <f t="shared" ref="BW762" si="14621">O762/O777</f>
        <v>4.5664088510987043E-2</v>
      </c>
      <c r="BX762" s="128">
        <f t="shared" ref="BX762" si="14622">P762/P777</f>
        <v>4.4408881776355269E-2</v>
      </c>
      <c r="BY762" s="129">
        <f t="shared" ref="BY762" si="14623">Q762/Q777</f>
        <v>4.1736147505836388E-2</v>
      </c>
      <c r="BZ762" s="130">
        <f t="shared" ref="BZ762" si="14624">R762/R777</f>
        <v>4.8670483959526237E-2</v>
      </c>
      <c r="CA762" s="131">
        <f t="shared" ref="CA762" si="14625">S762/S777</f>
        <v>4.2880023296447294E-2</v>
      </c>
      <c r="CB762" s="128">
        <f t="shared" ref="CB762" si="14626">T762/T777</f>
        <v>3.3648170011806373E-2</v>
      </c>
      <c r="CC762" s="129">
        <f t="shared" ref="CC762" si="14627">U762/U777</f>
        <v>4.1950972959312612E-2</v>
      </c>
      <c r="CD762" s="130">
        <f t="shared" ref="CD762" si="14628">V762/V777</f>
        <v>3.4855825767910062E-2</v>
      </c>
      <c r="CE762" s="131">
        <f t="shared" ref="CE762" si="14629">W762/W777</f>
        <v>4.6422990433357472E-2</v>
      </c>
      <c r="CF762" s="128">
        <f t="shared" ref="CF762" si="14630">X762/X777</f>
        <v>3.7326388888888888E-2</v>
      </c>
      <c r="CG762" s="129">
        <f t="shared" ref="CG762" si="14631">Y762/Y777</f>
        <v>3.618847150259067E-2</v>
      </c>
      <c r="CH762" s="130">
        <f t="shared" ref="CH762" si="14632">Z762/Z777</f>
        <v>5.7584611638665691E-2</v>
      </c>
      <c r="CI762" s="128">
        <f t="shared" ref="CI762" si="14633">AA762/AA777</f>
        <v>4.7967349184876072E-2</v>
      </c>
      <c r="CJ762" s="134">
        <f t="shared" ref="CJ762" si="14634">AB762/AB777</f>
        <v>4.5953798185941044E-2</v>
      </c>
      <c r="CK762" s="135">
        <f t="shared" ref="CK762" si="14635">AC762/AC777</f>
        <v>4.5703999791677517E-2</v>
      </c>
    </row>
    <row r="763" spans="1:89" ht="13.5" thickBot="1" x14ac:dyDescent="0.25">
      <c r="A763" s="145" t="s">
        <v>26</v>
      </c>
      <c r="B763" s="189">
        <v>1317</v>
      </c>
      <c r="C763" s="183">
        <v>1266</v>
      </c>
      <c r="D763" s="184">
        <v>470</v>
      </c>
      <c r="E763" s="185">
        <v>515</v>
      </c>
      <c r="F763" s="182">
        <v>1220</v>
      </c>
      <c r="G763" s="186">
        <v>844</v>
      </c>
      <c r="H763" s="184">
        <v>1932</v>
      </c>
      <c r="I763" s="185">
        <v>1730</v>
      </c>
      <c r="J763" s="182">
        <v>304</v>
      </c>
      <c r="K763" s="183">
        <v>290</v>
      </c>
      <c r="L763" s="184">
        <v>875</v>
      </c>
      <c r="M763" s="182">
        <v>930</v>
      </c>
      <c r="N763" s="187">
        <v>1543</v>
      </c>
      <c r="O763" s="190">
        <v>1643</v>
      </c>
      <c r="P763" s="182">
        <v>838</v>
      </c>
      <c r="Q763" s="183">
        <v>788</v>
      </c>
      <c r="R763" s="184">
        <v>1175</v>
      </c>
      <c r="S763" s="185">
        <v>1190</v>
      </c>
      <c r="T763" s="182">
        <v>264</v>
      </c>
      <c r="U763" s="186">
        <v>307</v>
      </c>
      <c r="V763" s="184">
        <v>765</v>
      </c>
      <c r="W763" s="191">
        <v>1184</v>
      </c>
      <c r="X763" s="182">
        <v>648</v>
      </c>
      <c r="Y763" s="186">
        <v>426</v>
      </c>
      <c r="Z763" s="184">
        <v>2193</v>
      </c>
      <c r="AA763" s="182">
        <v>2435</v>
      </c>
      <c r="AB763" s="156">
        <f t="shared" si="14388"/>
        <v>13544</v>
      </c>
      <c r="AC763" s="157">
        <f t="shared" si="14389"/>
        <v>13548</v>
      </c>
      <c r="AE763" s="235">
        <f>$AE$19</f>
        <v>0</v>
      </c>
      <c r="AF763" s="125">
        <f t="shared" si="14580"/>
        <v>0</v>
      </c>
      <c r="AG763" s="183">
        <f t="shared" si="14580"/>
        <v>0</v>
      </c>
      <c r="AH763" s="184">
        <f t="shared" si="14580"/>
        <v>0</v>
      </c>
      <c r="AI763" s="185">
        <f t="shared" si="14580"/>
        <v>0</v>
      </c>
      <c r="AJ763" s="182">
        <f t="shared" si="14580"/>
        <v>0</v>
      </c>
      <c r="AK763" s="186">
        <f t="shared" si="14580"/>
        <v>0</v>
      </c>
      <c r="AL763" s="184">
        <f t="shared" si="14580"/>
        <v>0</v>
      </c>
      <c r="AM763" s="185">
        <f t="shared" si="14580"/>
        <v>0</v>
      </c>
      <c r="AN763" s="182">
        <f t="shared" si="14580"/>
        <v>0</v>
      </c>
      <c r="AO763" s="186">
        <f t="shared" si="14580"/>
        <v>0</v>
      </c>
      <c r="AP763" s="184">
        <f t="shared" si="14581"/>
        <v>0</v>
      </c>
      <c r="AQ763" s="182">
        <f t="shared" si="14581"/>
        <v>0</v>
      </c>
      <c r="AR763" s="187">
        <f t="shared" si="14581"/>
        <v>0</v>
      </c>
      <c r="AS763" s="188">
        <f t="shared" si="14581"/>
        <v>0</v>
      </c>
      <c r="AT763" s="182">
        <f t="shared" si="14581"/>
        <v>0</v>
      </c>
      <c r="AU763" s="186">
        <f t="shared" si="14581"/>
        <v>0</v>
      </c>
      <c r="AV763" s="184">
        <f t="shared" si="14581"/>
        <v>0</v>
      </c>
      <c r="AW763" s="185">
        <f t="shared" si="14581"/>
        <v>0</v>
      </c>
      <c r="AX763" s="182">
        <f t="shared" si="14581"/>
        <v>0</v>
      </c>
      <c r="AY763" s="186">
        <f t="shared" si="14581"/>
        <v>0</v>
      </c>
      <c r="AZ763" s="184">
        <f t="shared" si="14581"/>
        <v>0</v>
      </c>
      <c r="BA763" s="185">
        <f t="shared" si="14581"/>
        <v>0</v>
      </c>
      <c r="BB763" s="182">
        <f t="shared" si="14581"/>
        <v>0</v>
      </c>
      <c r="BC763" s="186">
        <f t="shared" si="14581"/>
        <v>0</v>
      </c>
      <c r="BD763" s="184">
        <f t="shared" si="14581"/>
        <v>0</v>
      </c>
      <c r="BE763" s="182">
        <f t="shared" si="14581"/>
        <v>0</v>
      </c>
      <c r="BF763" s="158">
        <f>SUM(AF763,AH763,AJ763,AL763,AN763,AP763,AR763,AT763,AV763,AX763,AZ763,BB763,BD763)</f>
        <v>0</v>
      </c>
      <c r="BG763" s="159">
        <f>SUM(AG763,AI763,AK763,AM763,AO763,AQ763,AS763,AU763,AW763,AY763,BA763,BC763,BE763)</f>
        <v>0</v>
      </c>
      <c r="BI763" s="145" t="s">
        <v>26</v>
      </c>
      <c r="BJ763" s="128">
        <f>B763/B777</f>
        <v>4.6609569648924119E-2</v>
      </c>
      <c r="BK763" s="129">
        <f t="shared" ref="BK763" si="14636">C763/C777</f>
        <v>5.0674458631869673E-2</v>
      </c>
      <c r="BL763" s="130">
        <f t="shared" ref="BL763" si="14637">D763/D777</f>
        <v>3.7390612569610182E-2</v>
      </c>
      <c r="BM763" s="131">
        <f t="shared" ref="BM763" si="14638">E763/E777</f>
        <v>4.1042397194772075E-2</v>
      </c>
      <c r="BN763" s="128">
        <f t="shared" ref="BN763" si="14639">F763/F777</f>
        <v>3.9271228996330391E-2</v>
      </c>
      <c r="BO763" s="129">
        <f t="shared" ref="BO763" si="14640">G763/G777</f>
        <v>3.4592999426182471E-2</v>
      </c>
      <c r="BP763" s="130">
        <f t="shared" ref="BP763" si="14641">H763/H777</f>
        <v>4.8161535585192573E-2</v>
      </c>
      <c r="BQ763" s="131">
        <f t="shared" ref="BQ763" si="14642">I763/I777</f>
        <v>4.4038285306995217E-2</v>
      </c>
      <c r="BR763" s="128">
        <f t="shared" ref="BR763" si="14643">J763/J777</f>
        <v>4.8292295472597301E-2</v>
      </c>
      <c r="BS763" s="129">
        <f t="shared" ref="BS763" si="14644">K763/K777</f>
        <v>4.4533169533169534E-2</v>
      </c>
      <c r="BT763" s="130">
        <f t="shared" ref="BT763" si="14645">L763/L777</f>
        <v>4.0082455336692628E-2</v>
      </c>
      <c r="BU763" s="128">
        <f t="shared" ref="BU763" si="14646">M763/M777</f>
        <v>4.2527894640570697E-2</v>
      </c>
      <c r="BV763" s="132">
        <f t="shared" ref="BV763" si="14647">N763/N777</f>
        <v>4.1366183212246319E-2</v>
      </c>
      <c r="BW763" s="133">
        <f t="shared" ref="BW763" si="14648">O763/O777</f>
        <v>4.2078573989653228E-2</v>
      </c>
      <c r="BX763" s="128">
        <f t="shared" ref="BX763" si="14649">P763/P777</f>
        <v>4.1908381676335267E-2</v>
      </c>
      <c r="BY763" s="129">
        <f t="shared" ref="BY763" si="14650">Q763/Q777</f>
        <v>3.754347515365191E-2</v>
      </c>
      <c r="BZ763" s="130">
        <f t="shared" ref="BZ763" si="14651">R763/R777</f>
        <v>4.6082045650639267E-2</v>
      </c>
      <c r="CA763" s="131">
        <f t="shared" ref="CA763" si="14652">S763/S777</f>
        <v>4.3316831683168314E-2</v>
      </c>
      <c r="CB763" s="128">
        <f t="shared" ref="CB763" si="14653">T763/T777</f>
        <v>3.896103896103896E-2</v>
      </c>
      <c r="CC763" s="129">
        <f t="shared" ref="CC763" si="14654">U763/U777</f>
        <v>3.8792014152135457E-2</v>
      </c>
      <c r="CD763" s="130">
        <f t="shared" ref="CD763" si="14655">V763/V777</f>
        <v>3.5984759396020506E-2</v>
      </c>
      <c r="CE763" s="131">
        <f t="shared" ref="CE763" si="14656">W763/W777</f>
        <v>4.512711056904372E-2</v>
      </c>
      <c r="CF763" s="128">
        <f t="shared" ref="CF763" si="14657">X763/X777</f>
        <v>3.515625E-2</v>
      </c>
      <c r="CG763" s="129">
        <f t="shared" ref="CG763" si="14658">Y763/Y777</f>
        <v>3.4488341968911915E-2</v>
      </c>
      <c r="CH763" s="130">
        <f t="shared" ref="CH763" si="14659">Z763/Z777</f>
        <v>5.3396639883126366E-2</v>
      </c>
      <c r="CI763" s="128">
        <f t="shared" ref="CI763" si="14660">AA763/AA777</f>
        <v>5.5831976704193702E-2</v>
      </c>
      <c r="CJ763" s="134">
        <f t="shared" ref="CJ763" si="14661">AB763/AB777</f>
        <v>4.3625025767882908E-2</v>
      </c>
      <c r="CK763" s="135">
        <f t="shared" ref="CK763" si="14662">AC763/AC777</f>
        <v>4.4099265663246706E-2</v>
      </c>
    </row>
    <row r="764" spans="1:89" ht="14.25" thickTop="1" thickBot="1" x14ac:dyDescent="0.25">
      <c r="A764" s="136" t="s">
        <v>27</v>
      </c>
      <c r="B764" s="192">
        <v>1273</v>
      </c>
      <c r="C764" s="176">
        <v>1300</v>
      </c>
      <c r="D764" s="177">
        <v>503</v>
      </c>
      <c r="E764" s="178">
        <v>600</v>
      </c>
      <c r="F764" s="175">
        <v>1082</v>
      </c>
      <c r="G764" s="179">
        <v>1114</v>
      </c>
      <c r="H764" s="177">
        <v>2006</v>
      </c>
      <c r="I764" s="178">
        <v>2046</v>
      </c>
      <c r="J764" s="175">
        <v>327</v>
      </c>
      <c r="K764" s="176">
        <v>263</v>
      </c>
      <c r="L764" s="177">
        <v>1057</v>
      </c>
      <c r="M764" s="175">
        <v>890</v>
      </c>
      <c r="N764" s="180">
        <v>1688</v>
      </c>
      <c r="O764" s="193">
        <v>1567</v>
      </c>
      <c r="P764" s="175">
        <v>907</v>
      </c>
      <c r="Q764" s="176">
        <v>755</v>
      </c>
      <c r="R764" s="177">
        <v>1226</v>
      </c>
      <c r="S764" s="178">
        <v>1132</v>
      </c>
      <c r="T764" s="175">
        <v>351</v>
      </c>
      <c r="U764" s="179">
        <v>260</v>
      </c>
      <c r="V764" s="177">
        <v>985</v>
      </c>
      <c r="W764" s="194">
        <v>1032</v>
      </c>
      <c r="X764" s="175">
        <v>717</v>
      </c>
      <c r="Y764" s="179">
        <v>308</v>
      </c>
      <c r="Z764" s="177">
        <v>2006</v>
      </c>
      <c r="AA764" s="175">
        <v>2447</v>
      </c>
      <c r="AB764" s="156">
        <f t="shared" si="14388"/>
        <v>14128</v>
      </c>
      <c r="AC764" s="157">
        <f t="shared" si="14389"/>
        <v>13714</v>
      </c>
      <c r="AE764" s="229" t="s">
        <v>13</v>
      </c>
      <c r="AF764" s="20">
        <f t="shared" ref="AF764:BG764" si="14663">SUM(AF761:AF763)</f>
        <v>3414</v>
      </c>
      <c r="AG764" s="21">
        <f t="shared" si="14663"/>
        <v>5365</v>
      </c>
      <c r="AH764" s="20">
        <f t="shared" si="14663"/>
        <v>2067</v>
      </c>
      <c r="AI764" s="21">
        <f t="shared" si="14663"/>
        <v>2117</v>
      </c>
      <c r="AJ764" s="20">
        <f t="shared" si="14663"/>
        <v>2943</v>
      </c>
      <c r="AK764" s="21">
        <f t="shared" si="14663"/>
        <v>5419</v>
      </c>
      <c r="AL764" s="20">
        <f t="shared" si="14663"/>
        <v>4946</v>
      </c>
      <c r="AM764" s="21">
        <f t="shared" si="14663"/>
        <v>8168</v>
      </c>
      <c r="AN764" s="20">
        <f t="shared" si="14663"/>
        <v>1571</v>
      </c>
      <c r="AO764" s="21">
        <f t="shared" si="14663"/>
        <v>483</v>
      </c>
      <c r="AP764" s="20">
        <f t="shared" si="14663"/>
        <v>5256</v>
      </c>
      <c r="AQ764" s="21">
        <f t="shared" si="14663"/>
        <v>1650</v>
      </c>
      <c r="AR764" s="20">
        <f t="shared" si="14663"/>
        <v>7148</v>
      </c>
      <c r="AS764" s="21">
        <f t="shared" si="14663"/>
        <v>4730</v>
      </c>
      <c r="AT764" s="20">
        <f t="shared" si="14663"/>
        <v>3842</v>
      </c>
      <c r="AU764" s="21">
        <f t="shared" si="14663"/>
        <v>3391</v>
      </c>
      <c r="AV764" s="20">
        <f t="shared" si="14663"/>
        <v>3540</v>
      </c>
      <c r="AW764" s="21">
        <f t="shared" si="14663"/>
        <v>4871</v>
      </c>
      <c r="AX764" s="20">
        <f t="shared" si="14663"/>
        <v>2137</v>
      </c>
      <c r="AY764" s="21">
        <f t="shared" si="14663"/>
        <v>479</v>
      </c>
      <c r="AZ764" s="20">
        <f t="shared" si="14663"/>
        <v>5031</v>
      </c>
      <c r="BA764" s="21">
        <f t="shared" si="14663"/>
        <v>2797</v>
      </c>
      <c r="BB764" s="20">
        <f t="shared" si="14663"/>
        <v>3928</v>
      </c>
      <c r="BC764" s="21">
        <f t="shared" si="14663"/>
        <v>1463</v>
      </c>
      <c r="BD764" s="20">
        <f t="shared" si="14663"/>
        <v>5574</v>
      </c>
      <c r="BE764" s="21">
        <f t="shared" si="14663"/>
        <v>7728</v>
      </c>
      <c r="BF764" s="160">
        <f t="shared" si="14663"/>
        <v>51397</v>
      </c>
      <c r="BG764" s="161">
        <f t="shared" si="14663"/>
        <v>48661</v>
      </c>
      <c r="BI764" s="136" t="s">
        <v>27</v>
      </c>
      <c r="BJ764" s="128">
        <f>B764/B777</f>
        <v>4.5052378255945637E-2</v>
      </c>
      <c r="BK764" s="129">
        <f t="shared" ref="BK764" si="14664">C764/C777</f>
        <v>5.2035384061161587E-2</v>
      </c>
      <c r="BL764" s="130">
        <f t="shared" ref="BL764" si="14665">D764/D777</f>
        <v>4.0015910898965792E-2</v>
      </c>
      <c r="BM764" s="131">
        <f t="shared" ref="BM764" si="14666">E764/E777</f>
        <v>4.7816385081287854E-2</v>
      </c>
      <c r="BN764" s="128">
        <f t="shared" ref="BN764" si="14667">F764/F777</f>
        <v>3.4829073585270071E-2</v>
      </c>
      <c r="BO764" s="129">
        <f t="shared" ref="BO764" si="14668">G764/G777</f>
        <v>4.5659480285269283E-2</v>
      </c>
      <c r="BP764" s="130">
        <f t="shared" ref="BP764" si="14669">H764/H777</f>
        <v>5.0006232082762059E-2</v>
      </c>
      <c r="BQ764" s="131">
        <f t="shared" ref="BQ764" si="14670">I764/I777</f>
        <v>5.2082272680989715E-2</v>
      </c>
      <c r="BR764" s="128">
        <f t="shared" ref="BR764" si="14671">J764/J777</f>
        <v>5.1945988880063541E-2</v>
      </c>
      <c r="BS764" s="129">
        <f t="shared" ref="BS764" si="14672">K764/K777</f>
        <v>4.0386977886977884E-2</v>
      </c>
      <c r="BT764" s="130">
        <f t="shared" ref="BT764" si="14673">L764/L777</f>
        <v>4.8419606046724691E-2</v>
      </c>
      <c r="BU764" s="128">
        <f t="shared" ref="BU764" si="14674">M764/M777</f>
        <v>4.0698737881836471E-2</v>
      </c>
      <c r="BV764" s="132">
        <f t="shared" ref="BV764" si="14675">N764/N777</f>
        <v>4.5253478459022549E-2</v>
      </c>
      <c r="BW764" s="133">
        <f t="shared" ref="BW764" si="14676">O764/O777</f>
        <v>4.0132151820929163E-2</v>
      </c>
      <c r="BX764" s="128">
        <f t="shared" ref="BX764" si="14677">P764/P777</f>
        <v>4.535907181436287E-2</v>
      </c>
      <c r="BY764" s="129">
        <f t="shared" ref="BY764" si="14678">Q764/Q777</f>
        <v>3.5971223021582732E-2</v>
      </c>
      <c r="BZ764" s="130">
        <f t="shared" ref="BZ764" si="14679">R764/R777</f>
        <v>4.8082202525688289E-2</v>
      </c>
      <c r="CA764" s="131">
        <f t="shared" ref="CA764" si="14680">S764/S777</f>
        <v>4.1205591147350028E-2</v>
      </c>
      <c r="CB764" s="128">
        <f t="shared" ref="CB764" si="14681">T764/T777</f>
        <v>5.1800472255017709E-2</v>
      </c>
      <c r="CC764" s="129">
        <f t="shared" ref="CC764" si="14682">U764/U777</f>
        <v>3.2853171594642405E-2</v>
      </c>
      <c r="CD764" s="130">
        <f t="shared" ref="CD764" si="14683">V764/V777</f>
        <v>4.6333317653699607E-2</v>
      </c>
      <c r="CE764" s="131">
        <f t="shared" ref="CE764" si="14684">W764/W777</f>
        <v>3.9333765293288102E-2</v>
      </c>
      <c r="CF764" s="128">
        <f t="shared" ref="CF764" si="14685">X764/X777</f>
        <v>3.8899739583333336E-2</v>
      </c>
      <c r="CG764" s="129">
        <f t="shared" ref="CG764" si="14686">Y764/Y777</f>
        <v>2.493523316062176E-2</v>
      </c>
      <c r="CH764" s="130">
        <f t="shared" ref="CH764" si="14687">Z764/Z777</f>
        <v>4.8843438032627223E-2</v>
      </c>
      <c r="CI764" s="128">
        <f t="shared" ref="CI764" si="14688">AA764/AA777</f>
        <v>5.6107124022653797E-2</v>
      </c>
      <c r="CJ764" s="134">
        <f t="shared" ref="CJ764" si="14689">AB764/AB777</f>
        <v>4.5506081220366937E-2</v>
      </c>
      <c r="CK764" s="135">
        <f t="shared" ref="CK764" si="14690">AC764/AC777</f>
        <v>4.4639602104057083E-2</v>
      </c>
    </row>
    <row r="765" spans="1:89" ht="13.5" thickTop="1" x14ac:dyDescent="0.2">
      <c r="A765" s="145" t="s">
        <v>28</v>
      </c>
      <c r="B765" s="189">
        <v>1205</v>
      </c>
      <c r="C765" s="183">
        <v>1498</v>
      </c>
      <c r="D765" s="184">
        <v>542</v>
      </c>
      <c r="E765" s="185">
        <v>598</v>
      </c>
      <c r="F765" s="182">
        <v>1137</v>
      </c>
      <c r="G765" s="186">
        <v>1438</v>
      </c>
      <c r="H765" s="184">
        <v>2033</v>
      </c>
      <c r="I765" s="185">
        <v>2249</v>
      </c>
      <c r="J765" s="182">
        <v>395</v>
      </c>
      <c r="K765" s="183">
        <v>179</v>
      </c>
      <c r="L765" s="184">
        <v>1512</v>
      </c>
      <c r="M765" s="182">
        <v>800</v>
      </c>
      <c r="N765" s="187">
        <v>2144</v>
      </c>
      <c r="O765" s="190">
        <v>1569</v>
      </c>
      <c r="P765" s="182">
        <v>1055</v>
      </c>
      <c r="Q765" s="183">
        <v>890</v>
      </c>
      <c r="R765" s="184">
        <v>1260</v>
      </c>
      <c r="S765" s="185">
        <v>1428</v>
      </c>
      <c r="T765" s="182">
        <v>392</v>
      </c>
      <c r="U765" s="186">
        <v>188</v>
      </c>
      <c r="V765" s="184">
        <v>1398</v>
      </c>
      <c r="W765" s="191">
        <v>1089</v>
      </c>
      <c r="X765" s="182">
        <v>962</v>
      </c>
      <c r="Y765" s="186">
        <v>404</v>
      </c>
      <c r="Z765" s="184">
        <v>2225</v>
      </c>
      <c r="AA765" s="182">
        <v>2644</v>
      </c>
      <c r="AB765" s="156">
        <f t="shared" si="14388"/>
        <v>16260</v>
      </c>
      <c r="AC765" s="157">
        <f t="shared" si="14389"/>
        <v>14974</v>
      </c>
      <c r="BI765" s="145" t="s">
        <v>28</v>
      </c>
      <c r="BJ765" s="128">
        <f>B765/B777</f>
        <v>4.2645809739524351E-2</v>
      </c>
      <c r="BK765" s="129">
        <f t="shared" ref="BK765" si="14691">C765/C777</f>
        <v>5.9960773325861583E-2</v>
      </c>
      <c r="BL765" s="130">
        <f t="shared" ref="BL765" si="14692">D765/D777</f>
        <v>4.3118536197295144E-2</v>
      </c>
      <c r="BM765" s="131">
        <f t="shared" ref="BM765" si="14693">E765/E777</f>
        <v>4.7656997131016898E-2</v>
      </c>
      <c r="BN765" s="128">
        <f t="shared" ref="BN765" si="14694">F765/F777</f>
        <v>3.6599497843301361E-2</v>
      </c>
      <c r="BO765" s="129">
        <f t="shared" ref="BO765" si="14695">G765/G777</f>
        <v>5.8939257316173457E-2</v>
      </c>
      <c r="BP765" s="130">
        <f t="shared" ref="BP765" si="14696">H765/H777</f>
        <v>5.067929702106444E-2</v>
      </c>
      <c r="BQ765" s="131">
        <f t="shared" ref="BQ765" si="14697">I765/I777</f>
        <v>5.7249770899093777E-2</v>
      </c>
      <c r="BR765" s="128">
        <f t="shared" ref="BR765" si="14698">J765/J777</f>
        <v>6.2748212867355047E-2</v>
      </c>
      <c r="BS765" s="129">
        <f t="shared" ref="BS765" si="14699">K765/K777</f>
        <v>2.7487714987714986E-2</v>
      </c>
      <c r="BT765" s="130">
        <f t="shared" ref="BT765" si="14700">L765/L777</f>
        <v>6.926248282180486E-2</v>
      </c>
      <c r="BU765" s="128">
        <f t="shared" ref="BU765" si="14701">M765/M777</f>
        <v>3.6583135174684471E-2</v>
      </c>
      <c r="BV765" s="132">
        <f t="shared" ref="BV765" si="14702">N765/N777</f>
        <v>5.7478351786815367E-2</v>
      </c>
      <c r="BW765" s="133">
        <f t="shared" ref="BW765" si="14703">O765/O777</f>
        <v>4.0183373456948217E-2</v>
      </c>
      <c r="BX765" s="128">
        <f t="shared" ref="BX765" si="14704">P765/P777</f>
        <v>5.2760552110422083E-2</v>
      </c>
      <c r="BY765" s="129">
        <f t="shared" ref="BY765" si="14705">Q765/Q777</f>
        <v>4.2403163561865742E-2</v>
      </c>
      <c r="BZ765" s="130">
        <f t="shared" ref="BZ765" si="14706">R765/R777</f>
        <v>4.9415640442387637E-2</v>
      </c>
      <c r="CA765" s="131">
        <f t="shared" ref="CA765" si="14707">S765/S777</f>
        <v>5.1980198019801978E-2</v>
      </c>
      <c r="CB765" s="128">
        <f t="shared" ref="CB765" si="14708">T765/T777</f>
        <v>5.7851239669421489E-2</v>
      </c>
      <c r="CC765" s="129">
        <f t="shared" ref="CC765" si="14709">U765/U777</f>
        <v>2.3755370229972202E-2</v>
      </c>
      <c r="CD765" s="130">
        <f t="shared" ref="CD765" si="14710">V765/V777</f>
        <v>6.5760383837433559E-2</v>
      </c>
      <c r="CE765" s="131">
        <f t="shared" ref="CE765" si="14711">W765/W777</f>
        <v>4.1506269771696462E-2</v>
      </c>
      <c r="CF765" s="128">
        <f t="shared" ref="CF765" si="14712">X765/X777</f>
        <v>5.2191840277777776E-2</v>
      </c>
      <c r="CG765" s="129">
        <f t="shared" ref="CG765" si="14713">Y765/Y777</f>
        <v>3.2707253886010361E-2</v>
      </c>
      <c r="CH765" s="130">
        <f t="shared" ref="CH765" si="14714">Z765/Z777</f>
        <v>5.4175797419040661E-2</v>
      </c>
      <c r="CI765" s="128">
        <f t="shared" ref="CI765" si="14715">AA765/AA777</f>
        <v>6.062412583404031E-2</v>
      </c>
      <c r="CJ765" s="134">
        <f t="shared" ref="CJ765" si="14716">AB765/AB777</f>
        <v>5.2373222016079156E-2</v>
      </c>
      <c r="CK765" s="135">
        <f t="shared" ref="CK765" si="14717">AC765/AC777</f>
        <v>4.8740950992135823E-2</v>
      </c>
    </row>
    <row r="766" spans="1:89" x14ac:dyDescent="0.2">
      <c r="A766" s="136" t="s">
        <v>29</v>
      </c>
      <c r="B766" s="192">
        <v>1330</v>
      </c>
      <c r="C766" s="176">
        <v>2322</v>
      </c>
      <c r="D766" s="177">
        <v>949</v>
      </c>
      <c r="E766" s="178">
        <v>901</v>
      </c>
      <c r="F766" s="175">
        <v>1506</v>
      </c>
      <c r="G766" s="179">
        <v>2294</v>
      </c>
      <c r="H766" s="177">
        <v>2240</v>
      </c>
      <c r="I766" s="178">
        <v>3207</v>
      </c>
      <c r="J766" s="175">
        <v>652</v>
      </c>
      <c r="K766" s="176">
        <v>233</v>
      </c>
      <c r="L766" s="177">
        <v>2056</v>
      </c>
      <c r="M766" s="175">
        <v>764</v>
      </c>
      <c r="N766" s="180">
        <v>2729</v>
      </c>
      <c r="O766" s="193">
        <v>1931</v>
      </c>
      <c r="P766" s="175">
        <v>1582</v>
      </c>
      <c r="Q766" s="176">
        <v>1128</v>
      </c>
      <c r="R766" s="177">
        <v>1687</v>
      </c>
      <c r="S766" s="178">
        <v>1899</v>
      </c>
      <c r="T766" s="175">
        <v>879</v>
      </c>
      <c r="U766" s="179">
        <v>183</v>
      </c>
      <c r="V766" s="177">
        <v>2052</v>
      </c>
      <c r="W766" s="194">
        <v>1348</v>
      </c>
      <c r="X766" s="175">
        <v>1291</v>
      </c>
      <c r="Y766" s="179">
        <v>571</v>
      </c>
      <c r="Z766" s="177">
        <v>2516</v>
      </c>
      <c r="AA766" s="175">
        <v>3205</v>
      </c>
      <c r="AB766" s="156">
        <f t="shared" si="14388"/>
        <v>21469</v>
      </c>
      <c r="AC766" s="157">
        <f t="shared" si="14389"/>
        <v>19986</v>
      </c>
      <c r="BI766" s="136" t="s">
        <v>29</v>
      </c>
      <c r="BJ766" s="128">
        <f>B766/B777</f>
        <v>4.7069648924122312E-2</v>
      </c>
      <c r="BK766" s="129">
        <f t="shared" ref="BK766" si="14718">C766/C777</f>
        <v>9.2943201376936319E-2</v>
      </c>
      <c r="BL766" s="130">
        <f t="shared" ref="BL766" si="14719">D766/D777</f>
        <v>7.549721559268098E-2</v>
      </c>
      <c r="BM766" s="131">
        <f t="shared" ref="BM766" si="14720">E766/E777</f>
        <v>7.180427159706726E-2</v>
      </c>
      <c r="BN766" s="128">
        <f t="shared" ref="BN766" si="14721">F766/F777</f>
        <v>4.8477435138093092E-2</v>
      </c>
      <c r="BO766" s="129">
        <f t="shared" ref="BO766" si="14722">G766/G777</f>
        <v>9.4024100336093125E-2</v>
      </c>
      <c r="BP766" s="130">
        <f t="shared" ref="BP766" si="14723">H766/H777</f>
        <v>5.5839461548049356E-2</v>
      </c>
      <c r="BQ766" s="131">
        <f t="shared" ref="BQ766" si="14724">I766/I777</f>
        <v>8.1636289583545463E-2</v>
      </c>
      <c r="BR766" s="128">
        <f t="shared" ref="BR766" si="14725">J766/J777</f>
        <v>0.10357426528991263</v>
      </c>
      <c r="BS766" s="129">
        <f t="shared" ref="BS766" si="14726">K766/K777</f>
        <v>3.5780098280098281E-2</v>
      </c>
      <c r="BT766" s="130">
        <f t="shared" ref="BT766" si="14727">L766/L777</f>
        <v>9.4182317911131477E-2</v>
      </c>
      <c r="BU766" s="128">
        <f t="shared" ref="BU766" si="14728">M766/M777</f>
        <v>3.493689409182367E-2</v>
      </c>
      <c r="BV766" s="132">
        <f t="shared" ref="BV766" si="14729">N766/N777</f>
        <v>7.316157743760221E-2</v>
      </c>
      <c r="BW766" s="133">
        <f t="shared" ref="BW766" si="14730">O766/O777</f>
        <v>4.9454489576397073E-2</v>
      </c>
      <c r="BX766" s="128">
        <f t="shared" ref="BX766" si="14731">P766/P777</f>
        <v>7.911582316463292E-2</v>
      </c>
      <c r="BY766" s="129">
        <f t="shared" ref="BY766" si="14732">Q766/Q777</f>
        <v>5.3742436514364667E-2</v>
      </c>
      <c r="BZ766" s="130">
        <f t="shared" ref="BZ766" si="14733">R766/R777</f>
        <v>6.616205192564123E-2</v>
      </c>
      <c r="CA766" s="131">
        <f t="shared" ref="CA766" si="14734">S766/S777</f>
        <v>6.9124927198602207E-2</v>
      </c>
      <c r="CB766" s="128">
        <f t="shared" ref="CB766" si="14735">T766/T777</f>
        <v>0.12972255017709564</v>
      </c>
      <c r="CC766" s="129">
        <f t="shared" ref="CC766" si="14736">U766/U777</f>
        <v>2.3123578468536771E-2</v>
      </c>
      <c r="CD766" s="130">
        <f t="shared" ref="CD766" si="14737">V766/V777</f>
        <v>9.6523825203443242E-2</v>
      </c>
      <c r="CE766" s="131">
        <f t="shared" ref="CE766" si="14738">W766/W777</f>
        <v>5.1377825208674774E-2</v>
      </c>
      <c r="CF766" s="128">
        <f t="shared" ref="CF766" si="14739">X766/X777</f>
        <v>7.0041232638888895E-2</v>
      </c>
      <c r="CG766" s="129">
        <f t="shared" ref="CG766" si="14740">Y766/Y777</f>
        <v>4.6227331606217614E-2</v>
      </c>
      <c r="CH766" s="130">
        <f t="shared" ref="CH766" si="14741">Z766/Z777</f>
        <v>6.126126126126126E-2</v>
      </c>
      <c r="CI766" s="128">
        <f t="shared" ref="CI766" si="14742">AA766/AA777</f>
        <v>7.3487262972049619E-2</v>
      </c>
      <c r="CJ766" s="134">
        <f t="shared" ref="CJ766" si="14743">AB766/AB777</f>
        <v>6.9151334776334783E-2</v>
      </c>
      <c r="CK766" s="135">
        <f t="shared" ref="CK766" si="14744">AC766/AC777</f>
        <v>6.5055205458049062E-2</v>
      </c>
    </row>
    <row r="767" spans="1:89" x14ac:dyDescent="0.2">
      <c r="A767" s="145" t="s">
        <v>30</v>
      </c>
      <c r="B767" s="189">
        <v>1643</v>
      </c>
      <c r="C767" s="183">
        <v>2579</v>
      </c>
      <c r="D767" s="184">
        <v>1164</v>
      </c>
      <c r="E767" s="185">
        <v>964</v>
      </c>
      <c r="F767" s="182">
        <v>1616</v>
      </c>
      <c r="G767" s="186">
        <v>2693</v>
      </c>
      <c r="H767" s="184">
        <v>2575</v>
      </c>
      <c r="I767" s="185">
        <v>3845</v>
      </c>
      <c r="J767" s="182">
        <v>900</v>
      </c>
      <c r="K767" s="183">
        <v>237</v>
      </c>
      <c r="L767" s="184">
        <v>2751</v>
      </c>
      <c r="M767" s="182">
        <v>900</v>
      </c>
      <c r="N767" s="187">
        <v>3776</v>
      </c>
      <c r="O767" s="190">
        <v>2346</v>
      </c>
      <c r="P767" s="182">
        <v>2005</v>
      </c>
      <c r="Q767" s="183">
        <v>1639</v>
      </c>
      <c r="R767" s="184">
        <v>1881</v>
      </c>
      <c r="S767" s="185">
        <v>2538</v>
      </c>
      <c r="T767" s="182">
        <v>1166</v>
      </c>
      <c r="U767" s="186">
        <v>248</v>
      </c>
      <c r="V767" s="184">
        <v>2460</v>
      </c>
      <c r="W767" s="191">
        <v>1419</v>
      </c>
      <c r="X767" s="182">
        <v>2076</v>
      </c>
      <c r="Y767" s="186">
        <v>740</v>
      </c>
      <c r="Z767" s="184">
        <v>2765</v>
      </c>
      <c r="AA767" s="182">
        <v>4071</v>
      </c>
      <c r="AB767" s="156">
        <f t="shared" si="14388"/>
        <v>26778</v>
      </c>
      <c r="AC767" s="157">
        <f t="shared" si="14389"/>
        <v>24219</v>
      </c>
      <c r="BI767" s="145" t="s">
        <v>30</v>
      </c>
      <c r="BJ767" s="128">
        <f>B767/B777</f>
        <v>5.8146942242355608E-2</v>
      </c>
      <c r="BK767" s="129">
        <f t="shared" ref="BK767" si="14745">C767/C777</f>
        <v>0.10323019653364288</v>
      </c>
      <c r="BL767" s="130">
        <f t="shared" ref="BL767" si="14746">D767/D777</f>
        <v>9.2601431980906923E-2</v>
      </c>
      <c r="BM767" s="131">
        <f t="shared" ref="BM767" si="14747">E767/E777</f>
        <v>7.6824992030602487E-2</v>
      </c>
      <c r="BN767" s="128">
        <f t="shared" ref="BN767" si="14748">F767/F777</f>
        <v>5.2018283654155666E-2</v>
      </c>
      <c r="BO767" s="129">
        <f t="shared" ref="BO767" si="14749">G767/G777</f>
        <v>0.11037789982785474</v>
      </c>
      <c r="BP767" s="130">
        <f t="shared" ref="BP767" si="14750">H767/H777</f>
        <v>6.4190452449208527E-2</v>
      </c>
      <c r="BQ767" s="131">
        <f t="shared" ref="BQ767" si="14751">I767/I777</f>
        <v>9.7876998269015372E-2</v>
      </c>
      <c r="BR767" s="128">
        <f t="shared" ref="BR767" si="14752">J767/J777</f>
        <v>0.14297061159650518</v>
      </c>
      <c r="BS767" s="129">
        <f t="shared" ref="BS767" si="14753">K767/K777</f>
        <v>3.6394348894348894E-2</v>
      </c>
      <c r="BT767" s="130">
        <f t="shared" ref="BT767" si="14754">L767/L777</f>
        <v>0.12601923957856162</v>
      </c>
      <c r="BU767" s="128">
        <f t="shared" ref="BU767" si="14755">M767/M777</f>
        <v>4.1156027071520031E-2</v>
      </c>
      <c r="BV767" s="132">
        <f t="shared" ref="BV767" si="14756">N767/N777</f>
        <v>0.1012305300126002</v>
      </c>
      <c r="BW767" s="133">
        <f t="shared" ref="BW767" si="14757">O767/O777</f>
        <v>6.0082979050350871E-2</v>
      </c>
      <c r="BX767" s="128">
        <f t="shared" ref="BX767" si="14758">P767/P777</f>
        <v>0.10027005401080216</v>
      </c>
      <c r="BY767" s="129">
        <f t="shared" ref="BY767" si="14759">Q767/Q777</f>
        <v>7.8088522559435894E-2</v>
      </c>
      <c r="BZ767" s="130">
        <f t="shared" ref="BZ767" si="14760">R767/R777</f>
        <v>7.3770491803278687E-2</v>
      </c>
      <c r="CA767" s="131">
        <f t="shared" ref="CA767" si="14761">S767/S777</f>
        <v>9.2384973791496794E-2</v>
      </c>
      <c r="CB767" s="128">
        <f t="shared" ref="CB767" si="14762">T767/T777</f>
        <v>0.17207792207792208</v>
      </c>
      <c r="CC767" s="129">
        <f t="shared" ref="CC767" si="14763">U767/U777</f>
        <v>3.1336871367197372E-2</v>
      </c>
      <c r="CD767" s="130">
        <f t="shared" ref="CD767" si="14764">V767/V777</f>
        <v>0.11571569688132086</v>
      </c>
      <c r="CE767" s="131">
        <f t="shared" ref="CE767" si="14765">W767/W777</f>
        <v>5.4083927278271146E-2</v>
      </c>
      <c r="CF767" s="128">
        <f t="shared" ref="CF767" si="14766">X767/X777</f>
        <v>0.11263020833333333</v>
      </c>
      <c r="CG767" s="129">
        <f t="shared" ref="CG767" si="14767">Y767/Y777</f>
        <v>5.9909326424870464E-2</v>
      </c>
      <c r="CH767" s="130">
        <f t="shared" ref="CH767" si="14768">Z767/Z777</f>
        <v>6.7324080837594349E-2</v>
      </c>
      <c r="CI767" s="128">
        <f t="shared" ref="CI767" si="14769">AA767/AA777</f>
        <v>9.3343727787586275E-2</v>
      </c>
      <c r="CJ767" s="134">
        <f t="shared" ref="CJ767" si="14770">AB767/AB777</f>
        <v>8.6251546072974639E-2</v>
      </c>
      <c r="CK767" s="135">
        <f t="shared" ref="CK767" si="14771">AC767/AC777</f>
        <v>7.8833784698713605E-2</v>
      </c>
    </row>
    <row r="768" spans="1:89" x14ac:dyDescent="0.2">
      <c r="A768" s="136" t="s">
        <v>31</v>
      </c>
      <c r="B768" s="192">
        <v>1771</v>
      </c>
      <c r="C768" s="176">
        <v>2786</v>
      </c>
      <c r="D768" s="177">
        <v>903</v>
      </c>
      <c r="E768" s="178">
        <v>1153</v>
      </c>
      <c r="F768" s="175">
        <v>1327</v>
      </c>
      <c r="G768" s="179">
        <v>2726</v>
      </c>
      <c r="H768" s="177">
        <v>2371</v>
      </c>
      <c r="I768" s="178">
        <v>4323</v>
      </c>
      <c r="J768" s="175">
        <v>671</v>
      </c>
      <c r="K768" s="176">
        <v>246</v>
      </c>
      <c r="L768" s="177">
        <v>2505</v>
      </c>
      <c r="M768" s="175">
        <v>750</v>
      </c>
      <c r="N768" s="180">
        <v>3372</v>
      </c>
      <c r="O768" s="193">
        <v>2384</v>
      </c>
      <c r="P768" s="175">
        <v>1837</v>
      </c>
      <c r="Q768" s="176">
        <v>1752</v>
      </c>
      <c r="R768" s="177">
        <v>1659</v>
      </c>
      <c r="S768" s="178">
        <v>2333</v>
      </c>
      <c r="T768" s="175">
        <v>971</v>
      </c>
      <c r="U768" s="179">
        <v>231</v>
      </c>
      <c r="V768" s="177">
        <v>2571</v>
      </c>
      <c r="W768" s="194">
        <v>1378</v>
      </c>
      <c r="X768" s="175">
        <v>1852</v>
      </c>
      <c r="Y768" s="179">
        <v>723</v>
      </c>
      <c r="Z768" s="177">
        <v>2809</v>
      </c>
      <c r="AA768" s="175">
        <v>3657</v>
      </c>
      <c r="AB768" s="156">
        <f t="shared" si="14388"/>
        <v>24619</v>
      </c>
      <c r="AC768" s="157">
        <f t="shared" si="14389"/>
        <v>24442</v>
      </c>
      <c r="BI768" s="136" t="s">
        <v>31</v>
      </c>
      <c r="BJ768" s="128">
        <f>B768/B777</f>
        <v>6.2676953567383925E-2</v>
      </c>
      <c r="BK768" s="129">
        <f t="shared" ref="BK768" si="14772">C768/C777</f>
        <v>0.11151583076492015</v>
      </c>
      <c r="BL768" s="130">
        <f t="shared" ref="BL768" si="14773">D768/D777</f>
        <v>7.1837708830548921E-2</v>
      </c>
      <c r="BM768" s="131">
        <f t="shared" ref="BM768" si="14774">E768/E777</f>
        <v>9.1887153331208157E-2</v>
      </c>
      <c r="BN768" s="128">
        <f t="shared" ref="BN768" si="14775">F768/F777</f>
        <v>4.2715508916500354E-2</v>
      </c>
      <c r="BO768" s="129">
        <f t="shared" ref="BO768" si="14776">G768/G777</f>
        <v>0.11173046971063202</v>
      </c>
      <c r="BP768" s="130">
        <f t="shared" ref="BP768" si="14777">H768/H777</f>
        <v>5.9105072915368317E-2</v>
      </c>
      <c r="BQ768" s="131">
        <f t="shared" ref="BQ768" si="14778">I768/I777</f>
        <v>0.1100448019549944</v>
      </c>
      <c r="BR768" s="128">
        <f t="shared" ref="BR768" si="14779">J768/J777</f>
        <v>0.10659253375694996</v>
      </c>
      <c r="BS768" s="129">
        <f t="shared" ref="BS768" si="14780">K768/K777</f>
        <v>3.7776412776412777E-2</v>
      </c>
      <c r="BT768" s="130">
        <f t="shared" ref="BT768" si="14781">L768/L777</f>
        <v>0.11475034356390289</v>
      </c>
      <c r="BU768" s="128">
        <f t="shared" ref="BU768" si="14782">M768/M777</f>
        <v>3.4296689226266691E-2</v>
      </c>
      <c r="BV768" s="132">
        <f t="shared" ref="BV768" si="14783">N768/N777</f>
        <v>9.0399721187099547E-2</v>
      </c>
      <c r="BW768" s="133">
        <f t="shared" ref="BW768" si="14784">O768/O777</f>
        <v>6.1056190134712904E-2</v>
      </c>
      <c r="BX768" s="128">
        <f t="shared" ref="BX768" si="14785">P768/P777</f>
        <v>9.1868373674734952E-2</v>
      </c>
      <c r="BY768" s="129">
        <f t="shared" ref="BY768" si="14786">Q768/Q777</f>
        <v>8.3472295011672776E-2</v>
      </c>
      <c r="BZ768" s="130">
        <f t="shared" ref="BZ768" si="14787">R768/R777</f>
        <v>6.5063926582477061E-2</v>
      </c>
      <c r="CA768" s="131">
        <f t="shared" ref="CA768" si="14788">S768/S777</f>
        <v>8.4922830518345954E-2</v>
      </c>
      <c r="CB768" s="128">
        <f t="shared" ref="CB768" si="14789">T768/T777</f>
        <v>0.14329988193624557</v>
      </c>
      <c r="CC768" s="129">
        <f t="shared" ref="CC768" si="14790">U768/U777</f>
        <v>2.9188779378316907E-2</v>
      </c>
      <c r="CD768" s="130">
        <f t="shared" ref="CD768" si="14791">V768/V777</f>
        <v>0.12093701491133167</v>
      </c>
      <c r="CE768" s="131">
        <f t="shared" ref="CE768" si="14792">W768/W777</f>
        <v>5.2521248618363381E-2</v>
      </c>
      <c r="CF768" s="128">
        <f t="shared" ref="CF768" si="14793">X768/X777</f>
        <v>0.10047743055555555</v>
      </c>
      <c r="CG768" s="129">
        <f t="shared" ref="CG768" si="14794">Y768/Y777</f>
        <v>5.8533031088082901E-2</v>
      </c>
      <c r="CH768" s="130">
        <f t="shared" ref="CH768" si="14795">Z768/Z777</f>
        <v>6.8395422449476509E-2</v>
      </c>
      <c r="CI768" s="128">
        <f t="shared" ref="CI768" si="14796">AA768/AA777</f>
        <v>8.3851145300713095E-2</v>
      </c>
      <c r="CJ768" s="134">
        <f t="shared" ref="CJ768" si="14797">AB768/AB777</f>
        <v>7.9297438672438672E-2</v>
      </c>
      <c r="CK768" s="135">
        <f t="shared" ref="CK768" si="14798">AC768/AC777</f>
        <v>7.9559658351127549E-2</v>
      </c>
    </row>
    <row r="769" spans="1:89" x14ac:dyDescent="0.2">
      <c r="A769" s="145" t="s">
        <v>32</v>
      </c>
      <c r="B769" s="189">
        <v>1687</v>
      </c>
      <c r="C769" s="183">
        <v>2331</v>
      </c>
      <c r="D769" s="184">
        <v>532</v>
      </c>
      <c r="E769" s="185">
        <v>1054</v>
      </c>
      <c r="F769" s="182">
        <v>1122</v>
      </c>
      <c r="G769" s="186">
        <v>2395</v>
      </c>
      <c r="H769" s="184">
        <v>2070</v>
      </c>
      <c r="I769" s="185">
        <v>3674</v>
      </c>
      <c r="J769" s="182">
        <v>429</v>
      </c>
      <c r="K769" s="183">
        <v>192</v>
      </c>
      <c r="L769" s="184">
        <v>1965</v>
      </c>
      <c r="M769" s="182">
        <v>868</v>
      </c>
      <c r="N769" s="187">
        <v>2787</v>
      </c>
      <c r="O769" s="190">
        <v>2075</v>
      </c>
      <c r="P769" s="182">
        <v>1246</v>
      </c>
      <c r="Q769" s="183">
        <v>1674</v>
      </c>
      <c r="R769" s="184">
        <v>1445</v>
      </c>
      <c r="S769" s="185">
        <v>2061</v>
      </c>
      <c r="T769" s="182">
        <v>531</v>
      </c>
      <c r="U769" s="186">
        <v>289</v>
      </c>
      <c r="V769" s="184">
        <v>2054</v>
      </c>
      <c r="W769" s="191">
        <v>1351</v>
      </c>
      <c r="X769" s="182">
        <v>1136</v>
      </c>
      <c r="Y769" s="186">
        <v>679</v>
      </c>
      <c r="Z769" s="184">
        <v>2339</v>
      </c>
      <c r="AA769" s="182">
        <v>2989</v>
      </c>
      <c r="AB769" s="156">
        <f t="shared" si="14388"/>
        <v>19343</v>
      </c>
      <c r="AC769" s="157">
        <f t="shared" si="14389"/>
        <v>21632</v>
      </c>
      <c r="BI769" s="145" t="s">
        <v>32</v>
      </c>
      <c r="BJ769" s="128">
        <f>B769/B777</f>
        <v>5.970413363533409E-2</v>
      </c>
      <c r="BK769" s="129">
        <f t="shared" ref="BK769" si="14799">C769/C777</f>
        <v>9.3303446343513591E-2</v>
      </c>
      <c r="BL769" s="130">
        <f t="shared" ref="BL769" si="14800">D769/D777</f>
        <v>4.232299124900557E-2</v>
      </c>
      <c r="BM769" s="131">
        <f t="shared" ref="BM769" si="14801">E769/E777</f>
        <v>8.3997449792795664E-2</v>
      </c>
      <c r="BN769" s="128">
        <f t="shared" ref="BN769" si="14802">F769/F777</f>
        <v>3.6116654863838277E-2</v>
      </c>
      <c r="BO769" s="129">
        <f t="shared" ref="BO769" si="14803">G769/G777</f>
        <v>9.8163783916714487E-2</v>
      </c>
      <c r="BP769" s="130">
        <f t="shared" ref="BP769" si="14804">H769/H777</f>
        <v>5.1601645269849186E-2</v>
      </c>
      <c r="BQ769" s="131">
        <f t="shared" ref="BQ769" si="14805">I769/I777</f>
        <v>9.3524081050809491E-2</v>
      </c>
      <c r="BR769" s="128">
        <f t="shared" ref="BR769" si="14806">J769/J777</f>
        <v>6.8149324861000796E-2</v>
      </c>
      <c r="BS769" s="129">
        <f t="shared" ref="BS769" si="14807">K769/K777</f>
        <v>2.9484029484029485E-2</v>
      </c>
      <c r="BT769" s="130">
        <f t="shared" ref="BT769" si="14808">L769/L777</f>
        <v>9.0013742556115439E-2</v>
      </c>
      <c r="BU769" s="128">
        <f t="shared" ref="BU769" si="14809">M769/M777</f>
        <v>3.9692701664532648E-2</v>
      </c>
      <c r="BV769" s="132">
        <f t="shared" ref="BV769" si="14810">N769/N777</f>
        <v>7.4716495536312696E-2</v>
      </c>
      <c r="BW769" s="133">
        <f t="shared" ref="BW769" si="14811">O769/O777</f>
        <v>5.3142447369768989E-2</v>
      </c>
      <c r="BX769" s="128">
        <f t="shared" ref="BX769" si="14812">P769/P777</f>
        <v>6.2312462492498499E-2</v>
      </c>
      <c r="BY769" s="129">
        <f t="shared" ref="BY769" si="14813">Q769/Q777</f>
        <v>7.9756062699509273E-2</v>
      </c>
      <c r="BZ769" s="130">
        <f t="shared" ref="BZ769" si="14814">R769/R777</f>
        <v>5.6671111459722333E-2</v>
      </c>
      <c r="CA769" s="131">
        <f t="shared" ref="CA769" si="14815">S769/S777</f>
        <v>7.5021840419336044E-2</v>
      </c>
      <c r="CB769" s="128">
        <f t="shared" ref="CB769" si="14816">T769/T777</f>
        <v>7.8364817001180642E-2</v>
      </c>
      <c r="CC769" s="129">
        <f t="shared" ref="CC769" si="14817">U769/U777</f>
        <v>3.6517563810967907E-2</v>
      </c>
      <c r="CD769" s="130">
        <f t="shared" ref="CD769" si="14818">V769/V777</f>
        <v>9.661790300578578E-2</v>
      </c>
      <c r="CE769" s="131">
        <f t="shared" ref="CE769" si="14819">W769/W777</f>
        <v>5.1492167549643635E-2</v>
      </c>
      <c r="CF769" s="128">
        <f t="shared" ref="CF769" si="14820">X769/X777</f>
        <v>6.1631944444444448E-2</v>
      </c>
      <c r="CG769" s="129">
        <f t="shared" ref="CG769" si="14821">Y769/Y777</f>
        <v>5.4970854922279794E-2</v>
      </c>
      <c r="CH769" s="130">
        <f t="shared" ref="CH769" si="14822">Z769/Z777</f>
        <v>5.6951546140735332E-2</v>
      </c>
      <c r="CI769" s="128">
        <f t="shared" ref="CI769" si="14823">AA769/AA777</f>
        <v>6.8534611239767965E-2</v>
      </c>
      <c r="CJ769" s="134">
        <f t="shared" ref="CJ769" si="14824">AB769/AB777</f>
        <v>6.2303519892805609E-2</v>
      </c>
      <c r="CK769" s="135">
        <f t="shared" ref="CK769" si="14825">AC769/AC777</f>
        <v>7.0412999322951933E-2</v>
      </c>
    </row>
    <row r="770" spans="1:89" x14ac:dyDescent="0.2">
      <c r="A770" s="136" t="s">
        <v>33</v>
      </c>
      <c r="B770" s="192">
        <v>1410</v>
      </c>
      <c r="C770" s="176">
        <v>1376</v>
      </c>
      <c r="D770" s="177">
        <v>403</v>
      </c>
      <c r="E770" s="178">
        <v>703</v>
      </c>
      <c r="F770" s="175">
        <v>1016</v>
      </c>
      <c r="G770" s="179">
        <v>1699</v>
      </c>
      <c r="H770" s="177">
        <v>1910</v>
      </c>
      <c r="I770" s="178">
        <v>2393</v>
      </c>
      <c r="J770" s="175">
        <v>412</v>
      </c>
      <c r="K770" s="176">
        <v>121</v>
      </c>
      <c r="L770" s="177">
        <v>1365</v>
      </c>
      <c r="M770" s="175">
        <v>745</v>
      </c>
      <c r="N770" s="180">
        <v>1962</v>
      </c>
      <c r="O770" s="193">
        <v>2069</v>
      </c>
      <c r="P770" s="175">
        <v>827</v>
      </c>
      <c r="Q770" s="176">
        <v>1384</v>
      </c>
      <c r="R770" s="177">
        <v>1156</v>
      </c>
      <c r="S770" s="178">
        <v>1598</v>
      </c>
      <c r="T770" s="175">
        <v>332</v>
      </c>
      <c r="U770" s="179">
        <v>314</v>
      </c>
      <c r="V770" s="177">
        <v>1678</v>
      </c>
      <c r="W770" s="194">
        <v>1428</v>
      </c>
      <c r="X770" s="175">
        <v>688</v>
      </c>
      <c r="Y770" s="179">
        <v>619</v>
      </c>
      <c r="Z770" s="177">
        <v>1834</v>
      </c>
      <c r="AA770" s="175">
        <v>2616</v>
      </c>
      <c r="AB770" s="156">
        <f t="shared" si="14388"/>
        <v>14993</v>
      </c>
      <c r="AC770" s="157">
        <f t="shared" si="14389"/>
        <v>17065</v>
      </c>
      <c r="BI770" s="136" t="s">
        <v>33</v>
      </c>
      <c r="BJ770" s="128">
        <f>B770/B777</f>
        <v>4.9900906002265003E-2</v>
      </c>
      <c r="BK770" s="129">
        <f t="shared" ref="BK770" si="14826">C770/C777</f>
        <v>5.5077452667814115E-2</v>
      </c>
      <c r="BL770" s="130">
        <f t="shared" ref="BL770" si="14827">D770/D777</f>
        <v>3.206046141607001E-2</v>
      </c>
      <c r="BM770" s="131">
        <f t="shared" ref="BM770" si="14828">E770/E777</f>
        <v>5.6024864520242267E-2</v>
      </c>
      <c r="BN770" s="128">
        <f t="shared" ref="BN770" si="14829">F770/F777</f>
        <v>3.2704564475632525E-2</v>
      </c>
      <c r="BO770" s="129">
        <f t="shared" ref="BO770" si="14830">G770/G777</f>
        <v>6.9636855479957377E-2</v>
      </c>
      <c r="BP770" s="130">
        <f t="shared" ref="BP770" si="14831">H770/H777</f>
        <v>4.7613112302131375E-2</v>
      </c>
      <c r="BQ770" s="131">
        <f t="shared" ref="BQ770" si="14832">I770/I777</f>
        <v>6.0915385398635578E-2</v>
      </c>
      <c r="BR770" s="128">
        <f t="shared" ref="BR770" si="14833">J770/J777</f>
        <v>6.5448768864177914E-2</v>
      </c>
      <c r="BS770" s="129">
        <f t="shared" ref="BS770" si="14834">K770/K777</f>
        <v>1.8581081081081082E-2</v>
      </c>
      <c r="BT770" s="130">
        <f t="shared" ref="BT770" si="14835">L770/L777</f>
        <v>6.2528630325240489E-2</v>
      </c>
      <c r="BU770" s="128">
        <f t="shared" ref="BU770" si="14836">M770/M777</f>
        <v>3.4068044631424911E-2</v>
      </c>
      <c r="BV770" s="132">
        <f t="shared" ref="BV770" si="14837">N770/N777</f>
        <v>5.2599126028792791E-2</v>
      </c>
      <c r="BW770" s="133">
        <f t="shared" ref="BW770" si="14838">O770/O777</f>
        <v>5.2988782461711827E-2</v>
      </c>
      <c r="BX770" s="128">
        <f t="shared" ref="BX770" si="14839">P770/P777</f>
        <v>4.1358271654330869E-2</v>
      </c>
      <c r="BY770" s="129">
        <f t="shared" ref="BY770" si="14840">Q770/Q777</f>
        <v>6.5939301538901332E-2</v>
      </c>
      <c r="BZ770" s="130">
        <f t="shared" ref="BZ770" si="14841">R770/R777</f>
        <v>4.5336889167777866E-2</v>
      </c>
      <c r="CA770" s="131">
        <f t="shared" ref="CA770" si="14842">S770/S777</f>
        <v>5.8168316831683171E-2</v>
      </c>
      <c r="CB770" s="128">
        <f t="shared" ref="CB770" si="14843">T770/T777</f>
        <v>4.8996458087367176E-2</v>
      </c>
      <c r="CC770" s="129">
        <f t="shared" ref="CC770" si="14844">U770/U777</f>
        <v>3.9676522618145062E-2</v>
      </c>
      <c r="CD770" s="130">
        <f t="shared" ref="CD770" si="14845">V770/V777</f>
        <v>7.8931276165388781E-2</v>
      </c>
      <c r="CE770" s="131">
        <f t="shared" ref="CE770" si="14846">W770/W777</f>
        <v>5.4426954301177728E-2</v>
      </c>
      <c r="CF770" s="128">
        <f t="shared" ref="CF770" si="14847">X770/X777</f>
        <v>3.7326388888888888E-2</v>
      </c>
      <c r="CG770" s="129">
        <f t="shared" ref="CG770" si="14848">Y770/Y777</f>
        <v>5.0113341968911915E-2</v>
      </c>
      <c r="CH770" s="130">
        <f t="shared" ref="CH770" si="14849">Z770/Z777</f>
        <v>4.4655466277087899E-2</v>
      </c>
      <c r="CI770" s="128">
        <f t="shared" ref="CI770" si="14850">AA770/AA777</f>
        <v>5.9982115424300091E-2</v>
      </c>
      <c r="CJ770" s="134">
        <f t="shared" ref="CJ770" si="14851">AB770/AB777</f>
        <v>4.82922335600907E-2</v>
      </c>
      <c r="CK770" s="135">
        <f t="shared" ref="CK770" si="14852">AC770/AC777</f>
        <v>5.5547237123066508E-2</v>
      </c>
    </row>
    <row r="771" spans="1:89" x14ac:dyDescent="0.2">
      <c r="A771" s="145" t="s">
        <v>34</v>
      </c>
      <c r="B771" s="189">
        <v>525</v>
      </c>
      <c r="C771" s="183">
        <v>953</v>
      </c>
      <c r="D771" s="184">
        <v>198</v>
      </c>
      <c r="E771" s="185">
        <v>530</v>
      </c>
      <c r="F771" s="182">
        <v>467</v>
      </c>
      <c r="G771" s="186">
        <v>1301</v>
      </c>
      <c r="H771" s="184">
        <v>886</v>
      </c>
      <c r="I771" s="185">
        <v>1939</v>
      </c>
      <c r="J771" s="182">
        <v>170</v>
      </c>
      <c r="K771" s="183">
        <v>123</v>
      </c>
      <c r="L771" s="184">
        <v>1332</v>
      </c>
      <c r="M771" s="182">
        <v>567</v>
      </c>
      <c r="N771" s="187">
        <v>1878</v>
      </c>
      <c r="O771" s="190">
        <v>1452</v>
      </c>
      <c r="P771" s="182">
        <v>602</v>
      </c>
      <c r="Q771" s="183">
        <v>958</v>
      </c>
      <c r="R771" s="184">
        <v>917</v>
      </c>
      <c r="S771" s="185">
        <v>1401</v>
      </c>
      <c r="T771" s="182">
        <v>221</v>
      </c>
      <c r="U771" s="186">
        <v>180</v>
      </c>
      <c r="V771" s="184">
        <v>1501</v>
      </c>
      <c r="W771" s="191">
        <v>730</v>
      </c>
      <c r="X771" s="182">
        <v>428</v>
      </c>
      <c r="Y771" s="186">
        <v>522</v>
      </c>
      <c r="Z771" s="184">
        <v>1230</v>
      </c>
      <c r="AA771" s="182">
        <v>1742</v>
      </c>
      <c r="AB771" s="156">
        <f t="shared" si="14388"/>
        <v>10355</v>
      </c>
      <c r="AC771" s="157">
        <f t="shared" si="14389"/>
        <v>12398</v>
      </c>
      <c r="BI771" s="145" t="s">
        <v>34</v>
      </c>
      <c r="BJ771" s="128">
        <f>B771/B777</f>
        <v>1.8580124575311437E-2</v>
      </c>
      <c r="BK771" s="129">
        <f t="shared" ref="BK771" si="14853">C771/C777</f>
        <v>3.8145939238682307E-2</v>
      </c>
      <c r="BL771" s="130">
        <f t="shared" ref="BL771" si="14854">D771/D777</f>
        <v>1.5751789976133652E-2</v>
      </c>
      <c r="BM771" s="131">
        <f t="shared" ref="BM771" si="14855">E771/E777</f>
        <v>4.2237806821804273E-2</v>
      </c>
      <c r="BN771" s="128">
        <f t="shared" ref="BN771" si="14856">F771/F777</f>
        <v>1.5032511427283847E-2</v>
      </c>
      <c r="BO771" s="129">
        <f t="shared" ref="BO771" si="14857">G771/G777</f>
        <v>5.3324042954340518E-2</v>
      </c>
      <c r="BP771" s="130">
        <f t="shared" ref="BP771" si="14858">H771/H777</f>
        <v>2.2086501308737381E-2</v>
      </c>
      <c r="BQ771" s="131">
        <f t="shared" ref="BQ771" si="14859">I771/I777</f>
        <v>4.9358517462580187E-2</v>
      </c>
      <c r="BR771" s="128">
        <f t="shared" ref="BR771" si="14860">J771/J777</f>
        <v>2.7005559968228753E-2</v>
      </c>
      <c r="BS771" s="129">
        <f t="shared" ref="BS771" si="14861">K771/K777</f>
        <v>1.8888206388206388E-2</v>
      </c>
      <c r="BT771" s="130">
        <f t="shared" ref="BT771" si="14862">L771/L777</f>
        <v>6.1016949152542375E-2</v>
      </c>
      <c r="BU771" s="128">
        <f t="shared" ref="BU771" si="14863">M771/M777</f>
        <v>2.5928297055057618E-2</v>
      </c>
      <c r="BV771" s="132">
        <f t="shared" ref="BV771" si="14864">N771/N777</f>
        <v>5.0347175678936221E-2</v>
      </c>
      <c r="BW771" s="133">
        <f t="shared" ref="BW771" si="14865">O771/O777</f>
        <v>3.7186907749833527E-2</v>
      </c>
      <c r="BX771" s="128">
        <f t="shared" ref="BX771" si="14866">P771/P777</f>
        <v>3.0106021204240847E-2</v>
      </c>
      <c r="BY771" s="129">
        <f t="shared" ref="BY771" si="14867">Q771/Q777</f>
        <v>4.5642955834008292E-2</v>
      </c>
      <c r="BZ771" s="130">
        <f t="shared" ref="BZ771" si="14868">R771/R777</f>
        <v>3.5963604988626559E-2</v>
      </c>
      <c r="CA771" s="131">
        <f t="shared" ref="CA771" si="14869">S771/S777</f>
        <v>5.0997379149679674E-2</v>
      </c>
      <c r="CB771" s="128">
        <f t="shared" ref="CB771" si="14870">T771/T777</f>
        <v>3.2615112160566707E-2</v>
      </c>
      <c r="CC771" s="129">
        <f t="shared" ref="CC771" si="14871">U771/U777</f>
        <v>2.2744503411675512E-2</v>
      </c>
      <c r="CD771" s="130">
        <f t="shared" ref="CD771" si="14872">V771/V777</f>
        <v>7.0605390658074224E-2</v>
      </c>
      <c r="CE771" s="131">
        <f t="shared" ref="CE771" si="14873">W771/W777</f>
        <v>2.7823302969089452E-2</v>
      </c>
      <c r="CF771" s="128">
        <f t="shared" ref="CF771" si="14874">X771/X777</f>
        <v>2.3220486111111112E-2</v>
      </c>
      <c r="CG771" s="129">
        <f t="shared" ref="CG771" si="14875">Y771/Y777</f>
        <v>4.2260362694300516E-2</v>
      </c>
      <c r="CH771" s="130">
        <f t="shared" ref="CH771" si="14876">Z771/Z777</f>
        <v>2.9948867786705625E-2</v>
      </c>
      <c r="CI771" s="128">
        <f t="shared" ref="CI771" si="14877">AA771/AA777</f>
        <v>3.9942219063123383E-2</v>
      </c>
      <c r="CJ771" s="134">
        <f t="shared" ref="CJ771" si="14878">AB771/AB777</f>
        <v>3.3353303442589154E-2</v>
      </c>
      <c r="CK771" s="135">
        <f t="shared" ref="CK771" si="14879">AC771/AC777</f>
        <v>4.0355971043174836E-2</v>
      </c>
    </row>
    <row r="772" spans="1:89" x14ac:dyDescent="0.2">
      <c r="A772" s="136" t="s">
        <v>35</v>
      </c>
      <c r="B772" s="192">
        <v>0</v>
      </c>
      <c r="C772" s="176">
        <v>492</v>
      </c>
      <c r="D772" s="177">
        <v>16</v>
      </c>
      <c r="E772" s="178">
        <v>329</v>
      </c>
      <c r="F772" s="175">
        <v>22</v>
      </c>
      <c r="G772" s="179">
        <v>771</v>
      </c>
      <c r="H772" s="177">
        <v>79</v>
      </c>
      <c r="I772" s="178">
        <v>653</v>
      </c>
      <c r="J772" s="175">
        <v>29</v>
      </c>
      <c r="K772" s="176">
        <v>14</v>
      </c>
      <c r="L772" s="177">
        <v>194</v>
      </c>
      <c r="M772" s="175">
        <v>156</v>
      </c>
      <c r="N772" s="180">
        <v>347</v>
      </c>
      <c r="O772" s="193">
        <v>280</v>
      </c>
      <c r="P772" s="175">
        <v>105</v>
      </c>
      <c r="Q772" s="176">
        <v>181</v>
      </c>
      <c r="R772" s="177">
        <v>194</v>
      </c>
      <c r="S772" s="178">
        <v>114</v>
      </c>
      <c r="T772" s="175">
        <v>51</v>
      </c>
      <c r="U772" s="179">
        <v>26</v>
      </c>
      <c r="V772" s="177">
        <v>166</v>
      </c>
      <c r="W772" s="194">
        <v>27</v>
      </c>
      <c r="X772" s="175">
        <v>83</v>
      </c>
      <c r="Y772" s="179">
        <v>29</v>
      </c>
      <c r="Z772" s="177">
        <v>96</v>
      </c>
      <c r="AA772" s="175">
        <v>146</v>
      </c>
      <c r="AB772" s="156">
        <f t="shared" si="14388"/>
        <v>1382</v>
      </c>
      <c r="AC772" s="157">
        <f t="shared" si="14389"/>
        <v>3218</v>
      </c>
      <c r="BI772" s="136" t="s">
        <v>35</v>
      </c>
      <c r="BJ772" s="128">
        <f>B772/B777</f>
        <v>0</v>
      </c>
      <c r="BK772" s="129">
        <f t="shared" ref="BK772" si="14880">C772/C777</f>
        <v>1.9693391506224234E-2</v>
      </c>
      <c r="BL772" s="130">
        <f t="shared" ref="BL772" si="14881">D772/D777</f>
        <v>1.2728719172633255E-3</v>
      </c>
      <c r="BM772" s="131">
        <f t="shared" ref="BM772" si="14882">E772/E777</f>
        <v>2.6219317819572839E-2</v>
      </c>
      <c r="BN772" s="128">
        <f t="shared" ref="BN772" si="14883">F772/F777</f>
        <v>7.0816970321251527E-4</v>
      </c>
      <c r="BO772" s="129">
        <f t="shared" ref="BO772" si="14884">G772/G777</f>
        <v>3.1600950897614562E-2</v>
      </c>
      <c r="BP772" s="130">
        <f t="shared" ref="BP772" si="14885">H772/H777</f>
        <v>1.9693381528106692E-3</v>
      </c>
      <c r="BQ772" s="131">
        <f t="shared" ref="BQ772" si="14886">I772/I777</f>
        <v>1.6622543529172182E-2</v>
      </c>
      <c r="BR772" s="128">
        <f t="shared" ref="BR772" si="14887">J772/J777</f>
        <v>4.6068308181096106E-3</v>
      </c>
      <c r="BS772" s="129">
        <f t="shared" ref="BS772" si="14888">K772/K777</f>
        <v>2.1498771498771499E-3</v>
      </c>
      <c r="BT772" s="130">
        <f t="shared" ref="BT772" si="14889">L772/L777</f>
        <v>8.8868529546495649E-3</v>
      </c>
      <c r="BU772" s="128">
        <f t="shared" ref="BU772" si="14890">M772/M777</f>
        <v>7.1337113590634717E-3</v>
      </c>
      <c r="BV772" s="132">
        <f t="shared" ref="BV772" si="14891">N772/N777</f>
        <v>9.3026996595265542E-3</v>
      </c>
      <c r="BW772" s="133">
        <f t="shared" ref="BW772" si="14892">O772/O777</f>
        <v>7.1710290426676227E-3</v>
      </c>
      <c r="BX772" s="128">
        <f t="shared" ref="BX772" si="14893">P772/P777</f>
        <v>5.2510502100420083E-3</v>
      </c>
      <c r="BY772" s="129">
        <f t="shared" ref="BY772" si="14894">Q772/Q777</f>
        <v>8.6235647243794369E-3</v>
      </c>
      <c r="BZ772" s="130">
        <f t="shared" ref="BZ772" si="14895">R772/R777</f>
        <v>7.6084398776374617E-3</v>
      </c>
      <c r="CA772" s="131">
        <f t="shared" ref="CA772" si="14896">S772/S777</f>
        <v>4.149679673849738E-3</v>
      </c>
      <c r="CB772" s="128">
        <f t="shared" ref="CB772" si="14897">T772/T777</f>
        <v>7.5265643447461625E-3</v>
      </c>
      <c r="CC772" s="129">
        <f t="shared" ref="CC772" si="14898">U772/U777</f>
        <v>3.2853171594642407E-3</v>
      </c>
      <c r="CD772" s="130">
        <f t="shared" ref="CD772" si="14899">V772/V777</f>
        <v>7.8084575944305937E-3</v>
      </c>
      <c r="CE772" s="131">
        <f t="shared" ref="CE772" si="14900">W772/W777</f>
        <v>1.029081068719747E-3</v>
      </c>
      <c r="CF772" s="128">
        <f t="shared" ref="CF772" si="14901">X772/X777</f>
        <v>4.5030381944444441E-3</v>
      </c>
      <c r="CG772" s="129">
        <f t="shared" ref="CG772" si="14902">Y772/Y777</f>
        <v>2.34779792746114E-3</v>
      </c>
      <c r="CH772" s="130">
        <f t="shared" ref="CH772" si="14903">Z772/Z777</f>
        <v>2.3374726077428779E-3</v>
      </c>
      <c r="CI772" s="128">
        <f t="shared" ref="CI772" si="14904">AA772/AA777</f>
        <v>3.3476257079311216E-3</v>
      </c>
      <c r="CJ772" s="134">
        <f t="shared" ref="CJ772" si="14905">AB772/AB777</f>
        <v>4.4514017728303447E-3</v>
      </c>
      <c r="CK772" s="135">
        <f t="shared" ref="CK772" si="14906">AC772/AC777</f>
        <v>1.0474714858601115E-2</v>
      </c>
    </row>
    <row r="773" spans="1:89" x14ac:dyDescent="0.2">
      <c r="A773" s="145" t="s">
        <v>36</v>
      </c>
      <c r="B773" s="189"/>
      <c r="C773" s="183"/>
      <c r="D773" s="184"/>
      <c r="E773" s="185"/>
      <c r="F773" s="182"/>
      <c r="G773" s="186"/>
      <c r="H773" s="184"/>
      <c r="I773" s="185"/>
      <c r="J773" s="182"/>
      <c r="K773" s="186"/>
      <c r="L773" s="184"/>
      <c r="M773" s="182"/>
      <c r="N773" s="187"/>
      <c r="O773" s="190"/>
      <c r="P773" s="182"/>
      <c r="Q773" s="186"/>
      <c r="R773" s="184"/>
      <c r="S773" s="185"/>
      <c r="T773" s="182"/>
      <c r="U773" s="186"/>
      <c r="V773" s="184"/>
      <c r="W773" s="185"/>
      <c r="X773" s="182"/>
      <c r="Y773" s="186"/>
      <c r="Z773" s="184"/>
      <c r="AA773" s="182"/>
      <c r="AB773" s="156">
        <f t="shared" si="14388"/>
        <v>0</v>
      </c>
      <c r="AC773" s="157">
        <f t="shared" si="14389"/>
        <v>0</v>
      </c>
      <c r="BI773" s="145" t="s">
        <v>36</v>
      </c>
      <c r="BJ773" s="128">
        <f>B773/B777</f>
        <v>0</v>
      </c>
      <c r="BK773" s="129">
        <f t="shared" ref="BK773" si="14907">C773/C777</f>
        <v>0</v>
      </c>
      <c r="BL773" s="130">
        <f t="shared" ref="BL773" si="14908">D773/D777</f>
        <v>0</v>
      </c>
      <c r="BM773" s="131">
        <f t="shared" ref="BM773" si="14909">E773/E777</f>
        <v>0</v>
      </c>
      <c r="BN773" s="128">
        <f t="shared" ref="BN773" si="14910">F773/F777</f>
        <v>0</v>
      </c>
      <c r="BO773" s="129">
        <f t="shared" ref="BO773" si="14911">G773/G777</f>
        <v>0</v>
      </c>
      <c r="BP773" s="130">
        <f t="shared" ref="BP773" si="14912">H773/H777</f>
        <v>0</v>
      </c>
      <c r="BQ773" s="131">
        <f t="shared" ref="BQ773" si="14913">I773/I777</f>
        <v>0</v>
      </c>
      <c r="BR773" s="128">
        <f t="shared" ref="BR773" si="14914">J773/J777</f>
        <v>0</v>
      </c>
      <c r="BS773" s="129">
        <f t="shared" ref="BS773" si="14915">K773/K777</f>
        <v>0</v>
      </c>
      <c r="BT773" s="130">
        <f t="shared" ref="BT773" si="14916">L773/L777</f>
        <v>0</v>
      </c>
      <c r="BU773" s="128">
        <f t="shared" ref="BU773" si="14917">M773/M777</f>
        <v>0</v>
      </c>
      <c r="BV773" s="132">
        <f t="shared" ref="BV773" si="14918">N773/N777</f>
        <v>0</v>
      </c>
      <c r="BW773" s="133">
        <f t="shared" ref="BW773" si="14919">O773/O777</f>
        <v>0</v>
      </c>
      <c r="BX773" s="128">
        <f t="shared" ref="BX773" si="14920">P773/P777</f>
        <v>0</v>
      </c>
      <c r="BY773" s="129">
        <f t="shared" ref="BY773" si="14921">Q773/Q777</f>
        <v>0</v>
      </c>
      <c r="BZ773" s="130">
        <f t="shared" ref="BZ773" si="14922">R773/R777</f>
        <v>0</v>
      </c>
      <c r="CA773" s="131">
        <f t="shared" ref="CA773" si="14923">S773/S777</f>
        <v>0</v>
      </c>
      <c r="CB773" s="128">
        <f t="shared" ref="CB773" si="14924">T773/T777</f>
        <v>0</v>
      </c>
      <c r="CC773" s="129">
        <f t="shared" ref="CC773" si="14925">U773/U777</f>
        <v>0</v>
      </c>
      <c r="CD773" s="130">
        <f t="shared" ref="CD773" si="14926">V773/V777</f>
        <v>0</v>
      </c>
      <c r="CE773" s="131">
        <f t="shared" ref="CE773" si="14927">W773/W777</f>
        <v>0</v>
      </c>
      <c r="CF773" s="128">
        <f t="shared" ref="CF773" si="14928">X773/X777</f>
        <v>0</v>
      </c>
      <c r="CG773" s="129">
        <f t="shared" ref="CG773" si="14929">Y773/Y777</f>
        <v>0</v>
      </c>
      <c r="CH773" s="130">
        <f t="shared" ref="CH773" si="14930">Z773/Z777</f>
        <v>0</v>
      </c>
      <c r="CI773" s="128">
        <f t="shared" ref="CI773" si="14931">AA773/AA777</f>
        <v>0</v>
      </c>
      <c r="CJ773" s="134">
        <f t="shared" ref="CJ773" si="14932">AB773/AB777</f>
        <v>0</v>
      </c>
      <c r="CK773" s="135">
        <f t="shared" ref="CK773" si="14933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58">
        <f t="shared" ref="AB774:AB776" si="14934">SUM(B774,D774,F774,H774,J774,L774,N774,P774,R774,T774,V774,X774,Z774)</f>
        <v>0</v>
      </c>
      <c r="AC774" s="159">
        <f t="shared" ref="AC774:AC776" si="14935">SUM(C774,E774,G774,I774,K774,M774,O774,Q774,S774,U774,W774,Y774,AA774)</f>
        <v>0</v>
      </c>
      <c r="BI774" s="136" t="s">
        <v>37</v>
      </c>
      <c r="BJ774" s="128">
        <f>B774/B777</f>
        <v>0</v>
      </c>
      <c r="BK774" s="129">
        <f t="shared" ref="BK774" si="14936">C774/C777</f>
        <v>0</v>
      </c>
      <c r="BL774" s="130">
        <f t="shared" ref="BL774" si="14937">D774/D777</f>
        <v>0</v>
      </c>
      <c r="BM774" s="131">
        <f t="shared" ref="BM774" si="14938">E774/E777</f>
        <v>0</v>
      </c>
      <c r="BN774" s="128">
        <f t="shared" ref="BN774" si="14939">F774/F777</f>
        <v>0</v>
      </c>
      <c r="BO774" s="129">
        <f t="shared" ref="BO774" si="14940">G774/G777</f>
        <v>0</v>
      </c>
      <c r="BP774" s="130">
        <f t="shared" ref="BP774" si="14941">H774/H777</f>
        <v>0</v>
      </c>
      <c r="BQ774" s="131">
        <f t="shared" ref="BQ774" si="14942">I774/I777</f>
        <v>0</v>
      </c>
      <c r="BR774" s="128">
        <f t="shared" ref="BR774" si="14943">J774/J777</f>
        <v>0</v>
      </c>
      <c r="BS774" s="129">
        <f t="shared" ref="BS774" si="14944">K774/K777</f>
        <v>0</v>
      </c>
      <c r="BT774" s="130">
        <f t="shared" ref="BT774" si="14945">L774/L777</f>
        <v>0</v>
      </c>
      <c r="BU774" s="128">
        <f t="shared" ref="BU774" si="14946">M774/M777</f>
        <v>0</v>
      </c>
      <c r="BV774" s="132">
        <f t="shared" ref="BV774" si="14947">N774/N777</f>
        <v>0</v>
      </c>
      <c r="BW774" s="133">
        <f t="shared" ref="BW774" si="14948">O774/O777</f>
        <v>0</v>
      </c>
      <c r="BX774" s="128">
        <f t="shared" ref="BX774" si="14949">P774/P777</f>
        <v>0</v>
      </c>
      <c r="BY774" s="129">
        <f t="shared" ref="BY774" si="14950">Q774/Q777</f>
        <v>0</v>
      </c>
      <c r="BZ774" s="130">
        <f t="shared" ref="BZ774" si="14951">R774/R777</f>
        <v>0</v>
      </c>
      <c r="CA774" s="131">
        <f t="shared" ref="CA774" si="14952">S774/S777</f>
        <v>0</v>
      </c>
      <c r="CB774" s="128">
        <f t="shared" ref="CB774" si="14953">T774/T777</f>
        <v>0</v>
      </c>
      <c r="CC774" s="129">
        <f t="shared" ref="CC774" si="14954">U774/U777</f>
        <v>0</v>
      </c>
      <c r="CD774" s="130">
        <f t="shared" ref="CD774" si="14955">V774/V777</f>
        <v>0</v>
      </c>
      <c r="CE774" s="131">
        <f t="shared" ref="CE774" si="14956">W774/W777</f>
        <v>0</v>
      </c>
      <c r="CF774" s="128">
        <f t="shared" ref="CF774" si="14957">X774/X777</f>
        <v>0</v>
      </c>
      <c r="CG774" s="129">
        <f t="shared" ref="CG774" si="14958">Y774/Y777</f>
        <v>0</v>
      </c>
      <c r="CH774" s="130">
        <f t="shared" ref="CH774" si="14959">Z774/Z777</f>
        <v>0</v>
      </c>
      <c r="CI774" s="128">
        <f t="shared" ref="CI774" si="14960">AA774/AA777</f>
        <v>0</v>
      </c>
      <c r="CJ774" s="134">
        <f t="shared" ref="CJ774" si="14961">AB774/AB777</f>
        <v>0</v>
      </c>
      <c r="CK774" s="135">
        <f t="shared" ref="CK774" si="14962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58">
        <f t="shared" si="14934"/>
        <v>0</v>
      </c>
      <c r="AC775" s="159">
        <f t="shared" si="14935"/>
        <v>0</v>
      </c>
      <c r="BI775" s="145" t="s">
        <v>38</v>
      </c>
      <c r="BJ775" s="128">
        <f>B775/B777</f>
        <v>0</v>
      </c>
      <c r="BK775" s="129">
        <f t="shared" ref="BK775" si="14963">C775/C777</f>
        <v>0</v>
      </c>
      <c r="BL775" s="130">
        <f t="shared" ref="BL775" si="14964">D775/D777</f>
        <v>0</v>
      </c>
      <c r="BM775" s="131">
        <f t="shared" ref="BM775" si="14965">E775/E777</f>
        <v>0</v>
      </c>
      <c r="BN775" s="128">
        <f t="shared" ref="BN775" si="14966">F775/F777</f>
        <v>0</v>
      </c>
      <c r="BO775" s="129">
        <f t="shared" ref="BO775" si="14967">G775/G777</f>
        <v>0</v>
      </c>
      <c r="BP775" s="130">
        <f t="shared" ref="BP775" si="14968">H775/H777</f>
        <v>0</v>
      </c>
      <c r="BQ775" s="131">
        <f t="shared" ref="BQ775" si="14969">I775/I777</f>
        <v>0</v>
      </c>
      <c r="BR775" s="128">
        <f t="shared" ref="BR775" si="14970">J775/J777</f>
        <v>0</v>
      </c>
      <c r="BS775" s="129">
        <f t="shared" ref="BS775" si="14971">K775/K777</f>
        <v>0</v>
      </c>
      <c r="BT775" s="130">
        <f t="shared" ref="BT775" si="14972">L775/L777</f>
        <v>0</v>
      </c>
      <c r="BU775" s="128">
        <f t="shared" ref="BU775" si="14973">M775/M777</f>
        <v>0</v>
      </c>
      <c r="BV775" s="132">
        <f t="shared" ref="BV775" si="14974">N775/N777</f>
        <v>0</v>
      </c>
      <c r="BW775" s="133">
        <f t="shared" ref="BW775" si="14975">O775/O777</f>
        <v>0</v>
      </c>
      <c r="BX775" s="128">
        <f t="shared" ref="BX775" si="14976">P775/P777</f>
        <v>0</v>
      </c>
      <c r="BY775" s="129">
        <f t="shared" ref="BY775" si="14977">Q775/Q777</f>
        <v>0</v>
      </c>
      <c r="BZ775" s="130">
        <f t="shared" ref="BZ775" si="14978">R775/R777</f>
        <v>0</v>
      </c>
      <c r="CA775" s="131">
        <f t="shared" ref="CA775" si="14979">S775/S777</f>
        <v>0</v>
      </c>
      <c r="CB775" s="128">
        <f t="shared" ref="CB775" si="14980">T775/T777</f>
        <v>0</v>
      </c>
      <c r="CC775" s="129">
        <f t="shared" ref="CC775" si="14981">U775/U777</f>
        <v>0</v>
      </c>
      <c r="CD775" s="130">
        <f t="shared" ref="CD775" si="14982">V775/V777</f>
        <v>0</v>
      </c>
      <c r="CE775" s="131">
        <f t="shared" ref="CE775" si="14983">W775/W777</f>
        <v>0</v>
      </c>
      <c r="CF775" s="128">
        <f t="shared" ref="CF775" si="14984">X775/X777</f>
        <v>0</v>
      </c>
      <c r="CG775" s="129">
        <f t="shared" ref="CG775" si="14985">Y775/Y777</f>
        <v>0</v>
      </c>
      <c r="CH775" s="130">
        <f t="shared" ref="CH775" si="14986">Z775/Z777</f>
        <v>0</v>
      </c>
      <c r="CI775" s="128">
        <f t="shared" ref="CI775" si="14987">AA775/AA777</f>
        <v>0</v>
      </c>
      <c r="CJ775" s="134">
        <f t="shared" ref="CJ775" si="14988">AB775/AB777</f>
        <v>0</v>
      </c>
      <c r="CK775" s="135">
        <f t="shared" ref="CK775" si="14989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58">
        <f t="shared" si="14934"/>
        <v>0</v>
      </c>
      <c r="AC776" s="159">
        <f t="shared" si="14935"/>
        <v>0</v>
      </c>
      <c r="BI776" s="136" t="s">
        <v>39</v>
      </c>
      <c r="BJ776" s="128">
        <f>B776/B777</f>
        <v>0</v>
      </c>
      <c r="BK776" s="129">
        <f t="shared" ref="BK776" si="14990">C776/C777</f>
        <v>0</v>
      </c>
      <c r="BL776" s="130">
        <f t="shared" ref="BL776" si="14991">D776/D777</f>
        <v>0</v>
      </c>
      <c r="BM776" s="131">
        <f t="shared" ref="BM776" si="14992">E776/E777</f>
        <v>0</v>
      </c>
      <c r="BN776" s="128">
        <f t="shared" ref="BN776" si="14993">F776/F777</f>
        <v>0</v>
      </c>
      <c r="BO776" s="129">
        <f t="shared" ref="BO776" si="14994">G776/G777</f>
        <v>0</v>
      </c>
      <c r="BP776" s="130">
        <f t="shared" ref="BP776" si="14995">H776/H777</f>
        <v>0</v>
      </c>
      <c r="BQ776" s="131">
        <f t="shared" ref="BQ776" si="14996">I776/I777</f>
        <v>0</v>
      </c>
      <c r="BR776" s="128">
        <f t="shared" ref="BR776" si="14997">J776/J777</f>
        <v>0</v>
      </c>
      <c r="BS776" s="129">
        <f t="shared" ref="BS776" si="14998">K776/K777</f>
        <v>0</v>
      </c>
      <c r="BT776" s="130">
        <f t="shared" ref="BT776" si="14999">L776/L777</f>
        <v>0</v>
      </c>
      <c r="BU776" s="128">
        <f t="shared" ref="BU776" si="15000">M776/M777</f>
        <v>0</v>
      </c>
      <c r="BV776" s="132">
        <f t="shared" ref="BV776" si="15001">N776/N777</f>
        <v>0</v>
      </c>
      <c r="BW776" s="133">
        <f t="shared" ref="BW776" si="15002">O776/O777</f>
        <v>0</v>
      </c>
      <c r="BX776" s="128">
        <f t="shared" ref="BX776" si="15003">P776/P777</f>
        <v>0</v>
      </c>
      <c r="BY776" s="129">
        <f t="shared" ref="BY776" si="15004">Q776/Q777</f>
        <v>0</v>
      </c>
      <c r="BZ776" s="130">
        <f t="shared" ref="BZ776" si="15005">R776/R777</f>
        <v>0</v>
      </c>
      <c r="CA776" s="131">
        <f t="shared" ref="CA776" si="15006">S776/S777</f>
        <v>0</v>
      </c>
      <c r="CB776" s="128">
        <f t="shared" ref="CB776" si="15007">T776/T777</f>
        <v>0</v>
      </c>
      <c r="CC776" s="129">
        <f t="shared" ref="CC776" si="15008">U776/U777</f>
        <v>0</v>
      </c>
      <c r="CD776" s="130">
        <f t="shared" ref="CD776" si="15009">V776/V777</f>
        <v>0</v>
      </c>
      <c r="CE776" s="131">
        <f t="shared" ref="CE776" si="15010">W776/W777</f>
        <v>0</v>
      </c>
      <c r="CF776" s="128">
        <f t="shared" ref="CF776" si="15011">X776/X777</f>
        <v>0</v>
      </c>
      <c r="CG776" s="129">
        <f t="shared" ref="CG776" si="15012">Y776/Y777</f>
        <v>0</v>
      </c>
      <c r="CH776" s="130">
        <f t="shared" ref="CH776" si="15013">Z776/Z777</f>
        <v>0</v>
      </c>
      <c r="CI776" s="128">
        <f t="shared" ref="CI776" si="15014">AA776/AA777</f>
        <v>0</v>
      </c>
      <c r="CJ776" s="134">
        <f t="shared" ref="CJ776" si="15015">AB776/AB777</f>
        <v>0</v>
      </c>
      <c r="CK776" s="135">
        <f t="shared" ref="CK776" si="15016">AC776/AC777</f>
        <v>0</v>
      </c>
    </row>
    <row r="777" spans="1:89" ht="14.25" thickTop="1" thickBot="1" x14ac:dyDescent="0.25">
      <c r="A777" s="229" t="s">
        <v>13</v>
      </c>
      <c r="B777" s="20">
        <f t="shared" ref="B777:AA777" si="15017">SUM(B754:B776)</f>
        <v>28256</v>
      </c>
      <c r="C777" s="21">
        <f t="shared" si="15017"/>
        <v>24983</v>
      </c>
      <c r="D777" s="20">
        <f t="shared" si="15017"/>
        <v>12570</v>
      </c>
      <c r="E777" s="21">
        <f t="shared" si="15017"/>
        <v>12548</v>
      </c>
      <c r="F777" s="20">
        <f t="shared" si="15017"/>
        <v>31066</v>
      </c>
      <c r="G777" s="21">
        <f t="shared" si="15017"/>
        <v>24398</v>
      </c>
      <c r="H777" s="20">
        <f t="shared" si="15017"/>
        <v>40115</v>
      </c>
      <c r="I777" s="21">
        <f t="shared" si="15017"/>
        <v>39284</v>
      </c>
      <c r="J777" s="20">
        <f t="shared" si="15017"/>
        <v>6295</v>
      </c>
      <c r="K777" s="21">
        <f t="shared" si="15017"/>
        <v>6512</v>
      </c>
      <c r="L777" s="20">
        <f t="shared" si="15017"/>
        <v>21830</v>
      </c>
      <c r="M777" s="21">
        <f t="shared" si="15017"/>
        <v>21868</v>
      </c>
      <c r="N777" s="20">
        <f t="shared" si="15017"/>
        <v>37301</v>
      </c>
      <c r="O777" s="21">
        <f t="shared" si="15017"/>
        <v>39046</v>
      </c>
      <c r="P777" s="20">
        <f t="shared" si="15017"/>
        <v>19996</v>
      </c>
      <c r="Q777" s="21">
        <f t="shared" si="15017"/>
        <v>20989</v>
      </c>
      <c r="R777" s="20">
        <f t="shared" si="15017"/>
        <v>25498</v>
      </c>
      <c r="S777" s="21">
        <f t="shared" si="15017"/>
        <v>27472</v>
      </c>
      <c r="T777" s="20">
        <f t="shared" si="15017"/>
        <v>6776</v>
      </c>
      <c r="U777" s="21">
        <f t="shared" si="15017"/>
        <v>7914</v>
      </c>
      <c r="V777" s="20">
        <f t="shared" si="15017"/>
        <v>21259</v>
      </c>
      <c r="W777" s="21">
        <f t="shared" si="15017"/>
        <v>26237</v>
      </c>
      <c r="X777" s="20">
        <f t="shared" si="15017"/>
        <v>18432</v>
      </c>
      <c r="Y777" s="21">
        <f t="shared" si="15017"/>
        <v>12352</v>
      </c>
      <c r="Z777" s="20">
        <f t="shared" si="15017"/>
        <v>41070</v>
      </c>
      <c r="AA777" s="21">
        <f t="shared" si="15017"/>
        <v>43613</v>
      </c>
      <c r="AB777" s="160">
        <f t="shared" ref="AB777:AC777" si="15018">SUM(AB753:AB776)</f>
        <v>310464</v>
      </c>
      <c r="AC777" s="161">
        <f t="shared" si="15018"/>
        <v>307216</v>
      </c>
      <c r="BI777" s="229" t="s">
        <v>13</v>
      </c>
      <c r="BJ777" s="154">
        <f>SUM(BJ753:BJ776)</f>
        <v>1.0000000000000002</v>
      </c>
      <c r="BK777" s="155">
        <f t="shared" ref="BK777:CK777" si="15019">SUM(BK753:BK776)</f>
        <v>1</v>
      </c>
      <c r="BL777" s="154">
        <f t="shared" si="15019"/>
        <v>1</v>
      </c>
      <c r="BM777" s="155">
        <f t="shared" si="15019"/>
        <v>1</v>
      </c>
      <c r="BN777" s="154">
        <f t="shared" si="15019"/>
        <v>1.0000000000000002</v>
      </c>
      <c r="BO777" s="155">
        <f t="shared" si="15019"/>
        <v>1.0000000000000002</v>
      </c>
      <c r="BP777" s="154">
        <f t="shared" si="15019"/>
        <v>0.99999999999999978</v>
      </c>
      <c r="BQ777" s="155">
        <f t="shared" si="15019"/>
        <v>1.0000000000000002</v>
      </c>
      <c r="BR777" s="154">
        <f t="shared" si="15019"/>
        <v>0.99999999999999989</v>
      </c>
      <c r="BS777" s="155">
        <f t="shared" si="15019"/>
        <v>0.99999999999999989</v>
      </c>
      <c r="BT777" s="154">
        <f t="shared" si="15019"/>
        <v>1</v>
      </c>
      <c r="BU777" s="155">
        <f t="shared" si="15019"/>
        <v>0.99999999999999989</v>
      </c>
      <c r="BV777" s="154">
        <f t="shared" si="15019"/>
        <v>0.99999999999999989</v>
      </c>
      <c r="BW777" s="155">
        <f t="shared" si="15019"/>
        <v>1</v>
      </c>
      <c r="BX777" s="154">
        <f t="shared" si="15019"/>
        <v>1</v>
      </c>
      <c r="BY777" s="155">
        <f t="shared" si="15019"/>
        <v>0.99999999999999989</v>
      </c>
      <c r="BZ777" s="154">
        <f t="shared" si="15019"/>
        <v>1.0000000000000002</v>
      </c>
      <c r="CA777" s="155">
        <f t="shared" si="15019"/>
        <v>1.0000000000000002</v>
      </c>
      <c r="CB777" s="154">
        <f t="shared" si="15019"/>
        <v>1</v>
      </c>
      <c r="CC777" s="155">
        <f t="shared" si="15019"/>
        <v>1</v>
      </c>
      <c r="CD777" s="154">
        <f t="shared" si="15019"/>
        <v>1</v>
      </c>
      <c r="CE777" s="155">
        <f t="shared" si="15019"/>
        <v>1</v>
      </c>
      <c r="CF777" s="154">
        <f t="shared" si="15019"/>
        <v>1.0000000000000002</v>
      </c>
      <c r="CG777" s="155">
        <f t="shared" si="15019"/>
        <v>1.0000000000000002</v>
      </c>
      <c r="CH777" s="154">
        <f t="shared" si="15019"/>
        <v>1</v>
      </c>
      <c r="CI777" s="155">
        <f t="shared" si="15019"/>
        <v>1</v>
      </c>
      <c r="CJ777" s="154">
        <f t="shared" si="15019"/>
        <v>1</v>
      </c>
      <c r="CK777" s="155">
        <f t="shared" si="15019"/>
        <v>0.99999999999999989</v>
      </c>
    </row>
    <row r="778" spans="1:89" ht="13.5" thickTop="1" x14ac:dyDescent="0.2">
      <c r="A778" s="173"/>
    </row>
    <row r="780" spans="1:89" x14ac:dyDescent="0.2">
      <c r="A780" s="304">
        <f>+A749+1</f>
        <v>44677</v>
      </c>
      <c r="B780" s="304"/>
      <c r="C780" s="304"/>
      <c r="D780" s="304"/>
      <c r="BI780" s="309">
        <f>+BI718+2</f>
        <v>44677</v>
      </c>
      <c r="BJ780" s="309"/>
      <c r="BK780" s="309"/>
      <c r="BL780" s="309"/>
    </row>
    <row r="781" spans="1:89" ht="13.5" thickBot="1" x14ac:dyDescent="0.25">
      <c r="AE781" s="232" t="s">
        <v>84</v>
      </c>
    </row>
    <row r="782" spans="1:89" ht="14.25" thickTop="1" thickBot="1" x14ac:dyDescent="0.25">
      <c r="A782" s="300" t="s">
        <v>0</v>
      </c>
      <c r="B782" s="302" t="s">
        <v>1</v>
      </c>
      <c r="C782" s="303"/>
      <c r="D782" s="302" t="s">
        <v>2</v>
      </c>
      <c r="E782" s="303"/>
      <c r="F782" s="302" t="s">
        <v>3</v>
      </c>
      <c r="G782" s="303"/>
      <c r="H782" s="302" t="s">
        <v>4</v>
      </c>
      <c r="I782" s="303"/>
      <c r="J782" s="302" t="s">
        <v>5</v>
      </c>
      <c r="K782" s="303"/>
      <c r="L782" s="302" t="s">
        <v>6</v>
      </c>
      <c r="M782" s="303"/>
      <c r="N782" s="302" t="s">
        <v>7</v>
      </c>
      <c r="O782" s="303"/>
      <c r="P782" s="302" t="s">
        <v>8</v>
      </c>
      <c r="Q782" s="303"/>
      <c r="R782" s="302" t="s">
        <v>9</v>
      </c>
      <c r="S782" s="303"/>
      <c r="T782" s="302" t="s">
        <v>10</v>
      </c>
      <c r="U782" s="303"/>
      <c r="V782" s="302" t="s">
        <v>11</v>
      </c>
      <c r="W782" s="303"/>
      <c r="X782" s="302" t="s">
        <v>12</v>
      </c>
      <c r="Y782" s="303"/>
      <c r="Z782" s="305" t="s">
        <v>40</v>
      </c>
      <c r="AA782" s="306"/>
      <c r="AB782" s="307" t="s">
        <v>41</v>
      </c>
      <c r="AC782" s="308"/>
      <c r="AE782" s="300" t="s">
        <v>0</v>
      </c>
      <c r="AF782" s="302" t="s">
        <v>1</v>
      </c>
      <c r="AG782" s="303"/>
      <c r="AH782" s="302" t="s">
        <v>2</v>
      </c>
      <c r="AI782" s="303"/>
      <c r="AJ782" s="302" t="s">
        <v>3</v>
      </c>
      <c r="AK782" s="303"/>
      <c r="AL782" s="302" t="s">
        <v>4</v>
      </c>
      <c r="AM782" s="303"/>
      <c r="AN782" s="302" t="s">
        <v>5</v>
      </c>
      <c r="AO782" s="303"/>
      <c r="AP782" s="302" t="s">
        <v>6</v>
      </c>
      <c r="AQ782" s="303"/>
      <c r="AR782" s="302" t="s">
        <v>7</v>
      </c>
      <c r="AS782" s="303"/>
      <c r="AT782" s="302" t="s">
        <v>8</v>
      </c>
      <c r="AU782" s="303"/>
      <c r="AV782" s="302" t="s">
        <v>9</v>
      </c>
      <c r="AW782" s="303"/>
      <c r="AX782" s="302" t="s">
        <v>10</v>
      </c>
      <c r="AY782" s="303"/>
      <c r="AZ782" s="302" t="s">
        <v>11</v>
      </c>
      <c r="BA782" s="303"/>
      <c r="BB782" s="302" t="s">
        <v>12</v>
      </c>
      <c r="BC782" s="303"/>
      <c r="BD782" s="305" t="s">
        <v>40</v>
      </c>
      <c r="BE782" s="306"/>
      <c r="BF782" s="307" t="s">
        <v>41</v>
      </c>
      <c r="BG782" s="308"/>
      <c r="BI782" s="300" t="s">
        <v>0</v>
      </c>
      <c r="BJ782" s="302" t="s">
        <v>1</v>
      </c>
      <c r="BK782" s="303"/>
      <c r="BL782" s="302" t="s">
        <v>2</v>
      </c>
      <c r="BM782" s="303"/>
      <c r="BN782" s="302" t="s">
        <v>3</v>
      </c>
      <c r="BO782" s="303"/>
      <c r="BP782" s="302" t="s">
        <v>4</v>
      </c>
      <c r="BQ782" s="303"/>
      <c r="BR782" s="302" t="s">
        <v>5</v>
      </c>
      <c r="BS782" s="303"/>
      <c r="BT782" s="302" t="s">
        <v>6</v>
      </c>
      <c r="BU782" s="303"/>
      <c r="BV782" s="302" t="s">
        <v>7</v>
      </c>
      <c r="BW782" s="303"/>
      <c r="BX782" s="302" t="s">
        <v>8</v>
      </c>
      <c r="BY782" s="303"/>
      <c r="BZ782" s="302" t="s">
        <v>9</v>
      </c>
      <c r="CA782" s="303"/>
      <c r="CB782" s="302" t="s">
        <v>10</v>
      </c>
      <c r="CC782" s="303"/>
      <c r="CD782" s="302" t="s">
        <v>11</v>
      </c>
      <c r="CE782" s="303"/>
      <c r="CF782" s="302" t="s">
        <v>12</v>
      </c>
      <c r="CG782" s="303"/>
      <c r="CH782" s="305" t="s">
        <v>40</v>
      </c>
      <c r="CI782" s="306"/>
      <c r="CJ782" s="302" t="s">
        <v>41</v>
      </c>
      <c r="CK782" s="303"/>
    </row>
    <row r="783" spans="1:89" ht="15" thickTop="1" thickBot="1" x14ac:dyDescent="0.3">
      <c r="A783" s="301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62" t="s">
        <v>14</v>
      </c>
      <c r="AC783" s="163" t="s">
        <v>15</v>
      </c>
      <c r="AE783" s="301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62" t="s">
        <v>14</v>
      </c>
      <c r="BG783" s="163" t="s">
        <v>15</v>
      </c>
      <c r="BI783" s="301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72"/>
      <c r="D784" s="126"/>
      <c r="E784" s="166"/>
      <c r="F784" s="125"/>
      <c r="G784" s="127"/>
      <c r="H784" s="126"/>
      <c r="I784" s="166"/>
      <c r="J784" s="125"/>
      <c r="K784" s="127"/>
      <c r="L784" s="126"/>
      <c r="M784" s="125"/>
      <c r="N784" s="165"/>
      <c r="O784" s="167"/>
      <c r="P784" s="125"/>
      <c r="Q784" s="127"/>
      <c r="R784" s="126"/>
      <c r="S784" s="166"/>
      <c r="T784" s="125"/>
      <c r="U784" s="127"/>
      <c r="V784" s="126"/>
      <c r="W784" s="166"/>
      <c r="X784" s="125"/>
      <c r="Y784" s="127"/>
      <c r="Z784" s="170"/>
      <c r="AA784" s="171"/>
      <c r="AB784" s="156">
        <f>B784+D784+F784+H784+J784+L784+N784+P784+R784+T784+V784+X784+Z784</f>
        <v>0</v>
      </c>
      <c r="AC784" s="157">
        <f>C784+E784+G784+I784+K784+M784+O784+Q784+S784+U784+W784+Y784+AA784</f>
        <v>0</v>
      </c>
      <c r="AE784" s="235" t="str">
        <f>$AE$9</f>
        <v>07:00 - 07:59</v>
      </c>
      <c r="AF784" s="125">
        <f>SUMIF($A$9:$A$32,$AE784,B$784:B$807)</f>
        <v>2882</v>
      </c>
      <c r="AG784" s="172">
        <f t="shared" ref="AG784:AV786" si="15020">SUMIF($A$9:$A$32,$AE784,C$784:C$807)</f>
        <v>1288</v>
      </c>
      <c r="AH784" s="126">
        <f t="shared" si="15020"/>
        <v>1022</v>
      </c>
      <c r="AI784" s="166">
        <f t="shared" si="15020"/>
        <v>949</v>
      </c>
      <c r="AJ784" s="125">
        <f t="shared" si="15020"/>
        <v>2998</v>
      </c>
      <c r="AK784" s="127">
        <f t="shared" si="15020"/>
        <v>1472</v>
      </c>
      <c r="AL784" s="126">
        <f t="shared" si="15020"/>
        <v>3612</v>
      </c>
      <c r="AM784" s="166">
        <f t="shared" si="15020"/>
        <v>2280</v>
      </c>
      <c r="AN784" s="125">
        <f t="shared" si="15020"/>
        <v>284</v>
      </c>
      <c r="AO784" s="127">
        <f t="shared" si="15020"/>
        <v>888</v>
      </c>
      <c r="AP784" s="126">
        <f t="shared" si="15020"/>
        <v>1136</v>
      </c>
      <c r="AQ784" s="125">
        <f t="shared" si="15020"/>
        <v>3090</v>
      </c>
      <c r="AR784" s="165">
        <f t="shared" si="15020"/>
        <v>2696</v>
      </c>
      <c r="AS784" s="167">
        <f t="shared" si="15020"/>
        <v>3850</v>
      </c>
      <c r="AT784" s="125">
        <f t="shared" si="15020"/>
        <v>2052</v>
      </c>
      <c r="AU784" s="127">
        <f t="shared" si="15020"/>
        <v>1906</v>
      </c>
      <c r="AV784" s="126">
        <f t="shared" si="15020"/>
        <v>2476</v>
      </c>
      <c r="AW784" s="166">
        <f t="shared" ref="AW784:BE786" si="15021">SUMIF($A$9:$A$32,$AE784,S$784:S$807)</f>
        <v>1974</v>
      </c>
      <c r="AX784" s="125">
        <f t="shared" si="15021"/>
        <v>371</v>
      </c>
      <c r="AY784" s="127">
        <f t="shared" si="15021"/>
        <v>1385</v>
      </c>
      <c r="AZ784" s="126">
        <f t="shared" si="15021"/>
        <v>1062</v>
      </c>
      <c r="BA784" s="166">
        <f t="shared" si="15021"/>
        <v>2750</v>
      </c>
      <c r="BB784" s="125">
        <f t="shared" si="15021"/>
        <v>1669</v>
      </c>
      <c r="BC784" s="127">
        <f t="shared" si="15021"/>
        <v>1585</v>
      </c>
      <c r="BD784" s="170">
        <f t="shared" si="15021"/>
        <v>3471</v>
      </c>
      <c r="BE784" s="171">
        <f t="shared" si="15021"/>
        <v>2770</v>
      </c>
      <c r="BF784" s="156">
        <f>AF784+AH784+AJ784+AL784+AN784+AP784+AR784+AT784+AV784+AX784+AZ784+BB784+BD784</f>
        <v>25731</v>
      </c>
      <c r="BG784" s="157">
        <f>AG784+AI784+AK784+AM784+AO784+AQ784+AS784+AU784+AW784+AY784+BA784+BC784+BE784</f>
        <v>26187</v>
      </c>
      <c r="BI784" s="124" t="s">
        <v>16</v>
      </c>
      <c r="BJ784" s="128">
        <f>B784/B808</f>
        <v>0</v>
      </c>
      <c r="BK784" s="129">
        <f t="shared" ref="BK784" si="15022">C784/C808</f>
        <v>0</v>
      </c>
      <c r="BL784" s="130">
        <f t="shared" ref="BL784" si="15023">D784/D808</f>
        <v>0</v>
      </c>
      <c r="BM784" s="131">
        <f t="shared" ref="BM784" si="15024">E784/E808</f>
        <v>0</v>
      </c>
      <c r="BN784" s="128">
        <f t="shared" ref="BN784" si="15025">F784/F808</f>
        <v>0</v>
      </c>
      <c r="BO784" s="129">
        <f t="shared" ref="BO784" si="15026">G784/G808</f>
        <v>0</v>
      </c>
      <c r="BP784" s="130">
        <f t="shared" ref="BP784" si="15027">H784/H808</f>
        <v>0</v>
      </c>
      <c r="BQ784" s="131">
        <f t="shared" ref="BQ784" si="15028">I784/I808</f>
        <v>0</v>
      </c>
      <c r="BR784" s="128">
        <f t="shared" ref="BR784" si="15029">J784/J808</f>
        <v>0</v>
      </c>
      <c r="BS784" s="129">
        <f t="shared" ref="BS784" si="15030">K784/K808</f>
        <v>0</v>
      </c>
      <c r="BT784" s="130">
        <f t="shared" ref="BT784" si="15031">L784/L808</f>
        <v>0</v>
      </c>
      <c r="BU784" s="128">
        <f t="shared" ref="BU784" si="15032">M784/M808</f>
        <v>0</v>
      </c>
      <c r="BV784" s="132">
        <f t="shared" ref="BV784" si="15033">N784/N808</f>
        <v>0</v>
      </c>
      <c r="BW784" s="133">
        <f t="shared" ref="BW784" si="15034">O784/O808</f>
        <v>0</v>
      </c>
      <c r="BX784" s="128">
        <f t="shared" ref="BX784" si="15035">P784/P808</f>
        <v>0</v>
      </c>
      <c r="BY784" s="129">
        <f t="shared" ref="BY784" si="15036">Q784/Q808</f>
        <v>0</v>
      </c>
      <c r="BZ784" s="130">
        <f t="shared" ref="BZ784" si="15037">R784/R808</f>
        <v>0</v>
      </c>
      <c r="CA784" s="131">
        <f t="shared" ref="CA784" si="15038">S784/S808</f>
        <v>0</v>
      </c>
      <c r="CB784" s="128">
        <f t="shared" ref="CB784" si="15039">T784/T808</f>
        <v>0</v>
      </c>
      <c r="CC784" s="129">
        <f t="shared" ref="CC784" si="15040">U784/U808</f>
        <v>0</v>
      </c>
      <c r="CD784" s="130">
        <f t="shared" ref="CD784" si="15041">V784/V808</f>
        <v>0</v>
      </c>
      <c r="CE784" s="131">
        <f t="shared" ref="CE784" si="15042">W784/W808</f>
        <v>0</v>
      </c>
      <c r="CF784" s="128">
        <f t="shared" ref="CF784" si="15043">X784/X808</f>
        <v>0</v>
      </c>
      <c r="CG784" s="129">
        <f t="shared" ref="CG784" si="15044">Y784/Y808</f>
        <v>0</v>
      </c>
      <c r="CH784" s="130">
        <f t="shared" ref="CH784" si="15045">Z784/Z808</f>
        <v>0</v>
      </c>
      <c r="CI784" s="128">
        <f t="shared" ref="CI784" si="15046">AA784/AA808</f>
        <v>0</v>
      </c>
      <c r="CJ784" s="134">
        <f t="shared" ref="CJ784" si="15047">AB784/AB808</f>
        <v>0</v>
      </c>
      <c r="CK784" s="135">
        <f t="shared" ref="CK784" si="15048">AC784/AC808</f>
        <v>0</v>
      </c>
    </row>
    <row r="785" spans="1:89" x14ac:dyDescent="0.2">
      <c r="A785" s="136" t="s">
        <v>17</v>
      </c>
      <c r="B785" s="175">
        <v>388</v>
      </c>
      <c r="C785" s="176">
        <v>0</v>
      </c>
      <c r="D785" s="177">
        <v>208</v>
      </c>
      <c r="E785" s="178">
        <v>1</v>
      </c>
      <c r="F785" s="175">
        <v>833</v>
      </c>
      <c r="G785" s="179">
        <v>9</v>
      </c>
      <c r="H785" s="177">
        <v>525</v>
      </c>
      <c r="I785" s="178">
        <v>41</v>
      </c>
      <c r="J785" s="175">
        <v>18</v>
      </c>
      <c r="K785" s="179">
        <v>27</v>
      </c>
      <c r="L785" s="177">
        <v>68</v>
      </c>
      <c r="M785" s="175">
        <v>102</v>
      </c>
      <c r="N785" s="180">
        <v>212</v>
      </c>
      <c r="O785" s="181">
        <v>137</v>
      </c>
      <c r="P785" s="175">
        <v>77</v>
      </c>
      <c r="Q785" s="179">
        <v>49</v>
      </c>
      <c r="R785" s="177">
        <v>45</v>
      </c>
      <c r="S785" s="178">
        <v>0</v>
      </c>
      <c r="T785" s="175">
        <v>0</v>
      </c>
      <c r="U785" s="179">
        <v>0</v>
      </c>
      <c r="V785" s="177">
        <v>16</v>
      </c>
      <c r="W785" s="178">
        <v>0</v>
      </c>
      <c r="X785" s="175">
        <v>0</v>
      </c>
      <c r="Y785" s="179">
        <v>0</v>
      </c>
      <c r="Z785" s="177">
        <v>0</v>
      </c>
      <c r="AA785" s="175">
        <v>0</v>
      </c>
      <c r="AB785" s="156">
        <f t="shared" ref="AB785:AB804" si="15049">B785+D785+F785+H785+J785+L785+N785+P785+R785+T785+V785+X785+Z785</f>
        <v>2390</v>
      </c>
      <c r="AC785" s="157">
        <f t="shared" ref="AC785:AC804" si="15050">C785+E785+G785+I785+K785+M785+O785+Q785+S785+U785+W785+Y785+AA785</f>
        <v>366</v>
      </c>
      <c r="AE785" s="237" t="str">
        <f>$AE$10</f>
        <v>08:00 - 08:59</v>
      </c>
      <c r="AF785" s="125">
        <f>SUMIF($A$9:$A$32,$AE785,B$784:B$807)</f>
        <v>2520</v>
      </c>
      <c r="AG785" s="176">
        <f t="shared" si="15020"/>
        <v>973</v>
      </c>
      <c r="AH785" s="177">
        <f t="shared" si="15020"/>
        <v>759</v>
      </c>
      <c r="AI785" s="178">
        <f t="shared" si="15020"/>
        <v>778</v>
      </c>
      <c r="AJ785" s="238">
        <f t="shared" si="15020"/>
        <v>2472</v>
      </c>
      <c r="AK785" s="179">
        <f t="shared" si="15020"/>
        <v>1054</v>
      </c>
      <c r="AL785" s="177">
        <f t="shared" si="15020"/>
        <v>3038</v>
      </c>
      <c r="AM785" s="178">
        <f t="shared" si="15020"/>
        <v>1839</v>
      </c>
      <c r="AN785" s="238">
        <f t="shared" si="15020"/>
        <v>238</v>
      </c>
      <c r="AO785" s="179">
        <f t="shared" si="15020"/>
        <v>764</v>
      </c>
      <c r="AP785" s="177">
        <f t="shared" si="15020"/>
        <v>930</v>
      </c>
      <c r="AQ785" s="238">
        <f t="shared" si="15020"/>
        <v>2594</v>
      </c>
      <c r="AR785" s="180">
        <f t="shared" si="15020"/>
        <v>2099</v>
      </c>
      <c r="AS785" s="181">
        <f t="shared" si="15020"/>
        <v>3465</v>
      </c>
      <c r="AT785" s="238">
        <f t="shared" si="15020"/>
        <v>1429</v>
      </c>
      <c r="AU785" s="179">
        <f t="shared" si="15020"/>
        <v>1617</v>
      </c>
      <c r="AV785" s="177">
        <f t="shared" si="15020"/>
        <v>2144</v>
      </c>
      <c r="AW785" s="178">
        <f t="shared" si="15021"/>
        <v>1465</v>
      </c>
      <c r="AX785" s="238">
        <f t="shared" si="15021"/>
        <v>332</v>
      </c>
      <c r="AY785" s="179">
        <f t="shared" si="15021"/>
        <v>906</v>
      </c>
      <c r="AZ785" s="177">
        <f t="shared" si="15021"/>
        <v>917</v>
      </c>
      <c r="BA785" s="178">
        <f t="shared" si="15021"/>
        <v>2136</v>
      </c>
      <c r="BB785" s="238">
        <f t="shared" si="15021"/>
        <v>1323</v>
      </c>
      <c r="BC785" s="179">
        <f t="shared" si="15021"/>
        <v>1381</v>
      </c>
      <c r="BD785" s="177">
        <f t="shared" si="15021"/>
        <v>2907</v>
      </c>
      <c r="BE785" s="238">
        <f t="shared" si="15021"/>
        <v>2227</v>
      </c>
      <c r="BF785" s="158">
        <f>SUM(AF785,AH785,AJ785,AL785,AN785,AP785,AR785,AT785,AV785,AX785,AZ785,BB785,BD785)</f>
        <v>21108</v>
      </c>
      <c r="BG785" s="159">
        <f>SUM(AG785,AI785,AK785,AM785,AO785,AQ785,AS785,AU785,AW785,AY785,BA785,BC785,BE785)</f>
        <v>21199</v>
      </c>
      <c r="BI785" s="136" t="s">
        <v>17</v>
      </c>
      <c r="BJ785" s="128">
        <f>B785/B808</f>
        <v>1.3609259908803928E-2</v>
      </c>
      <c r="BK785" s="129">
        <f t="shared" ref="BK785" si="15051">C785/C808</f>
        <v>0</v>
      </c>
      <c r="BL785" s="130">
        <f t="shared" ref="BL785" si="15052">D785/D808</f>
        <v>1.6950533778828131E-2</v>
      </c>
      <c r="BM785" s="131">
        <f t="shared" ref="BM785" si="15053">E785/E808</f>
        <v>7.8271759549154661E-5</v>
      </c>
      <c r="BN785" s="128">
        <f t="shared" ref="BN785" si="15054">F785/F808</f>
        <v>2.8812562692400817E-2</v>
      </c>
      <c r="BO785" s="129">
        <f t="shared" ref="BO785" si="15055">G785/G808</f>
        <v>3.4595425715933114E-4</v>
      </c>
      <c r="BP785" s="130">
        <f t="shared" ref="BP785" si="15056">H785/H808</f>
        <v>1.3443613643347332E-2</v>
      </c>
      <c r="BQ785" s="131">
        <f t="shared" ref="BQ785" si="15057">I785/I808</f>
        <v>1.0091314085997687E-3</v>
      </c>
      <c r="BR785" s="128">
        <f t="shared" ref="BR785" si="15058">J785/J808</f>
        <v>2.819548872180451E-3</v>
      </c>
      <c r="BS785" s="129">
        <f t="shared" ref="BS785" si="15059">K785/K808</f>
        <v>4.1938490214352281E-3</v>
      </c>
      <c r="BT785" s="130">
        <f t="shared" ref="BT785" si="15060">L785/L808</f>
        <v>2.907598238337538E-3</v>
      </c>
      <c r="BU785" s="128">
        <f t="shared" ref="BU785" si="15061">M785/M808</f>
        <v>4.5399919882494321E-3</v>
      </c>
      <c r="BV785" s="132">
        <f t="shared" ref="BV785" si="15062">N785/N808</f>
        <v>5.5218399187351858E-3</v>
      </c>
      <c r="BW785" s="133">
        <f t="shared" ref="BW785" si="15063">O785/O808</f>
        <v>3.5749699911278117E-3</v>
      </c>
      <c r="BX785" s="128">
        <f t="shared" ref="BX785" si="15064">P785/P808</f>
        <v>3.6090930396062808E-3</v>
      </c>
      <c r="BY785" s="129">
        <f t="shared" ref="BY785" si="15065">Q785/Q808</f>
        <v>2.3501199040767387E-3</v>
      </c>
      <c r="BZ785" s="130">
        <f t="shared" ref="BZ785" si="15066">R785/R808</f>
        <v>1.749271137026239E-3</v>
      </c>
      <c r="CA785" s="131">
        <f t="shared" ref="CA785" si="15067">S785/S808</f>
        <v>0</v>
      </c>
      <c r="CB785" s="128">
        <f t="shared" ref="CB785" si="15068">T785/T808</f>
        <v>0</v>
      </c>
      <c r="CC785" s="129">
        <f t="shared" ref="CC785" si="15069">U785/U808</f>
        <v>0</v>
      </c>
      <c r="CD785" s="130">
        <f t="shared" ref="CD785" si="15070">V785/V808</f>
        <v>6.9010135863704978E-4</v>
      </c>
      <c r="CE785" s="131">
        <f t="shared" ref="CE785" si="15071">W785/W808</f>
        <v>0</v>
      </c>
      <c r="CF785" s="128">
        <f t="shared" ref="CF785" si="15072">X785/X808</f>
        <v>0</v>
      </c>
      <c r="CG785" s="129">
        <f t="shared" ref="CG785" si="15073">Y785/Y808</f>
        <v>0</v>
      </c>
      <c r="CH785" s="130">
        <f t="shared" ref="CH785" si="15074">Z785/Z808</f>
        <v>0</v>
      </c>
      <c r="CI785" s="128">
        <f t="shared" ref="CI785" si="15075">AA785/AA808</f>
        <v>0</v>
      </c>
      <c r="CJ785" s="134">
        <f t="shared" ref="CJ785" si="15076">AB785/AB808</f>
        <v>7.6233126642680348E-3</v>
      </c>
      <c r="CK785" s="135">
        <f t="shared" ref="CK785" si="15077">AC785/AC808</f>
        <v>1.1727499062761345E-3</v>
      </c>
    </row>
    <row r="786" spans="1:89" ht="13.5" thickBot="1" x14ac:dyDescent="0.25">
      <c r="A786" s="145" t="s">
        <v>18</v>
      </c>
      <c r="B786" s="182">
        <v>2054</v>
      </c>
      <c r="C786" s="183">
        <v>0</v>
      </c>
      <c r="D786" s="184">
        <v>966</v>
      </c>
      <c r="E786" s="185">
        <v>161</v>
      </c>
      <c r="F786" s="182">
        <v>2987</v>
      </c>
      <c r="G786" s="186">
        <v>390</v>
      </c>
      <c r="H786" s="184">
        <v>2341</v>
      </c>
      <c r="I786" s="185">
        <v>821</v>
      </c>
      <c r="J786" s="182">
        <v>99</v>
      </c>
      <c r="K786" s="186">
        <v>263</v>
      </c>
      <c r="L786" s="184">
        <v>652</v>
      </c>
      <c r="M786" s="182">
        <v>1063</v>
      </c>
      <c r="N786" s="187">
        <v>1629</v>
      </c>
      <c r="O786" s="188">
        <v>1936</v>
      </c>
      <c r="P786" s="182">
        <v>917</v>
      </c>
      <c r="Q786" s="186">
        <v>1088</v>
      </c>
      <c r="R786" s="184">
        <v>1001</v>
      </c>
      <c r="S786" s="185">
        <v>1366</v>
      </c>
      <c r="T786" s="182">
        <v>185</v>
      </c>
      <c r="U786" s="186">
        <v>662</v>
      </c>
      <c r="V786" s="184">
        <v>646</v>
      </c>
      <c r="W786" s="185">
        <v>1588</v>
      </c>
      <c r="X786" s="182">
        <v>786</v>
      </c>
      <c r="Y786" s="186">
        <v>672</v>
      </c>
      <c r="Z786" s="184">
        <v>1999</v>
      </c>
      <c r="AA786" s="182">
        <v>1198</v>
      </c>
      <c r="AB786" s="156">
        <f t="shared" si="15049"/>
        <v>16262</v>
      </c>
      <c r="AC786" s="157">
        <f t="shared" si="15050"/>
        <v>11208</v>
      </c>
      <c r="AE786" s="235">
        <f>$AE$11</f>
        <v>0</v>
      </c>
      <c r="AF786" s="125">
        <f>SUMIF($A$9:$A$32,$AE786,B$784:B$807)</f>
        <v>0</v>
      </c>
      <c r="AG786" s="183">
        <f t="shared" si="15020"/>
        <v>0</v>
      </c>
      <c r="AH786" s="184">
        <f t="shared" si="15020"/>
        <v>0</v>
      </c>
      <c r="AI786" s="185">
        <f t="shared" si="15020"/>
        <v>0</v>
      </c>
      <c r="AJ786" s="182">
        <f t="shared" si="15020"/>
        <v>0</v>
      </c>
      <c r="AK786" s="186">
        <f t="shared" si="15020"/>
        <v>0</v>
      </c>
      <c r="AL786" s="184">
        <f t="shared" si="15020"/>
        <v>0</v>
      </c>
      <c r="AM786" s="185">
        <f t="shared" si="15020"/>
        <v>0</v>
      </c>
      <c r="AN786" s="182">
        <f t="shared" si="15020"/>
        <v>0</v>
      </c>
      <c r="AO786" s="186">
        <f t="shared" si="15020"/>
        <v>0</v>
      </c>
      <c r="AP786" s="184">
        <f t="shared" si="15020"/>
        <v>0</v>
      </c>
      <c r="AQ786" s="182">
        <f t="shared" si="15020"/>
        <v>0</v>
      </c>
      <c r="AR786" s="187">
        <f t="shared" si="15020"/>
        <v>0</v>
      </c>
      <c r="AS786" s="188">
        <f t="shared" si="15020"/>
        <v>0</v>
      </c>
      <c r="AT786" s="182">
        <f t="shared" si="15020"/>
        <v>0</v>
      </c>
      <c r="AU786" s="186">
        <f t="shared" si="15020"/>
        <v>0</v>
      </c>
      <c r="AV786" s="184">
        <f t="shared" si="15020"/>
        <v>0</v>
      </c>
      <c r="AW786" s="185">
        <f t="shared" si="15021"/>
        <v>0</v>
      </c>
      <c r="AX786" s="182">
        <f t="shared" si="15021"/>
        <v>0</v>
      </c>
      <c r="AY786" s="186">
        <f t="shared" si="15021"/>
        <v>0</v>
      </c>
      <c r="AZ786" s="184">
        <f t="shared" si="15021"/>
        <v>0</v>
      </c>
      <c r="BA786" s="185">
        <f t="shared" si="15021"/>
        <v>0</v>
      </c>
      <c r="BB786" s="182">
        <f t="shared" si="15021"/>
        <v>0</v>
      </c>
      <c r="BC786" s="186">
        <f t="shared" si="15021"/>
        <v>0</v>
      </c>
      <c r="BD786" s="184">
        <f t="shared" si="15021"/>
        <v>0</v>
      </c>
      <c r="BE786" s="182">
        <f t="shared" si="15021"/>
        <v>0</v>
      </c>
      <c r="BF786" s="158">
        <f>SUM(AF786,AH786,AJ786,AL786,AN786,AP786,AR786,AT786,AV786,AX786,AZ786,BB786,BD786)</f>
        <v>0</v>
      </c>
      <c r="BG786" s="159">
        <f>SUM(AG786,AI786,AK786,AM786,AO786,AQ786,AS786,AU786,AW786,AY786,BA786,BC786,BE786)</f>
        <v>0</v>
      </c>
      <c r="BI786" s="145" t="s">
        <v>18</v>
      </c>
      <c r="BJ786" s="128">
        <f>B786/B808</f>
        <v>7.2044896527534194E-2</v>
      </c>
      <c r="BK786" s="129">
        <f t="shared" ref="BK786" si="15078">C786/C808</f>
        <v>0</v>
      </c>
      <c r="BL786" s="130">
        <f t="shared" ref="BL786" si="15079">D786/D808</f>
        <v>7.8722190530519112E-2</v>
      </c>
      <c r="BM786" s="131">
        <f t="shared" ref="BM786" si="15080">E786/E808</f>
        <v>1.26017532874139E-2</v>
      </c>
      <c r="BN786" s="128">
        <f t="shared" ref="BN786" si="15081">F786/F808</f>
        <v>0.1033170765452596</v>
      </c>
      <c r="BO786" s="129">
        <f t="shared" ref="BO786" si="15082">G786/G808</f>
        <v>1.4991351143571016E-2</v>
      </c>
      <c r="BP786" s="130">
        <f t="shared" ref="BP786" si="15083">H786/H808</f>
        <v>5.9945713407764008E-2</v>
      </c>
      <c r="BQ786" s="131">
        <f t="shared" ref="BQ786" si="15084">I786/I808</f>
        <v>2.0207241133180735E-2</v>
      </c>
      <c r="BR786" s="128">
        <f t="shared" ref="BR786" si="15085">J786/J808</f>
        <v>1.550751879699248E-2</v>
      </c>
      <c r="BS786" s="129">
        <f t="shared" ref="BS786" si="15086">K786/K808</f>
        <v>4.0851196023609815E-2</v>
      </c>
      <c r="BT786" s="130">
        <f t="shared" ref="BT786" si="15087">L786/L808</f>
        <v>2.7878736049942277E-2</v>
      </c>
      <c r="BU786" s="128">
        <f t="shared" ref="BU786" si="15088">M786/M808</f>
        <v>4.7313838073619087E-2</v>
      </c>
      <c r="BV786" s="132">
        <f t="shared" ref="BV786" si="15089">N786/N808</f>
        <v>4.2429609564243485E-2</v>
      </c>
      <c r="BW786" s="133">
        <f t="shared" ref="BW786" si="15090">O786/O808</f>
        <v>5.0519283962214917E-2</v>
      </c>
      <c r="BX786" s="128">
        <f t="shared" ref="BX786" si="15091">P786/P808</f>
        <v>4.2981017108038436E-2</v>
      </c>
      <c r="BY786" s="129">
        <f t="shared" ref="BY786" si="15092">Q786/Q808</f>
        <v>5.2182254196642686E-2</v>
      </c>
      <c r="BZ786" s="130">
        <f t="shared" ref="BZ786" si="15093">R786/R808</f>
        <v>3.8911564625850339E-2</v>
      </c>
      <c r="CA786" s="131">
        <f t="shared" ref="CA786" si="15094">S786/S808</f>
        <v>5.0905567563538791E-2</v>
      </c>
      <c r="CB786" s="128">
        <f t="shared" ref="CB786" si="15095">T786/T808</f>
        <v>2.3684547433107158E-2</v>
      </c>
      <c r="CC786" s="129">
        <f t="shared" ref="CC786" si="15096">U786/U808</f>
        <v>8.171830638192816E-2</v>
      </c>
      <c r="CD786" s="130">
        <f t="shared" ref="CD786" si="15097">V786/V808</f>
        <v>2.7862842354970885E-2</v>
      </c>
      <c r="CE786" s="131">
        <f t="shared" ref="CE786" si="15098">W786/W808</f>
        <v>6.0354984607198507E-2</v>
      </c>
      <c r="CF786" s="128">
        <f t="shared" ref="CF786" si="15099">X786/X808</f>
        <v>4.1366243881900952E-2</v>
      </c>
      <c r="CG786" s="129">
        <f t="shared" ref="CG786" si="15100">Y786/Y808</f>
        <v>5.4474708171206226E-2</v>
      </c>
      <c r="CH786" s="130">
        <f t="shared" ref="CH786" si="15101">Z786/Z808</f>
        <v>5.0547449869775204E-2</v>
      </c>
      <c r="CI786" s="128">
        <f t="shared" ref="CI786" si="15102">AA786/AA808</f>
        <v>2.795995052162345E-2</v>
      </c>
      <c r="CJ786" s="134">
        <f t="shared" ref="CJ786" si="15103">AB786/AB808</f>
        <v>5.1870422822730869E-2</v>
      </c>
      <c r="CK786" s="135">
        <f t="shared" ref="CK786" si="15104">AC786/AC808</f>
        <v>3.5913062703669167E-2</v>
      </c>
    </row>
    <row r="787" spans="1:89" ht="14.25" thickTop="1" thickBot="1" x14ac:dyDescent="0.25">
      <c r="A787" s="136" t="s">
        <v>19</v>
      </c>
      <c r="B787" s="175">
        <v>3164</v>
      </c>
      <c r="C787" s="176">
        <v>1541</v>
      </c>
      <c r="D787" s="177">
        <v>1167</v>
      </c>
      <c r="E787" s="178">
        <v>925</v>
      </c>
      <c r="F787" s="175">
        <v>3113</v>
      </c>
      <c r="G787" s="179">
        <v>1456</v>
      </c>
      <c r="H787" s="177">
        <v>3292</v>
      </c>
      <c r="I787" s="178">
        <v>1857</v>
      </c>
      <c r="J787" s="175">
        <v>215</v>
      </c>
      <c r="K787" s="179">
        <v>687</v>
      </c>
      <c r="L787" s="177">
        <v>1086</v>
      </c>
      <c r="M787" s="175">
        <v>2300</v>
      </c>
      <c r="N787" s="180">
        <v>2724</v>
      </c>
      <c r="O787" s="181">
        <v>3341</v>
      </c>
      <c r="P787" s="175">
        <v>1710</v>
      </c>
      <c r="Q787" s="179">
        <v>1754</v>
      </c>
      <c r="R787" s="177">
        <v>2053</v>
      </c>
      <c r="S787" s="178">
        <v>1910</v>
      </c>
      <c r="T787" s="175">
        <v>309</v>
      </c>
      <c r="U787" s="179">
        <v>1319</v>
      </c>
      <c r="V787" s="177">
        <v>1170</v>
      </c>
      <c r="W787" s="178">
        <v>2969</v>
      </c>
      <c r="X787" s="175">
        <v>1834</v>
      </c>
      <c r="Y787" s="179">
        <v>1225</v>
      </c>
      <c r="Z787" s="177">
        <v>3035</v>
      </c>
      <c r="AA787" s="175">
        <v>2483</v>
      </c>
      <c r="AB787" s="156">
        <f t="shared" si="15049"/>
        <v>24872</v>
      </c>
      <c r="AC787" s="157">
        <f t="shared" si="15050"/>
        <v>23767</v>
      </c>
      <c r="AE787" s="229" t="s">
        <v>13</v>
      </c>
      <c r="AF787" s="20">
        <f t="shared" ref="AF787:BG787" si="15105">SUM(AF784:AF786)</f>
        <v>5402</v>
      </c>
      <c r="AG787" s="21">
        <f t="shared" si="15105"/>
        <v>2261</v>
      </c>
      <c r="AH787" s="20">
        <f t="shared" si="15105"/>
        <v>1781</v>
      </c>
      <c r="AI787" s="21">
        <f t="shared" si="15105"/>
        <v>1727</v>
      </c>
      <c r="AJ787" s="20">
        <f t="shared" si="15105"/>
        <v>5470</v>
      </c>
      <c r="AK787" s="21">
        <f t="shared" si="15105"/>
        <v>2526</v>
      </c>
      <c r="AL787" s="20">
        <f t="shared" si="15105"/>
        <v>6650</v>
      </c>
      <c r="AM787" s="21">
        <f t="shared" si="15105"/>
        <v>4119</v>
      </c>
      <c r="AN787" s="20">
        <f t="shared" si="15105"/>
        <v>522</v>
      </c>
      <c r="AO787" s="21">
        <f t="shared" si="15105"/>
        <v>1652</v>
      </c>
      <c r="AP787" s="20">
        <f t="shared" si="15105"/>
        <v>2066</v>
      </c>
      <c r="AQ787" s="21">
        <f t="shared" si="15105"/>
        <v>5684</v>
      </c>
      <c r="AR787" s="20">
        <f t="shared" si="15105"/>
        <v>4795</v>
      </c>
      <c r="AS787" s="21">
        <f t="shared" si="15105"/>
        <v>7315</v>
      </c>
      <c r="AT787" s="20">
        <f t="shared" si="15105"/>
        <v>3481</v>
      </c>
      <c r="AU787" s="21">
        <f t="shared" si="15105"/>
        <v>3523</v>
      </c>
      <c r="AV787" s="20">
        <f t="shared" si="15105"/>
        <v>4620</v>
      </c>
      <c r="AW787" s="21">
        <f t="shared" si="15105"/>
        <v>3439</v>
      </c>
      <c r="AX787" s="20">
        <f t="shared" si="15105"/>
        <v>703</v>
      </c>
      <c r="AY787" s="21">
        <f t="shared" si="15105"/>
        <v>2291</v>
      </c>
      <c r="AZ787" s="20">
        <f t="shared" si="15105"/>
        <v>1979</v>
      </c>
      <c r="BA787" s="21">
        <f t="shared" si="15105"/>
        <v>4886</v>
      </c>
      <c r="BB787" s="20">
        <f t="shared" si="15105"/>
        <v>2992</v>
      </c>
      <c r="BC787" s="21">
        <f t="shared" si="15105"/>
        <v>2966</v>
      </c>
      <c r="BD787" s="20">
        <f t="shared" si="15105"/>
        <v>6378</v>
      </c>
      <c r="BE787" s="21">
        <f t="shared" si="15105"/>
        <v>4997</v>
      </c>
      <c r="BF787" s="160">
        <f t="shared" si="15105"/>
        <v>46839</v>
      </c>
      <c r="BG787" s="161">
        <f t="shared" si="15105"/>
        <v>47386</v>
      </c>
      <c r="BI787" s="136" t="s">
        <v>19</v>
      </c>
      <c r="BJ787" s="128">
        <f>B787/B808</f>
        <v>0.11097860399859698</v>
      </c>
      <c r="BK787" s="129">
        <f t="shared" ref="BK787" si="15106">C787/C808</f>
        <v>5.4721068143886935E-2</v>
      </c>
      <c r="BL787" s="130">
        <f t="shared" ref="BL787" si="15107">D787/D808</f>
        <v>9.5102273653328989E-2</v>
      </c>
      <c r="BM787" s="131">
        <f t="shared" ref="BM787" si="15108">E787/E808</f>
        <v>7.2401377582968066E-2</v>
      </c>
      <c r="BN787" s="128">
        <f t="shared" ref="BN787" si="15109">F787/F808</f>
        <v>0.10767527930545467</v>
      </c>
      <c r="BO787" s="129">
        <f t="shared" ref="BO787" si="15110">G787/G808</f>
        <v>5.5967710935998463E-2</v>
      </c>
      <c r="BP787" s="130">
        <f t="shared" ref="BP787" si="15111">H787/H808</f>
        <v>8.4297859264570313E-2</v>
      </c>
      <c r="BQ787" s="131">
        <f t="shared" ref="BQ787" si="15112">I787/I808</f>
        <v>4.5706268921213912E-2</v>
      </c>
      <c r="BR787" s="128">
        <f t="shared" ref="BR787" si="15113">J787/J808</f>
        <v>3.367794486215539E-2</v>
      </c>
      <c r="BS787" s="129">
        <f t="shared" ref="BS787" si="15114">K787/K808</f>
        <v>0.10671015843429636</v>
      </c>
      <c r="BT787" s="130">
        <f t="shared" ref="BT787" si="15115">L787/L808</f>
        <v>4.6436054218155387E-2</v>
      </c>
      <c r="BU787" s="128">
        <f t="shared" ref="BU787" si="15116">M787/M808</f>
        <v>0.1023723683624872</v>
      </c>
      <c r="BV787" s="132">
        <f t="shared" ref="BV787" si="15117">N787/N808</f>
        <v>7.0950433672804944E-2</v>
      </c>
      <c r="BW787" s="133">
        <f t="shared" ref="BW787" si="15118">O787/O808</f>
        <v>8.7182297374876053E-2</v>
      </c>
      <c r="BX787" s="128">
        <f t="shared" ref="BX787" si="15119">P787/P808</f>
        <v>8.0149988282165449E-2</v>
      </c>
      <c r="BY787" s="129">
        <f t="shared" ref="BY787" si="15120">Q787/Q808</f>
        <v>8.4124700239808156E-2</v>
      </c>
      <c r="BZ787" s="130">
        <f t="shared" ref="BZ787" si="15121">R787/R808</f>
        <v>7.9805636540330419E-2</v>
      </c>
      <c r="CA787" s="131">
        <f t="shared" ref="CA787" si="15122">S787/S808</f>
        <v>7.1178355817246783E-2</v>
      </c>
      <c r="CB787" s="128">
        <f t="shared" ref="CB787" si="15123">T787/T808</f>
        <v>3.955959544232493E-2</v>
      </c>
      <c r="CC787" s="129">
        <f t="shared" ref="CC787" si="15124">U787/U808</f>
        <v>0.16281940501172695</v>
      </c>
      <c r="CD787" s="130">
        <f t="shared" ref="CD787" si="15125">V787/V808</f>
        <v>5.0463661850334268E-2</v>
      </c>
      <c r="CE787" s="131">
        <f t="shared" ref="CE787" si="15126">W787/W808</f>
        <v>0.11284253734179621</v>
      </c>
      <c r="CF787" s="128">
        <f t="shared" ref="CF787" si="15127">X787/X808</f>
        <v>9.652123572443555E-2</v>
      </c>
      <c r="CG787" s="129">
        <f t="shared" ref="CG787" si="15128">Y787/Y808</f>
        <v>9.9302853437094676E-2</v>
      </c>
      <c r="CH787" s="130">
        <f t="shared" ref="CH787" si="15129">Z787/Z808</f>
        <v>7.6744127241004378E-2</v>
      </c>
      <c r="CI787" s="128">
        <f t="shared" ref="CI787" si="15130">AA787/AA808</f>
        <v>5.7950381590309706E-2</v>
      </c>
      <c r="CJ787" s="134">
        <f t="shared" ref="CJ787" si="15131">AB787/AB808</f>
        <v>7.9333486437520737E-2</v>
      </c>
      <c r="CK787" s="135">
        <f t="shared" ref="CK787" si="15132">AC787/AC808</f>
        <v>7.6155046509466917E-2</v>
      </c>
    </row>
    <row r="788" spans="1:89" ht="13.5" thickTop="1" x14ac:dyDescent="0.2">
      <c r="A788" s="145" t="s">
        <v>20</v>
      </c>
      <c r="B788" s="182">
        <v>2882</v>
      </c>
      <c r="C788" s="183">
        <v>1288</v>
      </c>
      <c r="D788" s="184">
        <v>1022</v>
      </c>
      <c r="E788" s="185">
        <v>949</v>
      </c>
      <c r="F788" s="182">
        <v>2998</v>
      </c>
      <c r="G788" s="186">
        <v>1472</v>
      </c>
      <c r="H788" s="184">
        <v>3612</v>
      </c>
      <c r="I788" s="185">
        <v>2280</v>
      </c>
      <c r="J788" s="182">
        <v>284</v>
      </c>
      <c r="K788" s="186">
        <v>888</v>
      </c>
      <c r="L788" s="184">
        <v>1136</v>
      </c>
      <c r="M788" s="182">
        <v>3090</v>
      </c>
      <c r="N788" s="187">
        <v>2696</v>
      </c>
      <c r="O788" s="188">
        <v>3850</v>
      </c>
      <c r="P788" s="182">
        <v>2052</v>
      </c>
      <c r="Q788" s="186">
        <v>1906</v>
      </c>
      <c r="R788" s="184">
        <v>2476</v>
      </c>
      <c r="S788" s="185">
        <v>1974</v>
      </c>
      <c r="T788" s="182">
        <v>371</v>
      </c>
      <c r="U788" s="186">
        <v>1385</v>
      </c>
      <c r="V788" s="184">
        <v>1062</v>
      </c>
      <c r="W788" s="185">
        <v>2750</v>
      </c>
      <c r="X788" s="182">
        <v>1669</v>
      </c>
      <c r="Y788" s="186">
        <v>1585</v>
      </c>
      <c r="Z788" s="184">
        <v>3471</v>
      </c>
      <c r="AA788" s="182">
        <v>2770</v>
      </c>
      <c r="AB788" s="156">
        <f t="shared" si="15049"/>
        <v>25731</v>
      </c>
      <c r="AC788" s="157">
        <f t="shared" si="15050"/>
        <v>26187</v>
      </c>
      <c r="BI788" s="145" t="s">
        <v>20</v>
      </c>
      <c r="BJ788" s="128">
        <f>B788/B808</f>
        <v>0.10108733777621887</v>
      </c>
      <c r="BK788" s="129">
        <f t="shared" ref="BK788" si="15133">C788/C808</f>
        <v>4.5737012179965203E-2</v>
      </c>
      <c r="BL788" s="130">
        <f t="shared" ref="BL788" si="15134">D788/D808</f>
        <v>8.3285795778665142E-2</v>
      </c>
      <c r="BM788" s="131">
        <f t="shared" ref="BM788" si="15135">E788/E808</f>
        <v>7.4279899812147776E-2</v>
      </c>
      <c r="BN788" s="128">
        <f t="shared" ref="BN788" si="15136">F788/F808</f>
        <v>0.10369755456400678</v>
      </c>
      <c r="BO788" s="129">
        <f t="shared" ref="BO788" si="15137">G788/G808</f>
        <v>5.658274072650394E-2</v>
      </c>
      <c r="BP788" s="130">
        <f t="shared" ref="BP788" si="15138">H788/H808</f>
        <v>9.2492061866229644E-2</v>
      </c>
      <c r="BQ788" s="131">
        <f t="shared" ref="BQ788" si="15139">I788/I808</f>
        <v>5.611755150262128E-2</v>
      </c>
      <c r="BR788" s="128">
        <f t="shared" ref="BR788" si="15140">J788/J808</f>
        <v>4.4486215538847115E-2</v>
      </c>
      <c r="BS788" s="129">
        <f t="shared" ref="BS788" si="15141">K788/K808</f>
        <v>0.13793103448275862</v>
      </c>
      <c r="BT788" s="130">
        <f t="shared" ref="BT788" si="15142">L788/L808</f>
        <v>4.8573994099285929E-2</v>
      </c>
      <c r="BU788" s="128">
        <f t="shared" ref="BU788" si="15143">M788/M808</f>
        <v>0.13753505140873282</v>
      </c>
      <c r="BV788" s="132">
        <f t="shared" ref="BV788" si="15144">N788/N808</f>
        <v>7.0221134060896515E-2</v>
      </c>
      <c r="BW788" s="133">
        <f t="shared" ref="BW788" si="15145">O788/O808</f>
        <v>0.10046448515213194</v>
      </c>
      <c r="BX788" s="128">
        <f t="shared" ref="BX788" si="15146">P788/P808</f>
        <v>9.6179985938598542E-2</v>
      </c>
      <c r="BY788" s="129">
        <f t="shared" ref="BY788" si="15147">Q788/Q808</f>
        <v>9.1414868105515593E-2</v>
      </c>
      <c r="BZ788" s="130">
        <f t="shared" ref="BZ788" si="15148">R788/R808</f>
        <v>9.6248785228377071E-2</v>
      </c>
      <c r="CA788" s="131">
        <f t="shared" ref="CA788" si="15149">S788/S808</f>
        <v>7.3563389729447717E-2</v>
      </c>
      <c r="CB788" s="128">
        <f t="shared" ref="CB788" si="15150">T788/T808</f>
        <v>4.7497119446933814E-2</v>
      </c>
      <c r="CC788" s="129">
        <f t="shared" ref="CC788" si="15151">U788/U808</f>
        <v>0.1709665473398346</v>
      </c>
      <c r="CD788" s="130">
        <f t="shared" ref="CD788" si="15152">V788/V808</f>
        <v>4.5805477679534183E-2</v>
      </c>
      <c r="CE788" s="131">
        <f t="shared" ref="CE788" si="15153">W788/W808</f>
        <v>0.10451902246208809</v>
      </c>
      <c r="CF788" s="128">
        <f t="shared" ref="CF788" si="15154">X788/X808</f>
        <v>8.7837482237776959E-2</v>
      </c>
      <c r="CG788" s="129">
        <f t="shared" ref="CG788" si="15155">Y788/Y808</f>
        <v>0.12848573281452658</v>
      </c>
      <c r="CH788" s="130">
        <f t="shared" ref="CH788" si="15156">Z788/Z808</f>
        <v>8.7768983740865295E-2</v>
      </c>
      <c r="CI788" s="128">
        <f t="shared" ref="CI788" si="15157">AA788/AA808</f>
        <v>6.4648633509930678E-2</v>
      </c>
      <c r="CJ788" s="134">
        <f t="shared" ref="CJ788" si="15158">AB788/AB808</f>
        <v>8.2073413457858069E-2</v>
      </c>
      <c r="CK788" s="135">
        <f t="shared" ref="CK788" si="15159">AC788/AC808</f>
        <v>8.3909294523642444E-2</v>
      </c>
    </row>
    <row r="789" spans="1:89" ht="13.5" thickBot="1" x14ac:dyDescent="0.25">
      <c r="A789" s="136" t="s">
        <v>21</v>
      </c>
      <c r="B789" s="175">
        <v>2520</v>
      </c>
      <c r="C789" s="176">
        <v>973</v>
      </c>
      <c r="D789" s="177">
        <v>759</v>
      </c>
      <c r="E789" s="178">
        <v>778</v>
      </c>
      <c r="F789" s="175">
        <v>2472</v>
      </c>
      <c r="G789" s="179">
        <v>1054</v>
      </c>
      <c r="H789" s="177">
        <v>3038</v>
      </c>
      <c r="I789" s="178">
        <v>1839</v>
      </c>
      <c r="J789" s="175">
        <v>238</v>
      </c>
      <c r="K789" s="179">
        <v>764</v>
      </c>
      <c r="L789" s="177">
        <v>930</v>
      </c>
      <c r="M789" s="175">
        <v>2594</v>
      </c>
      <c r="N789" s="180">
        <v>2099</v>
      </c>
      <c r="O789" s="181">
        <v>3465</v>
      </c>
      <c r="P789" s="175">
        <v>1429</v>
      </c>
      <c r="Q789" s="179">
        <v>1617</v>
      </c>
      <c r="R789" s="177">
        <v>2144</v>
      </c>
      <c r="S789" s="178">
        <v>1465</v>
      </c>
      <c r="T789" s="175">
        <v>332</v>
      </c>
      <c r="U789" s="179">
        <v>906</v>
      </c>
      <c r="V789" s="177">
        <v>917</v>
      </c>
      <c r="W789" s="178">
        <v>2136</v>
      </c>
      <c r="X789" s="175">
        <v>1323</v>
      </c>
      <c r="Y789" s="179">
        <v>1381</v>
      </c>
      <c r="Z789" s="177">
        <v>2907</v>
      </c>
      <c r="AA789" s="175">
        <v>2227</v>
      </c>
      <c r="AB789" s="156">
        <f t="shared" si="15049"/>
        <v>21108</v>
      </c>
      <c r="AC789" s="157">
        <f t="shared" si="15050"/>
        <v>21199</v>
      </c>
      <c r="AE789" s="232" t="s">
        <v>85</v>
      </c>
      <c r="BI789" s="136" t="s">
        <v>21</v>
      </c>
      <c r="BJ789" s="128">
        <f>B789/B808</f>
        <v>8.8390038582953356E-2</v>
      </c>
      <c r="BK789" s="129">
        <f t="shared" ref="BK789" si="15160">C789/C808</f>
        <v>3.4551329853343277E-2</v>
      </c>
      <c r="BL789" s="130">
        <f t="shared" ref="BL789" si="15161">D789/D808</f>
        <v>6.1853149702550729E-2</v>
      </c>
      <c r="BM789" s="131">
        <f t="shared" ref="BM789" si="15162">E789/E808</f>
        <v>6.089542892924233E-2</v>
      </c>
      <c r="BN789" s="128">
        <f t="shared" ref="BN789" si="15163">F789/F808</f>
        <v>8.5503787485732077E-2</v>
      </c>
      <c r="BO789" s="129">
        <f t="shared" ref="BO789" si="15164">G789/G808</f>
        <v>4.0515087449548334E-2</v>
      </c>
      <c r="BP789" s="130">
        <f t="shared" ref="BP789" si="15165">H789/H808</f>
        <v>7.7793710949503228E-2</v>
      </c>
      <c r="BQ789" s="131">
        <f t="shared" ref="BQ789" si="15166">I789/I808</f>
        <v>4.5263235619877426E-2</v>
      </c>
      <c r="BR789" s="128">
        <f t="shared" ref="BR789" si="15167">J789/J808</f>
        <v>3.7280701754385963E-2</v>
      </c>
      <c r="BS789" s="129">
        <f t="shared" ref="BS789" si="15168">K789/K808</f>
        <v>0.1186703945324635</v>
      </c>
      <c r="BT789" s="130">
        <f t="shared" ref="BT789" si="15169">L789/L808</f>
        <v>3.976568178902809E-2</v>
      </c>
      <c r="BU789" s="128">
        <f t="shared" ref="BU789" si="15170">M789/M808</f>
        <v>0.11545822762273557</v>
      </c>
      <c r="BV789" s="132">
        <f t="shared" ref="BV789" si="15171">N789/N808</f>
        <v>5.4671424478420542E-2</v>
      </c>
      <c r="BW789" s="133">
        <f t="shared" ref="BW789" si="15172">O789/O808</f>
        <v>9.0418036636918747E-2</v>
      </c>
      <c r="BX789" s="128">
        <f t="shared" ref="BX789" si="15173">P789/P808</f>
        <v>6.6979142254511362E-2</v>
      </c>
      <c r="BY789" s="129">
        <f t="shared" ref="BY789" si="15174">Q789/Q808</f>
        <v>7.7553956834532381E-2</v>
      </c>
      <c r="BZ789" s="130">
        <f t="shared" ref="BZ789" si="15175">R789/R808</f>
        <v>8.3343051506316809E-2</v>
      </c>
      <c r="CA789" s="131">
        <f t="shared" ref="CA789" si="15176">S789/S808</f>
        <v>5.4594916896474624E-2</v>
      </c>
      <c r="CB789" s="128">
        <f t="shared" ref="CB789" si="15177">T789/T808</f>
        <v>4.2504160798873383E-2</v>
      </c>
      <c r="CC789" s="129">
        <f t="shared" ref="CC789" si="15178">U789/U808</f>
        <v>0.11183804468584126</v>
      </c>
      <c r="CD789" s="130">
        <f t="shared" ref="CD789" si="15179">V789/V808</f>
        <v>3.9551434116885921E-2</v>
      </c>
      <c r="CE789" s="131">
        <f t="shared" ref="CE789" si="15180">W789/W808</f>
        <v>8.1182775265098248E-2</v>
      </c>
      <c r="CF789" s="128">
        <f t="shared" ref="CF789" si="15181">X789/X808</f>
        <v>6.9627914320298925E-2</v>
      </c>
      <c r="CG789" s="129">
        <f t="shared" ref="CG789" si="15182">Y789/Y808</f>
        <v>0.11194876783398185</v>
      </c>
      <c r="CH789" s="130">
        <f t="shared" ref="CH789" si="15183">Z789/Z808</f>
        <v>7.3507472121779147E-2</v>
      </c>
      <c r="CI789" s="128">
        <f t="shared" ref="CI789" si="15184">AA789/AA808</f>
        <v>5.1975634233435243E-2</v>
      </c>
      <c r="CJ789" s="134">
        <f t="shared" ref="CJ789" si="15185">AB789/AB808</f>
        <v>6.7327566408941289E-2</v>
      </c>
      <c r="CK789" s="135">
        <f t="shared" ref="CK789" si="15186">AC789/AC808</f>
        <v>6.7926571757234364E-2</v>
      </c>
    </row>
    <row r="790" spans="1:89" ht="14.25" thickTop="1" thickBot="1" x14ac:dyDescent="0.25">
      <c r="A790" s="145" t="s">
        <v>22</v>
      </c>
      <c r="B790" s="182">
        <v>1969</v>
      </c>
      <c r="C790" s="183">
        <v>1329</v>
      </c>
      <c r="D790" s="184">
        <v>666</v>
      </c>
      <c r="E790" s="185">
        <v>858</v>
      </c>
      <c r="F790" s="182">
        <v>2120</v>
      </c>
      <c r="G790" s="186">
        <v>1124</v>
      </c>
      <c r="H790" s="184">
        <v>2659</v>
      </c>
      <c r="I790" s="185">
        <v>2138</v>
      </c>
      <c r="J790" s="182">
        <v>268</v>
      </c>
      <c r="K790" s="186">
        <v>807</v>
      </c>
      <c r="L790" s="184">
        <v>868</v>
      </c>
      <c r="M790" s="182">
        <v>2168</v>
      </c>
      <c r="N790" s="187">
        <v>1924</v>
      </c>
      <c r="O790" s="188">
        <v>3012</v>
      </c>
      <c r="P790" s="182">
        <v>1095</v>
      </c>
      <c r="Q790" s="186">
        <v>1305</v>
      </c>
      <c r="R790" s="184">
        <v>1756</v>
      </c>
      <c r="S790" s="185">
        <v>1325</v>
      </c>
      <c r="T790" s="182">
        <v>235</v>
      </c>
      <c r="U790" s="186">
        <v>566</v>
      </c>
      <c r="V790" s="184">
        <v>873</v>
      </c>
      <c r="W790" s="185">
        <v>1997</v>
      </c>
      <c r="X790" s="182">
        <v>1061</v>
      </c>
      <c r="Y790" s="186">
        <v>879</v>
      </c>
      <c r="Z790" s="184">
        <v>2640</v>
      </c>
      <c r="AA790" s="182">
        <v>2484</v>
      </c>
      <c r="AB790" s="156">
        <f t="shared" si="15049"/>
        <v>18134</v>
      </c>
      <c r="AC790" s="157">
        <f t="shared" si="15050"/>
        <v>19992</v>
      </c>
      <c r="AE790" s="300" t="s">
        <v>0</v>
      </c>
      <c r="AF790" s="302" t="s">
        <v>1</v>
      </c>
      <c r="AG790" s="303"/>
      <c r="AH790" s="302" t="s">
        <v>2</v>
      </c>
      <c r="AI790" s="303"/>
      <c r="AJ790" s="302" t="s">
        <v>3</v>
      </c>
      <c r="AK790" s="303"/>
      <c r="AL790" s="302" t="s">
        <v>4</v>
      </c>
      <c r="AM790" s="303"/>
      <c r="AN790" s="302" t="s">
        <v>5</v>
      </c>
      <c r="AO790" s="303"/>
      <c r="AP790" s="302" t="s">
        <v>6</v>
      </c>
      <c r="AQ790" s="303"/>
      <c r="AR790" s="302" t="s">
        <v>7</v>
      </c>
      <c r="AS790" s="303"/>
      <c r="AT790" s="302" t="s">
        <v>8</v>
      </c>
      <c r="AU790" s="303"/>
      <c r="AV790" s="302" t="s">
        <v>9</v>
      </c>
      <c r="AW790" s="303"/>
      <c r="AX790" s="302" t="s">
        <v>10</v>
      </c>
      <c r="AY790" s="303"/>
      <c r="AZ790" s="302" t="s">
        <v>11</v>
      </c>
      <c r="BA790" s="303"/>
      <c r="BB790" s="302" t="s">
        <v>12</v>
      </c>
      <c r="BC790" s="303"/>
      <c r="BD790" s="305" t="s">
        <v>40</v>
      </c>
      <c r="BE790" s="306"/>
      <c r="BF790" s="307" t="s">
        <v>41</v>
      </c>
      <c r="BG790" s="308"/>
      <c r="BI790" s="145" t="s">
        <v>22</v>
      </c>
      <c r="BJ790" s="128">
        <f>B790/B808</f>
        <v>6.9063486495966331E-2</v>
      </c>
      <c r="BK790" s="129">
        <f t="shared" ref="BK790" si="15187">C790/C808</f>
        <v>4.719292638755726E-2</v>
      </c>
      <c r="BL790" s="130">
        <f t="shared" ref="BL790" si="15188">D790/D808</f>
        <v>5.4274305272593922E-2</v>
      </c>
      <c r="BM790" s="131">
        <f t="shared" ref="BM790" si="15189">E790/E808</f>
        <v>6.7157169693174701E-2</v>
      </c>
      <c r="BN790" s="128">
        <f t="shared" ref="BN790" si="15190">F790/F808</f>
        <v>7.3328490885822009E-2</v>
      </c>
      <c r="BO790" s="129">
        <f t="shared" ref="BO790" si="15191">G790/G808</f>
        <v>4.3205842783009804E-2</v>
      </c>
      <c r="BP790" s="130">
        <f t="shared" ref="BP790" si="15192">H790/H808</f>
        <v>6.8088702243162963E-2</v>
      </c>
      <c r="BQ790" s="131">
        <f t="shared" ref="BQ790" si="15193">I790/I808</f>
        <v>5.2622511014300127E-2</v>
      </c>
      <c r="BR790" s="128">
        <f t="shared" ref="BR790" si="15194">J790/J808</f>
        <v>4.1979949874686714E-2</v>
      </c>
      <c r="BS790" s="129">
        <f t="shared" ref="BS790" si="15195">K790/K808</f>
        <v>0.12534948741845295</v>
      </c>
      <c r="BT790" s="130">
        <f t="shared" ref="BT790" si="15196">L790/L808</f>
        <v>3.711463633642622E-2</v>
      </c>
      <c r="BU790" s="128">
        <f t="shared" ref="BU790" si="15197">M790/M808</f>
        <v>9.6497084612987935E-2</v>
      </c>
      <c r="BV790" s="132">
        <f t="shared" ref="BV790" si="15198">N790/N808</f>
        <v>5.0113301903992914E-2</v>
      </c>
      <c r="BW790" s="133">
        <f t="shared" ref="BW790" si="15199">O790/O808</f>
        <v>7.8597150461875681E-2</v>
      </c>
      <c r="BX790" s="128">
        <f t="shared" ref="BX790" si="15200">P790/P808</f>
        <v>5.1324115303491916E-2</v>
      </c>
      <c r="BY790" s="129">
        <f t="shared" ref="BY790" si="15201">Q790/Q808</f>
        <v>6.2589928057553951E-2</v>
      </c>
      <c r="BZ790" s="130">
        <f t="shared" ref="BZ790" si="15202">R790/R808</f>
        <v>6.8260447035957239E-2</v>
      </c>
      <c r="CA790" s="131">
        <f t="shared" ref="CA790" si="15203">S790/S808</f>
        <v>4.9377655213535064E-2</v>
      </c>
      <c r="CB790" s="128">
        <f t="shared" ref="CB790" si="15204">T790/T808</f>
        <v>3.0085776469082063E-2</v>
      </c>
      <c r="CC790" s="129">
        <f t="shared" ref="CC790" si="15205">U790/U808</f>
        <v>6.9867917541044322E-2</v>
      </c>
      <c r="CD790" s="130">
        <f t="shared" ref="CD790" si="15206">V790/V808</f>
        <v>3.7653655380634032E-2</v>
      </c>
      <c r="CE790" s="131">
        <f t="shared" ref="CE790" si="15207">W790/W808</f>
        <v>7.5899813766105426E-2</v>
      </c>
      <c r="CF790" s="128">
        <f t="shared" ref="CF790" si="15208">X790/X808</f>
        <v>5.5839166359665279E-2</v>
      </c>
      <c r="CG790" s="129">
        <f t="shared" ref="CG790" si="15209">Y790/Y808</f>
        <v>7.1254863813229569E-2</v>
      </c>
      <c r="CH790" s="130">
        <f t="shared" ref="CH790" si="15210">Z790/Z808</f>
        <v>6.6756011834020273E-2</v>
      </c>
      <c r="CI790" s="128">
        <f t="shared" ref="CI790" si="15211">AA790/AA808</f>
        <v>5.79737204471725E-2</v>
      </c>
      <c r="CJ790" s="134">
        <f t="shared" ref="CJ790" si="15212">AB790/AB808</f>
        <v>5.7841486131312361E-2</v>
      </c>
      <c r="CK790" s="135">
        <f t="shared" ref="CK790" si="15213">AC790/AC808</f>
        <v>6.4059060454296393E-2</v>
      </c>
    </row>
    <row r="791" spans="1:89" ht="15" thickTop="1" thickBot="1" x14ac:dyDescent="0.3">
      <c r="A791" s="136" t="s">
        <v>23</v>
      </c>
      <c r="B791" s="175">
        <v>1463</v>
      </c>
      <c r="C791" s="176">
        <v>1263</v>
      </c>
      <c r="D791" s="177">
        <v>583</v>
      </c>
      <c r="E791" s="178">
        <v>589</v>
      </c>
      <c r="F791" s="175">
        <v>1673</v>
      </c>
      <c r="G791" s="179">
        <v>915</v>
      </c>
      <c r="H791" s="177">
        <v>2174</v>
      </c>
      <c r="I791" s="178">
        <v>1708</v>
      </c>
      <c r="J791" s="175">
        <v>291</v>
      </c>
      <c r="K791" s="179">
        <v>513</v>
      </c>
      <c r="L791" s="177">
        <v>767</v>
      </c>
      <c r="M791" s="175">
        <v>1580</v>
      </c>
      <c r="N791" s="180">
        <v>1521</v>
      </c>
      <c r="O791" s="181">
        <v>2103</v>
      </c>
      <c r="P791" s="175">
        <v>900</v>
      </c>
      <c r="Q791" s="179">
        <v>788</v>
      </c>
      <c r="R791" s="177">
        <v>1374</v>
      </c>
      <c r="S791" s="178">
        <v>1199</v>
      </c>
      <c r="T791" s="175">
        <v>284</v>
      </c>
      <c r="U791" s="179">
        <v>344</v>
      </c>
      <c r="V791" s="177">
        <v>676</v>
      </c>
      <c r="W791" s="178">
        <v>1492</v>
      </c>
      <c r="X791" s="175">
        <v>802</v>
      </c>
      <c r="Y791" s="179">
        <v>567</v>
      </c>
      <c r="Z791" s="177">
        <v>2191</v>
      </c>
      <c r="AA791" s="175">
        <v>2112</v>
      </c>
      <c r="AB791" s="156">
        <f t="shared" si="15049"/>
        <v>14699</v>
      </c>
      <c r="AC791" s="157">
        <f t="shared" si="15050"/>
        <v>15173</v>
      </c>
      <c r="AE791" s="301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62" t="s">
        <v>14</v>
      </c>
      <c r="BG791" s="163" t="s">
        <v>15</v>
      </c>
      <c r="BI791" s="136" t="s">
        <v>23</v>
      </c>
      <c r="BJ791" s="128">
        <f>B791/B808</f>
        <v>5.1315327955103469E-2</v>
      </c>
      <c r="BK791" s="129">
        <f t="shared" ref="BK791" si="15214">C791/C808</f>
        <v>4.4849259614360287E-2</v>
      </c>
      <c r="BL791" s="130">
        <f t="shared" ref="BL791" si="15215">D791/D808</f>
        <v>4.7510390351234617E-2</v>
      </c>
      <c r="BM791" s="131">
        <f t="shared" ref="BM791" si="15216">E791/E808</f>
        <v>4.6102066374452098E-2</v>
      </c>
      <c r="BN791" s="128">
        <f t="shared" ref="BN791" si="15217">F791/F808</f>
        <v>5.7867247760368029E-2</v>
      </c>
      <c r="BO791" s="129">
        <f t="shared" ref="BO791" si="15218">G791/G808</f>
        <v>3.5172016144531998E-2</v>
      </c>
      <c r="BP791" s="130">
        <f t="shared" ref="BP791" si="15219">H791/H808</f>
        <v>5.5669363925023044E-2</v>
      </c>
      <c r="BQ791" s="131">
        <f t="shared" ref="BQ791" si="15220">I791/I808</f>
        <v>4.2038937704595242E-2</v>
      </c>
      <c r="BR791" s="128">
        <f t="shared" ref="BR791" si="15221">J791/J808</f>
        <v>4.5582706766917294E-2</v>
      </c>
      <c r="BS791" s="129">
        <f t="shared" ref="BS791" si="15222">K791/K808</f>
        <v>7.9683131407269334E-2</v>
      </c>
      <c r="BT791" s="130">
        <f t="shared" ref="BT791" si="15223">L791/L808</f>
        <v>3.2795997776542525E-2</v>
      </c>
      <c r="BU791" s="128">
        <f t="shared" ref="BU791" si="15224">M791/M808</f>
        <v>7.0325366092491209E-2</v>
      </c>
      <c r="BV791" s="132">
        <f t="shared" ref="BV791" si="15225">N791/N808</f>
        <v>3.9616596775453858E-2</v>
      </c>
      <c r="BW791" s="133">
        <f t="shared" ref="BW791" si="15226">O791/O808</f>
        <v>5.4877094097385316E-2</v>
      </c>
      <c r="BX791" s="128">
        <f t="shared" ref="BX791" si="15227">P791/P808</f>
        <v>4.2184204359034451E-2</v>
      </c>
      <c r="BY791" s="129">
        <f t="shared" ref="BY791" si="15228">Q791/Q808</f>
        <v>3.7793764988009591E-2</v>
      </c>
      <c r="BZ791" s="130">
        <f t="shared" ref="BZ791" si="15229">R791/R808</f>
        <v>5.3411078717201167E-2</v>
      </c>
      <c r="CA791" s="131">
        <f t="shared" ref="CA791" si="15230">S791/S808</f>
        <v>4.4682119698889466E-2</v>
      </c>
      <c r="CB791" s="128">
        <f t="shared" ref="CB791" si="15231">T791/T808</f>
        <v>3.6358980924337474E-2</v>
      </c>
      <c r="CC791" s="129">
        <f t="shared" ref="CC791" si="15232">U791/U808</f>
        <v>4.2463893346500435E-2</v>
      </c>
      <c r="CD791" s="130">
        <f t="shared" ref="CD791" si="15233">V791/V808</f>
        <v>2.9156782402415354E-2</v>
      </c>
      <c r="CE791" s="131">
        <f t="shared" ref="CE791" si="15234">W791/W808</f>
        <v>5.670632055034016E-2</v>
      </c>
      <c r="CF791" s="128">
        <f t="shared" ref="CF791" si="15235">X791/X808</f>
        <v>4.2208304826061784E-2</v>
      </c>
      <c r="CG791" s="129">
        <f t="shared" ref="CG791" si="15236">Y791/Y808</f>
        <v>4.5963035019455256E-2</v>
      </c>
      <c r="CH791" s="130">
        <f t="shared" ref="CH791" si="15237">Z791/Z808</f>
        <v>5.5402432548613045E-2</v>
      </c>
      <c r="CI791" s="128">
        <f t="shared" ref="CI791" si="15238">AA791/AA808</f>
        <v>4.9291665694214296E-2</v>
      </c>
      <c r="CJ791" s="134">
        <f t="shared" ref="CJ791" si="15239">AB791/AB808</f>
        <v>4.6884967720533827E-2</v>
      </c>
      <c r="CK791" s="135">
        <f t="shared" ref="CK791" si="15240">AC791/AC808</f>
        <v>4.861785335499396E-2</v>
      </c>
    </row>
    <row r="792" spans="1:89" ht="13.5" thickTop="1" x14ac:dyDescent="0.2">
      <c r="A792" s="145" t="s">
        <v>24</v>
      </c>
      <c r="B792" s="189">
        <v>1339</v>
      </c>
      <c r="C792" s="183">
        <v>1190</v>
      </c>
      <c r="D792" s="184">
        <v>597</v>
      </c>
      <c r="E792" s="185">
        <v>494</v>
      </c>
      <c r="F792" s="182">
        <v>1624</v>
      </c>
      <c r="G792" s="186">
        <v>814</v>
      </c>
      <c r="H792" s="184">
        <v>2183</v>
      </c>
      <c r="I792" s="185">
        <v>1621</v>
      </c>
      <c r="J792" s="182">
        <v>337</v>
      </c>
      <c r="K792" s="186">
        <v>350</v>
      </c>
      <c r="L792" s="184">
        <v>845</v>
      </c>
      <c r="M792" s="182">
        <v>1391</v>
      </c>
      <c r="N792" s="187">
        <v>1487</v>
      </c>
      <c r="O792" s="190">
        <v>2046</v>
      </c>
      <c r="P792" s="182">
        <v>909</v>
      </c>
      <c r="Q792" s="186">
        <v>809</v>
      </c>
      <c r="R792" s="184">
        <v>1254</v>
      </c>
      <c r="S792" s="185">
        <v>1158</v>
      </c>
      <c r="T792" s="182">
        <v>241</v>
      </c>
      <c r="U792" s="186">
        <v>336</v>
      </c>
      <c r="V792" s="184">
        <v>715</v>
      </c>
      <c r="W792" s="191">
        <v>1391</v>
      </c>
      <c r="X792" s="182">
        <v>741</v>
      </c>
      <c r="Y792" s="186">
        <v>517</v>
      </c>
      <c r="Z792" s="184">
        <v>2121</v>
      </c>
      <c r="AA792" s="182">
        <v>2342</v>
      </c>
      <c r="AB792" s="156">
        <f t="shared" si="15049"/>
        <v>14393</v>
      </c>
      <c r="AC792" s="157">
        <f t="shared" si="15050"/>
        <v>14459</v>
      </c>
      <c r="AE792" s="235" t="str">
        <f>$AE$17</f>
        <v>17:00 - 17:59</v>
      </c>
      <c r="AF792" s="125">
        <f t="shared" ref="AF792:AU794" si="15241">SUMIF($A$9:$A$32,$AE792,B$784:B$807)</f>
        <v>1649</v>
      </c>
      <c r="AG792" s="172">
        <f t="shared" si="15241"/>
        <v>3598</v>
      </c>
      <c r="AH792" s="126">
        <f t="shared" si="15241"/>
        <v>1248</v>
      </c>
      <c r="AI792" s="166">
        <f t="shared" si="15241"/>
        <v>1058</v>
      </c>
      <c r="AJ792" s="125">
        <f t="shared" si="15241"/>
        <v>1558</v>
      </c>
      <c r="AK792" s="127">
        <f t="shared" si="15241"/>
        <v>2967</v>
      </c>
      <c r="AL792" s="126">
        <f t="shared" si="15241"/>
        <v>2562</v>
      </c>
      <c r="AM792" s="166">
        <f t="shared" si="15241"/>
        <v>4369</v>
      </c>
      <c r="AN792" s="125">
        <f t="shared" si="15241"/>
        <v>989</v>
      </c>
      <c r="AO792" s="127">
        <f t="shared" si="15241"/>
        <v>274</v>
      </c>
      <c r="AP792" s="126">
        <f t="shared" si="15241"/>
        <v>2942</v>
      </c>
      <c r="AQ792" s="125">
        <f t="shared" si="15241"/>
        <v>850</v>
      </c>
      <c r="AR792" s="165">
        <f t="shared" si="15241"/>
        <v>3769</v>
      </c>
      <c r="AS792" s="167">
        <f t="shared" si="15241"/>
        <v>2424</v>
      </c>
      <c r="AT792" s="125">
        <f t="shared" si="15241"/>
        <v>2023</v>
      </c>
      <c r="AU792" s="127">
        <f t="shared" si="15241"/>
        <v>1576</v>
      </c>
      <c r="AV792" s="126">
        <f t="shared" ref="AP792:BE794" si="15242">SUMIF($A$9:$A$32,$AE792,R$784:R$807)</f>
        <v>1984</v>
      </c>
      <c r="AW792" s="166">
        <f t="shared" si="15242"/>
        <v>2432</v>
      </c>
      <c r="AX792" s="125">
        <f t="shared" si="15242"/>
        <v>1245</v>
      </c>
      <c r="AY792" s="127">
        <f t="shared" si="15242"/>
        <v>260</v>
      </c>
      <c r="AZ792" s="126">
        <f t="shared" si="15242"/>
        <v>2640</v>
      </c>
      <c r="BA792" s="166">
        <f t="shared" si="15242"/>
        <v>1490</v>
      </c>
      <c r="BB792" s="125">
        <f t="shared" si="15242"/>
        <v>2072</v>
      </c>
      <c r="BC792" s="127">
        <f t="shared" si="15242"/>
        <v>848</v>
      </c>
      <c r="BD792" s="170">
        <f t="shared" si="15242"/>
        <v>2862</v>
      </c>
      <c r="BE792" s="171">
        <f t="shared" si="15242"/>
        <v>4099</v>
      </c>
      <c r="BF792" s="156">
        <f>AF792+AH792+AJ792+AL792+AN792+AP792+AR792+AT792+AV792+AX792+AZ792+BB792+BD792</f>
        <v>27543</v>
      </c>
      <c r="BG792" s="157">
        <f>AG792+AI792+AK792+AM792+AO792+AQ792+AS792+AU792+AW792+AY792+BA792+BC792+BE792</f>
        <v>26245</v>
      </c>
      <c r="BI792" s="145" t="s">
        <v>24</v>
      </c>
      <c r="BJ792" s="128">
        <f>B792/B808</f>
        <v>4.6965976850227992E-2</v>
      </c>
      <c r="BK792" s="129">
        <f t="shared" ref="BK792" si="15243">C792/C808</f>
        <v>4.2257022122793933E-2</v>
      </c>
      <c r="BL792" s="130">
        <f t="shared" ref="BL792" si="15244">D792/D808</f>
        <v>4.8651291663271125E-2</v>
      </c>
      <c r="BM792" s="131">
        <f t="shared" ref="BM792" si="15245">E792/E808</f>
        <v>3.8666249217282407E-2</v>
      </c>
      <c r="BN792" s="128">
        <f t="shared" ref="BN792" si="15246">F792/F808</f>
        <v>5.6172391131403272E-2</v>
      </c>
      <c r="BO792" s="129">
        <f t="shared" ref="BO792" si="15247">G792/G808</f>
        <v>3.1289640591966171E-2</v>
      </c>
      <c r="BP792" s="130">
        <f t="shared" ref="BP792" si="15248">H792/H808</f>
        <v>5.5899825873194718E-2</v>
      </c>
      <c r="BQ792" s="131">
        <f t="shared" ref="BQ792" si="15249">I792/I808</f>
        <v>3.9897610081468901E-2</v>
      </c>
      <c r="BR792" s="128">
        <f t="shared" ref="BR792" si="15250">J792/J808</f>
        <v>5.2788220551378447E-2</v>
      </c>
      <c r="BS792" s="129">
        <f t="shared" ref="BS792" si="15251">K792/K808</f>
        <v>5.4364709537123329E-2</v>
      </c>
      <c r="BT792" s="130">
        <f t="shared" ref="BT792" si="15252">L792/L808</f>
        <v>3.6131183991106167E-2</v>
      </c>
      <c r="BU792" s="128">
        <f t="shared" ref="BU792" si="15253">M792/M808</f>
        <v>6.1913027996617263E-2</v>
      </c>
      <c r="BV792" s="132">
        <f t="shared" ref="BV792" si="15254">N792/N808</f>
        <v>3.8731018675279345E-2</v>
      </c>
      <c r="BW792" s="133">
        <f t="shared" ref="BW792" si="15255">O792/O808</f>
        <v>5.3389697823704396E-2</v>
      </c>
      <c r="BX792" s="128">
        <f t="shared" ref="BX792" si="15256">P792/P808</f>
        <v>4.2606046402624796E-2</v>
      </c>
      <c r="BY792" s="129">
        <f t="shared" ref="BY792" si="15257">Q792/Q808</f>
        <v>3.880095923261391E-2</v>
      </c>
      <c r="BZ792" s="130">
        <f t="shared" ref="BZ792" si="15258">R792/R808</f>
        <v>4.8746355685131193E-2</v>
      </c>
      <c r="CA792" s="131">
        <f t="shared" ref="CA792" si="15259">S792/S808</f>
        <v>4.315420734888574E-2</v>
      </c>
      <c r="CB792" s="128">
        <f t="shared" ref="CB792" si="15260">T792/T808</f>
        <v>3.0853923953399053E-2</v>
      </c>
      <c r="CC792" s="129">
        <f t="shared" ref="CC792" si="15261">U792/U808</f>
        <v>4.1476360943093447E-2</v>
      </c>
      <c r="CD792" s="130">
        <f t="shared" ref="CD792" si="15262">V792/V808</f>
        <v>3.0838904464093164E-2</v>
      </c>
      <c r="CE792" s="131">
        <f t="shared" ref="CE792" si="15263">W792/W808</f>
        <v>5.2867621907187107E-2</v>
      </c>
      <c r="CF792" s="128">
        <f t="shared" ref="CF792" si="15264">X792/X808</f>
        <v>3.8997947476448608E-2</v>
      </c>
      <c r="CG792" s="129">
        <f t="shared" ref="CG792" si="15265">Y792/Y808</f>
        <v>4.1909857328145263E-2</v>
      </c>
      <c r="CH792" s="130">
        <f t="shared" ref="CH792" si="15266">Z792/Z808</f>
        <v>5.3632386780286749E-2</v>
      </c>
      <c r="CI792" s="128">
        <f t="shared" ref="CI792" si="15267">AA792/AA808</f>
        <v>5.4659602772656198E-2</v>
      </c>
      <c r="CJ792" s="134">
        <f t="shared" ref="CJ792" si="15268">AB792/AB808</f>
        <v>4.5908928525861849E-2</v>
      </c>
      <c r="CK792" s="135">
        <f t="shared" ref="CK792" si="15269">AC792/AC808</f>
        <v>4.6330029767340519E-2</v>
      </c>
    </row>
    <row r="793" spans="1:89" x14ac:dyDescent="0.2">
      <c r="A793" s="136" t="s">
        <v>25</v>
      </c>
      <c r="B793" s="192">
        <v>1306</v>
      </c>
      <c r="C793" s="176">
        <v>1105</v>
      </c>
      <c r="D793" s="177">
        <v>569</v>
      </c>
      <c r="E793" s="178">
        <v>518</v>
      </c>
      <c r="F793" s="175">
        <v>1361</v>
      </c>
      <c r="G793" s="179">
        <v>773</v>
      </c>
      <c r="H793" s="177">
        <v>1944</v>
      </c>
      <c r="I793" s="178">
        <v>1778</v>
      </c>
      <c r="J793" s="175">
        <v>293</v>
      </c>
      <c r="K793" s="176">
        <v>247</v>
      </c>
      <c r="L793" s="177">
        <v>820</v>
      </c>
      <c r="M793" s="175">
        <v>1102</v>
      </c>
      <c r="N793" s="180">
        <v>1493</v>
      </c>
      <c r="O793" s="193">
        <v>1678</v>
      </c>
      <c r="P793" s="175">
        <v>820</v>
      </c>
      <c r="Q793" s="176">
        <v>833</v>
      </c>
      <c r="R793" s="177">
        <v>1190</v>
      </c>
      <c r="S793" s="178">
        <v>1125</v>
      </c>
      <c r="T793" s="184">
        <v>235</v>
      </c>
      <c r="U793" s="175">
        <v>359</v>
      </c>
      <c r="V793" s="177">
        <v>785</v>
      </c>
      <c r="W793" s="194">
        <v>1253</v>
      </c>
      <c r="X793" s="175">
        <v>666</v>
      </c>
      <c r="Y793" s="179">
        <v>446</v>
      </c>
      <c r="Z793" s="177">
        <v>2066</v>
      </c>
      <c r="AA793" s="175">
        <v>2127</v>
      </c>
      <c r="AB793" s="156">
        <f t="shared" si="15049"/>
        <v>13548</v>
      </c>
      <c r="AC793" s="157">
        <f t="shared" si="15050"/>
        <v>13344</v>
      </c>
      <c r="AE793" s="237" t="str">
        <f>$AE$18</f>
        <v>18:00 - 18:59</v>
      </c>
      <c r="AF793" s="125">
        <f t="shared" si="15241"/>
        <v>1792</v>
      </c>
      <c r="AG793" s="176">
        <f t="shared" si="15241"/>
        <v>2911</v>
      </c>
      <c r="AH793" s="177">
        <f t="shared" si="15241"/>
        <v>873</v>
      </c>
      <c r="AI793" s="178">
        <f t="shared" si="15241"/>
        <v>1086</v>
      </c>
      <c r="AJ793" s="238">
        <f t="shared" si="15241"/>
        <v>1205</v>
      </c>
      <c r="AK793" s="179">
        <f t="shared" si="15241"/>
        <v>2798</v>
      </c>
      <c r="AL793" s="177">
        <f t="shared" si="15241"/>
        <v>2346</v>
      </c>
      <c r="AM793" s="178">
        <f t="shared" si="15241"/>
        <v>4279</v>
      </c>
      <c r="AN793" s="238">
        <f t="shared" si="15241"/>
        <v>662</v>
      </c>
      <c r="AO793" s="179">
        <f t="shared" si="15241"/>
        <v>250</v>
      </c>
      <c r="AP793" s="177">
        <f t="shared" si="15242"/>
        <v>2928</v>
      </c>
      <c r="AQ793" s="238">
        <f t="shared" si="15242"/>
        <v>769</v>
      </c>
      <c r="AR793" s="180">
        <f t="shared" si="15242"/>
        <v>3835</v>
      </c>
      <c r="AS793" s="181">
        <f t="shared" si="15242"/>
        <v>2245</v>
      </c>
      <c r="AT793" s="238">
        <f t="shared" si="15242"/>
        <v>1866</v>
      </c>
      <c r="AU793" s="179">
        <f t="shared" si="15242"/>
        <v>1724</v>
      </c>
      <c r="AV793" s="177">
        <f t="shared" si="15242"/>
        <v>1623</v>
      </c>
      <c r="AW793" s="178">
        <f t="shared" si="15242"/>
        <v>2339</v>
      </c>
      <c r="AX793" s="238">
        <f t="shared" si="15242"/>
        <v>1061</v>
      </c>
      <c r="AY793" s="179">
        <f t="shared" si="15242"/>
        <v>254</v>
      </c>
      <c r="AZ793" s="177">
        <f t="shared" si="15242"/>
        <v>2662</v>
      </c>
      <c r="BA793" s="178">
        <f t="shared" si="15242"/>
        <v>1349</v>
      </c>
      <c r="BB793" s="238">
        <f t="shared" si="15242"/>
        <v>1901</v>
      </c>
      <c r="BC793" s="179">
        <f t="shared" si="15242"/>
        <v>702</v>
      </c>
      <c r="BD793" s="177">
        <f t="shared" si="15242"/>
        <v>2532</v>
      </c>
      <c r="BE793" s="238">
        <f t="shared" si="15242"/>
        <v>3933</v>
      </c>
      <c r="BF793" s="158">
        <f>SUM(AF793,AH793,AJ793,AL793,AN793,AP793,AR793,AT793,AV793,AX793,AZ793,BB793,BD793)</f>
        <v>25286</v>
      </c>
      <c r="BG793" s="159">
        <f>SUM(AG793,AI793,AK793,AM793,AO793,AQ793,AS793,AU793,AW793,AY793,BA793,BC793,BE793)</f>
        <v>24639</v>
      </c>
      <c r="BI793" s="136" t="s">
        <v>25</v>
      </c>
      <c r="BJ793" s="128">
        <f>B793/B808</f>
        <v>4.5808488249736934E-2</v>
      </c>
      <c r="BK793" s="129">
        <f t="shared" ref="BK793" si="15270">C793/C808</f>
        <v>3.9238663399737223E-2</v>
      </c>
      <c r="BL793" s="130">
        <f t="shared" ref="BL793" si="15271">D793/D808</f>
        <v>4.636948903919811E-2</v>
      </c>
      <c r="BM793" s="131">
        <f t="shared" ref="BM793" si="15272">E793/E808</f>
        <v>4.0544771446462118E-2</v>
      </c>
      <c r="BN793" s="128">
        <f t="shared" ref="BN793" si="15273">F793/F808</f>
        <v>4.7075507592265919E-2</v>
      </c>
      <c r="BO793" s="129">
        <f t="shared" ref="BO793" si="15274">G793/G808</f>
        <v>2.9713626753795887E-2</v>
      </c>
      <c r="BP793" s="130">
        <f t="shared" ref="BP793" si="15275">H793/H808</f>
        <v>4.9779780805080408E-2</v>
      </c>
      <c r="BQ793" s="131">
        <f t="shared" ref="BQ793" si="15276">I793/I808</f>
        <v>4.3761844987570457E-2</v>
      </c>
      <c r="BR793" s="128">
        <f t="shared" ref="BR793" si="15277">J793/J808</f>
        <v>4.5895989974937344E-2</v>
      </c>
      <c r="BS793" s="129">
        <f t="shared" ref="BS793" si="15278">K793/K808</f>
        <v>3.8365952159055611E-2</v>
      </c>
      <c r="BT793" s="130">
        <f t="shared" ref="BT793" si="15279">L793/L808</f>
        <v>3.5062214050540899E-2</v>
      </c>
      <c r="BU793" s="128">
        <f t="shared" ref="BU793" si="15280">M793/M808</f>
        <v>4.9049717363243872E-2</v>
      </c>
      <c r="BV793" s="132">
        <f t="shared" ref="BV793" si="15281">N793/N808</f>
        <v>3.8887297163545435E-2</v>
      </c>
      <c r="BW793" s="133">
        <f t="shared" ref="BW793" si="15282">O793/O808</f>
        <v>4.3786858723448674E-2</v>
      </c>
      <c r="BX793" s="128">
        <f t="shared" ref="BX793" si="15283">P793/P808</f>
        <v>3.8434497304898056E-2</v>
      </c>
      <c r="BY793" s="129">
        <f t="shared" ref="BY793" si="15284">Q793/Q808</f>
        <v>3.9952038369304554E-2</v>
      </c>
      <c r="BZ793" s="130">
        <f t="shared" ref="BZ793" si="15285">R793/R808</f>
        <v>4.6258503401360541E-2</v>
      </c>
      <c r="CA793" s="131">
        <f t="shared" ref="CA793" si="15286">S793/S808</f>
        <v>4.1924424237907133E-2</v>
      </c>
      <c r="CB793" s="128">
        <f t="shared" ref="CB793" si="15287">T793/T808</f>
        <v>3.0085776469082063E-2</v>
      </c>
      <c r="CC793" s="129">
        <f t="shared" ref="CC793" si="15288">U793/U808</f>
        <v>4.431551660288853E-2</v>
      </c>
      <c r="CD793" s="130">
        <f t="shared" ref="CD793" si="15289">V793/V808</f>
        <v>3.3858097908130255E-2</v>
      </c>
      <c r="CE793" s="131">
        <f t="shared" ref="CE793" si="15290">W793/W808</f>
        <v>4.7622667325453234E-2</v>
      </c>
      <c r="CF793" s="128">
        <f t="shared" ref="CF793" si="15291">X793/X808</f>
        <v>3.5050786800694698E-2</v>
      </c>
      <c r="CG793" s="129">
        <f t="shared" ref="CG793" si="15292">Y793/Y808</f>
        <v>3.6154345006485088E-2</v>
      </c>
      <c r="CH793" s="130">
        <f t="shared" ref="CH793" si="15293">Z793/Z808</f>
        <v>5.2241636533744661E-2</v>
      </c>
      <c r="CI793" s="128">
        <f t="shared" ref="CI793" si="15294">AA793/AA808</f>
        <v>4.964174854715616E-2</v>
      </c>
      <c r="CJ793" s="134">
        <f t="shared" ref="CJ793" si="15295">AB793/AB808</f>
        <v>4.3213656893516035E-2</v>
      </c>
      <c r="CK793" s="135">
        <f t="shared" ref="CK793" si="15296">AC793/AC808</f>
        <v>4.275730805832989E-2</v>
      </c>
    </row>
    <row r="794" spans="1:89" ht="13.5" thickBot="1" x14ac:dyDescent="0.25">
      <c r="A794" s="145" t="s">
        <v>26</v>
      </c>
      <c r="B794" s="189">
        <v>1067</v>
      </c>
      <c r="C794" s="183">
        <v>1390</v>
      </c>
      <c r="D794" s="184">
        <v>354</v>
      </c>
      <c r="E794" s="185">
        <v>593</v>
      </c>
      <c r="F794" s="182">
        <v>942</v>
      </c>
      <c r="G794" s="186">
        <v>878</v>
      </c>
      <c r="H794" s="184">
        <v>1656</v>
      </c>
      <c r="I794" s="185">
        <v>1715</v>
      </c>
      <c r="J794" s="182">
        <v>270</v>
      </c>
      <c r="K794" s="183">
        <v>282</v>
      </c>
      <c r="L794" s="184">
        <v>771</v>
      </c>
      <c r="M794" s="182">
        <v>891</v>
      </c>
      <c r="N794" s="187">
        <v>1549</v>
      </c>
      <c r="O794" s="190">
        <v>1488</v>
      </c>
      <c r="P794" s="182">
        <v>945</v>
      </c>
      <c r="Q794" s="183">
        <v>676</v>
      </c>
      <c r="R794" s="184">
        <v>1137</v>
      </c>
      <c r="S794" s="185">
        <v>1079</v>
      </c>
      <c r="T794" s="182">
        <v>255</v>
      </c>
      <c r="U794" s="186">
        <v>330</v>
      </c>
      <c r="V794" s="184">
        <v>741</v>
      </c>
      <c r="W794" s="191">
        <v>1134</v>
      </c>
      <c r="X794" s="182">
        <v>592</v>
      </c>
      <c r="Y794" s="186">
        <v>428</v>
      </c>
      <c r="Z794" s="184">
        <v>1875</v>
      </c>
      <c r="AA794" s="182">
        <v>2023</v>
      </c>
      <c r="AB794" s="156">
        <f t="shared" si="15049"/>
        <v>12154</v>
      </c>
      <c r="AC794" s="157">
        <f t="shared" si="15050"/>
        <v>12907</v>
      </c>
      <c r="AE794" s="235">
        <f>$AE$19</f>
        <v>0</v>
      </c>
      <c r="AF794" s="125">
        <f t="shared" si="15241"/>
        <v>0</v>
      </c>
      <c r="AG794" s="183">
        <f t="shared" si="15241"/>
        <v>0</v>
      </c>
      <c r="AH794" s="184">
        <f t="shared" si="15241"/>
        <v>0</v>
      </c>
      <c r="AI794" s="185">
        <f t="shared" si="15241"/>
        <v>0</v>
      </c>
      <c r="AJ794" s="182">
        <f t="shared" si="15241"/>
        <v>0</v>
      </c>
      <c r="AK794" s="186">
        <f t="shared" si="15241"/>
        <v>0</v>
      </c>
      <c r="AL794" s="184">
        <f t="shared" si="15241"/>
        <v>0</v>
      </c>
      <c r="AM794" s="185">
        <f t="shared" si="15241"/>
        <v>0</v>
      </c>
      <c r="AN794" s="182">
        <f t="shared" si="15241"/>
        <v>0</v>
      </c>
      <c r="AO794" s="186">
        <f t="shared" si="15241"/>
        <v>0</v>
      </c>
      <c r="AP794" s="184">
        <f t="shared" si="15242"/>
        <v>0</v>
      </c>
      <c r="AQ794" s="182">
        <f t="shared" si="15242"/>
        <v>0</v>
      </c>
      <c r="AR794" s="187">
        <f t="shared" si="15242"/>
        <v>0</v>
      </c>
      <c r="AS794" s="188">
        <f t="shared" si="15242"/>
        <v>0</v>
      </c>
      <c r="AT794" s="182">
        <f t="shared" si="15242"/>
        <v>0</v>
      </c>
      <c r="AU794" s="186">
        <f t="shared" si="15242"/>
        <v>0</v>
      </c>
      <c r="AV794" s="184">
        <f t="shared" si="15242"/>
        <v>0</v>
      </c>
      <c r="AW794" s="185">
        <f t="shared" si="15242"/>
        <v>0</v>
      </c>
      <c r="AX794" s="182">
        <f t="shared" si="15242"/>
        <v>0</v>
      </c>
      <c r="AY794" s="186">
        <f t="shared" si="15242"/>
        <v>0</v>
      </c>
      <c r="AZ794" s="184">
        <f t="shared" si="15242"/>
        <v>0</v>
      </c>
      <c r="BA794" s="185">
        <f t="shared" si="15242"/>
        <v>0</v>
      </c>
      <c r="BB794" s="182">
        <f t="shared" si="15242"/>
        <v>0</v>
      </c>
      <c r="BC794" s="186">
        <f t="shared" si="15242"/>
        <v>0</v>
      </c>
      <c r="BD794" s="184">
        <f t="shared" si="15242"/>
        <v>0</v>
      </c>
      <c r="BE794" s="182">
        <f t="shared" si="15242"/>
        <v>0</v>
      </c>
      <c r="BF794" s="158">
        <f>SUM(AF794,AH794,AJ794,AL794,AN794,AP794,AR794,AT794,AV794,AX794,AZ794,BB794,BD794)</f>
        <v>0</v>
      </c>
      <c r="BG794" s="159">
        <f>SUM(AG794,AI794,AK794,AM794,AO794,AQ794,AS794,AU794,AW794,AY794,BA794,BC794,BE794)</f>
        <v>0</v>
      </c>
      <c r="BI794" s="145" t="s">
        <v>26</v>
      </c>
      <c r="BJ794" s="128">
        <f>B794/B808</f>
        <v>3.7425464749210803E-2</v>
      </c>
      <c r="BK794" s="129">
        <f t="shared" ref="BK794" si="15297">C794/C808</f>
        <v>4.9359042647633251E-2</v>
      </c>
      <c r="BL794" s="130">
        <f t="shared" ref="BL794" si="15298">D794/D808</f>
        <v>2.8848504604351722E-2</v>
      </c>
      <c r="BM794" s="131">
        <f t="shared" ref="BM794" si="15299">E794/E808</f>
        <v>4.6415153412648714E-2</v>
      </c>
      <c r="BN794" s="128">
        <f t="shared" ref="BN794" si="15300">F794/F808</f>
        <v>3.2582753969077512E-2</v>
      </c>
      <c r="BO794" s="129">
        <f t="shared" ref="BO794" si="15301">G794/G808</f>
        <v>3.3749759753988084E-2</v>
      </c>
      <c r="BP794" s="130">
        <f t="shared" ref="BP794" si="15302">H794/H808</f>
        <v>4.2404998463587015E-2</v>
      </c>
      <c r="BQ794" s="131">
        <f t="shared" ref="BQ794" si="15303">I794/I808</f>
        <v>4.221122843289276E-2</v>
      </c>
      <c r="BR794" s="128">
        <f t="shared" ref="BR794" si="15304">J794/J808</f>
        <v>4.2293233082706765E-2</v>
      </c>
      <c r="BS794" s="129">
        <f t="shared" ref="BS794" si="15305">K794/K808</f>
        <v>4.3802423112767941E-2</v>
      </c>
      <c r="BT794" s="130">
        <f t="shared" ref="BT794" si="15306">L794/L808</f>
        <v>3.2967032967032968E-2</v>
      </c>
      <c r="BU794" s="128">
        <f t="shared" ref="BU794" si="15307">M794/M808</f>
        <v>3.9658165309120044E-2</v>
      </c>
      <c r="BV794" s="132">
        <f t="shared" ref="BV794" si="15308">N794/N808</f>
        <v>4.034589638736228E-2</v>
      </c>
      <c r="BW794" s="133">
        <f t="shared" ref="BW794" si="15309">O794/O808</f>
        <v>3.8828871144512292E-2</v>
      </c>
      <c r="BX794" s="128">
        <f t="shared" ref="BX794" si="15310">P794/P808</f>
        <v>4.429341457698617E-2</v>
      </c>
      <c r="BY794" s="129">
        <f t="shared" ref="BY794" si="15311">Q794/Q808</f>
        <v>3.2422062350119907E-2</v>
      </c>
      <c r="BZ794" s="130">
        <f t="shared" ref="BZ794" si="15312">R794/R808</f>
        <v>4.4198250728862971E-2</v>
      </c>
      <c r="CA794" s="131">
        <f t="shared" ref="CA794" si="15313">S794/S808</f>
        <v>4.0210181113512711E-2</v>
      </c>
      <c r="CB794" s="128">
        <f t="shared" ref="CB794" si="15314">T794/T808</f>
        <v>3.2646268083472027E-2</v>
      </c>
      <c r="CC794" s="129">
        <f t="shared" ref="CC794" si="15315">U794/U808</f>
        <v>4.0735711640538207E-2</v>
      </c>
      <c r="CD794" s="130">
        <f t="shared" ref="CD794" si="15316">V794/V808</f>
        <v>3.1960319171878367E-2</v>
      </c>
      <c r="CE794" s="131">
        <f t="shared" ref="CE794" si="15317">W794/W808</f>
        <v>4.3099844171639236E-2</v>
      </c>
      <c r="CF794" s="128">
        <f t="shared" ref="CF794" si="15318">X794/X808</f>
        <v>3.1156254933950845E-2</v>
      </c>
      <c r="CG794" s="129">
        <f t="shared" ref="CG794" si="15319">Y794/Y808</f>
        <v>3.4695201037613491E-2</v>
      </c>
      <c r="CH794" s="130">
        <f t="shared" ref="CH794" si="15320">Z794/Z808</f>
        <v>4.7411940223025764E-2</v>
      </c>
      <c r="CI794" s="128">
        <f t="shared" ref="CI794" si="15321">AA794/AA808</f>
        <v>4.7214507433425909E-2</v>
      </c>
      <c r="CJ794" s="134">
        <f t="shared" ref="CJ794" si="15322">AB794/AB808</f>
        <v>3.8767256117788154E-2</v>
      </c>
      <c r="CK794" s="135">
        <f t="shared" ref="CK794" si="15323">AC794/AC808</f>
        <v>4.1357057487175053E-2</v>
      </c>
    </row>
    <row r="795" spans="1:89" ht="14.25" thickTop="1" thickBot="1" x14ac:dyDescent="0.25">
      <c r="A795" s="136" t="s">
        <v>27</v>
      </c>
      <c r="B795" s="192">
        <v>1060</v>
      </c>
      <c r="C795" s="176">
        <v>1323</v>
      </c>
      <c r="D795" s="177">
        <v>517</v>
      </c>
      <c r="E795" s="178">
        <v>559</v>
      </c>
      <c r="F795" s="175">
        <v>1050</v>
      </c>
      <c r="G795" s="179">
        <v>989</v>
      </c>
      <c r="H795" s="177">
        <v>1829</v>
      </c>
      <c r="I795" s="178">
        <v>1817</v>
      </c>
      <c r="J795" s="175">
        <v>306</v>
      </c>
      <c r="K795" s="176">
        <v>205</v>
      </c>
      <c r="L795" s="177">
        <v>892</v>
      </c>
      <c r="M795" s="175">
        <v>768</v>
      </c>
      <c r="N795" s="180">
        <v>1668</v>
      </c>
      <c r="O795" s="193">
        <v>1360</v>
      </c>
      <c r="P795" s="175">
        <v>868</v>
      </c>
      <c r="Q795" s="176">
        <v>660</v>
      </c>
      <c r="R795" s="177">
        <v>1096</v>
      </c>
      <c r="S795" s="178">
        <v>1026</v>
      </c>
      <c r="T795" s="175">
        <v>330</v>
      </c>
      <c r="U795" s="179">
        <v>187</v>
      </c>
      <c r="V795" s="177">
        <v>992</v>
      </c>
      <c r="W795" s="194">
        <v>1000</v>
      </c>
      <c r="X795" s="175">
        <v>730</v>
      </c>
      <c r="Y795" s="179">
        <v>404</v>
      </c>
      <c r="Z795" s="177">
        <v>1910</v>
      </c>
      <c r="AA795" s="175">
        <v>2252</v>
      </c>
      <c r="AB795" s="156">
        <f t="shared" si="15049"/>
        <v>13248</v>
      </c>
      <c r="AC795" s="157">
        <f t="shared" si="15050"/>
        <v>12550</v>
      </c>
      <c r="AE795" s="229" t="s">
        <v>13</v>
      </c>
      <c r="AF795" s="20">
        <f t="shared" ref="AF795:BG795" si="15324">SUM(AF792:AF794)</f>
        <v>3441</v>
      </c>
      <c r="AG795" s="21">
        <f t="shared" si="15324"/>
        <v>6509</v>
      </c>
      <c r="AH795" s="20">
        <f t="shared" si="15324"/>
        <v>2121</v>
      </c>
      <c r="AI795" s="21">
        <f t="shared" si="15324"/>
        <v>2144</v>
      </c>
      <c r="AJ795" s="20">
        <f t="shared" si="15324"/>
        <v>2763</v>
      </c>
      <c r="AK795" s="21">
        <f t="shared" si="15324"/>
        <v>5765</v>
      </c>
      <c r="AL795" s="20">
        <f t="shared" si="15324"/>
        <v>4908</v>
      </c>
      <c r="AM795" s="21">
        <f t="shared" si="15324"/>
        <v>8648</v>
      </c>
      <c r="AN795" s="20">
        <f t="shared" si="15324"/>
        <v>1651</v>
      </c>
      <c r="AO795" s="21">
        <f t="shared" si="15324"/>
        <v>524</v>
      </c>
      <c r="AP795" s="20">
        <f t="shared" si="15324"/>
        <v>5870</v>
      </c>
      <c r="AQ795" s="21">
        <f t="shared" si="15324"/>
        <v>1619</v>
      </c>
      <c r="AR795" s="20">
        <f t="shared" si="15324"/>
        <v>7604</v>
      </c>
      <c r="AS795" s="21">
        <f t="shared" si="15324"/>
        <v>4669</v>
      </c>
      <c r="AT795" s="20">
        <f t="shared" si="15324"/>
        <v>3889</v>
      </c>
      <c r="AU795" s="21">
        <f t="shared" si="15324"/>
        <v>3300</v>
      </c>
      <c r="AV795" s="20">
        <f t="shared" si="15324"/>
        <v>3607</v>
      </c>
      <c r="AW795" s="21">
        <f t="shared" si="15324"/>
        <v>4771</v>
      </c>
      <c r="AX795" s="20">
        <f t="shared" si="15324"/>
        <v>2306</v>
      </c>
      <c r="AY795" s="21">
        <f t="shared" si="15324"/>
        <v>514</v>
      </c>
      <c r="AZ795" s="20">
        <f t="shared" si="15324"/>
        <v>5302</v>
      </c>
      <c r="BA795" s="21">
        <f t="shared" si="15324"/>
        <v>2839</v>
      </c>
      <c r="BB795" s="20">
        <f t="shared" si="15324"/>
        <v>3973</v>
      </c>
      <c r="BC795" s="21">
        <f t="shared" si="15324"/>
        <v>1550</v>
      </c>
      <c r="BD795" s="20">
        <f t="shared" si="15324"/>
        <v>5394</v>
      </c>
      <c r="BE795" s="21">
        <f t="shared" si="15324"/>
        <v>8032</v>
      </c>
      <c r="BF795" s="160">
        <f t="shared" si="15324"/>
        <v>52829</v>
      </c>
      <c r="BG795" s="161">
        <f t="shared" si="15324"/>
        <v>50884</v>
      </c>
      <c r="BI795" s="136" t="s">
        <v>27</v>
      </c>
      <c r="BJ795" s="128">
        <f>B795/B808</f>
        <v>3.7179936864258155E-2</v>
      </c>
      <c r="BK795" s="129">
        <f t="shared" ref="BK795" si="15325">C795/C808</f>
        <v>4.6979865771812082E-2</v>
      </c>
      <c r="BL795" s="130">
        <f t="shared" ref="BL795" si="15326">D795/D808</f>
        <v>4.2131855594491077E-2</v>
      </c>
      <c r="BM795" s="131">
        <f t="shared" ref="BM795" si="15327">E795/E808</f>
        <v>4.3753913587977457E-2</v>
      </c>
      <c r="BN795" s="128">
        <f t="shared" ref="BN795" si="15328">F795/F808</f>
        <v>3.6318356334959015E-2</v>
      </c>
      <c r="BO795" s="129">
        <f t="shared" ref="BO795" si="15329">G795/G808</f>
        <v>3.8016528925619832E-2</v>
      </c>
      <c r="BP795" s="130">
        <f t="shared" ref="BP795" si="15330">H795/H808</f>
        <v>4.6834989245109086E-2</v>
      </c>
      <c r="BQ795" s="131">
        <f t="shared" ref="BQ795" si="15331">I795/I808</f>
        <v>4.4721750473799504E-2</v>
      </c>
      <c r="BR795" s="128">
        <f t="shared" ref="BR795" si="15332">J795/J808</f>
        <v>4.7932330827067667E-2</v>
      </c>
      <c r="BS795" s="129">
        <f t="shared" ref="BS795" si="15333">K795/K808</f>
        <v>3.1842187014600808E-2</v>
      </c>
      <c r="BT795" s="130">
        <f t="shared" ref="BT795" si="15334">L795/L808</f>
        <v>3.8140847479368883E-2</v>
      </c>
      <c r="BU795" s="128">
        <f t="shared" ref="BU795" si="15335">M795/M808</f>
        <v>3.418346908799573E-2</v>
      </c>
      <c r="BV795" s="132">
        <f t="shared" ref="BV795" si="15336">N795/N808</f>
        <v>4.3445419737973071E-2</v>
      </c>
      <c r="BW795" s="133">
        <f t="shared" ref="BW795" si="15337">O795/O808</f>
        <v>3.5488753196597257E-2</v>
      </c>
      <c r="BX795" s="128">
        <f t="shared" ref="BX795" si="15338">P795/P808</f>
        <v>4.0684321537379893E-2</v>
      </c>
      <c r="BY795" s="129">
        <f t="shared" ref="BY795" si="15339">Q795/Q808</f>
        <v>3.1654676258992806E-2</v>
      </c>
      <c r="BZ795" s="130">
        <f t="shared" ref="BZ795" si="15340">R795/R808</f>
        <v>4.2604470359572398E-2</v>
      </c>
      <c r="CA795" s="131">
        <f t="shared" ref="CA795" si="15341">S795/S808</f>
        <v>3.8235074904971307E-2</v>
      </c>
      <c r="CB795" s="128">
        <f t="shared" ref="CB795" si="15342">T795/T808</f>
        <v>4.2248111637434388E-2</v>
      </c>
      <c r="CC795" s="129">
        <f t="shared" ref="CC795" si="15343">U795/U808</f>
        <v>2.3083569929638316E-2</v>
      </c>
      <c r="CD795" s="130">
        <f t="shared" ref="CD795" si="15344">V795/V808</f>
        <v>4.2786284235497088E-2</v>
      </c>
      <c r="CE795" s="131">
        <f t="shared" ref="CE795" si="15345">W795/W808</f>
        <v>3.8006917258941127E-2</v>
      </c>
      <c r="CF795" s="128">
        <f t="shared" ref="CF795" si="15346">X795/X808</f>
        <v>3.8419030577338031E-2</v>
      </c>
      <c r="CG795" s="129">
        <f t="shared" ref="CG795" si="15347">Y795/Y808</f>
        <v>3.2749675745784697E-2</v>
      </c>
      <c r="CH795" s="130">
        <f t="shared" ref="CH795" si="15348">Z795/Z808</f>
        <v>4.8296963107188916E-2</v>
      </c>
      <c r="CI795" s="128">
        <f t="shared" ref="CI795" si="15349">AA795/AA808</f>
        <v>5.2559105655005017E-2</v>
      </c>
      <c r="CJ795" s="134">
        <f t="shared" ref="CJ795" si="15350">AB795/AB808</f>
        <v>4.2256755722269002E-2</v>
      </c>
      <c r="CK795" s="135">
        <f t="shared" ref="CK795" si="15351">AC795/AC808</f>
        <v>4.0213145693348329E-2</v>
      </c>
    </row>
    <row r="796" spans="1:89" ht="13.5" thickTop="1" x14ac:dyDescent="0.2">
      <c r="A796" s="145" t="s">
        <v>28</v>
      </c>
      <c r="B796" s="189">
        <v>1088</v>
      </c>
      <c r="C796" s="183">
        <v>1746</v>
      </c>
      <c r="D796" s="184">
        <v>518</v>
      </c>
      <c r="E796" s="185">
        <v>633</v>
      </c>
      <c r="F796" s="182">
        <v>1120</v>
      </c>
      <c r="G796" s="186">
        <v>1648</v>
      </c>
      <c r="H796" s="184">
        <v>2017</v>
      </c>
      <c r="I796" s="185">
        <v>2355</v>
      </c>
      <c r="J796" s="182">
        <v>463</v>
      </c>
      <c r="K796" s="183">
        <v>224</v>
      </c>
      <c r="L796" s="184">
        <v>1594</v>
      </c>
      <c r="M796" s="182">
        <v>734</v>
      </c>
      <c r="N796" s="187">
        <v>2034</v>
      </c>
      <c r="O796" s="190">
        <v>1466</v>
      </c>
      <c r="P796" s="182">
        <v>1108</v>
      </c>
      <c r="Q796" s="183">
        <v>719</v>
      </c>
      <c r="R796" s="184">
        <v>1262</v>
      </c>
      <c r="S796" s="185">
        <v>1308</v>
      </c>
      <c r="T796" s="182">
        <v>424</v>
      </c>
      <c r="U796" s="186">
        <v>184</v>
      </c>
      <c r="V796" s="184">
        <v>1513</v>
      </c>
      <c r="W796" s="191">
        <v>936</v>
      </c>
      <c r="X796" s="182">
        <v>1015</v>
      </c>
      <c r="Y796" s="186">
        <v>362</v>
      </c>
      <c r="Z796" s="184">
        <v>2209</v>
      </c>
      <c r="AA796" s="182">
        <v>2388</v>
      </c>
      <c r="AB796" s="156">
        <f t="shared" si="15049"/>
        <v>16365</v>
      </c>
      <c r="AC796" s="157">
        <f t="shared" si="15050"/>
        <v>14703</v>
      </c>
      <c r="BI796" s="145" t="s">
        <v>28</v>
      </c>
      <c r="BJ796" s="128">
        <f>B796/B808</f>
        <v>3.8162048404068748E-2</v>
      </c>
      <c r="BK796" s="129">
        <f t="shared" ref="BK796" si="15352">C796/C808</f>
        <v>6.2000639181847235E-2</v>
      </c>
      <c r="BL796" s="130">
        <f t="shared" ref="BL796" si="15353">D796/D808</f>
        <v>4.2213348545350825E-2</v>
      </c>
      <c r="BM796" s="131">
        <f t="shared" ref="BM796" si="15354">E796/E808</f>
        <v>4.9546023794614903E-2</v>
      </c>
      <c r="BN796" s="128">
        <f t="shared" ref="BN796" si="15355">F796/F808</f>
        <v>3.8739580090622949E-2</v>
      </c>
      <c r="BO796" s="129">
        <f t="shared" ref="BO796" si="15356">G796/G808</f>
        <v>6.3348068422064197E-2</v>
      </c>
      <c r="BP796" s="130">
        <f t="shared" ref="BP796" si="15357">H796/H808</f>
        <v>5.1649083273583939E-2</v>
      </c>
      <c r="BQ796" s="131">
        <f t="shared" ref="BQ796" si="15358">I796/I808</f>
        <v>5.7963523591523299E-2</v>
      </c>
      <c r="BR796" s="128">
        <f t="shared" ref="BR796" si="15359">J796/J808</f>
        <v>7.2525062656641603E-2</v>
      </c>
      <c r="BS796" s="129">
        <f t="shared" ref="BS796" si="15360">K796/K808</f>
        <v>3.4793414103758934E-2</v>
      </c>
      <c r="BT796" s="130">
        <f t="shared" ref="BT796" si="15361">L796/L808</f>
        <v>6.8157523410441692E-2</v>
      </c>
      <c r="BU796" s="128">
        <f t="shared" ref="BU796" si="15362">M796/M808</f>
        <v>3.2670138425245916E-2</v>
      </c>
      <c r="BV796" s="132">
        <f t="shared" ref="BV796" si="15363">N796/N808</f>
        <v>5.2978407522204569E-2</v>
      </c>
      <c r="BW796" s="133">
        <f t="shared" ref="BW796" si="15364">O796/O808</f>
        <v>3.8254788372214396E-2</v>
      </c>
      <c r="BX796" s="128">
        <f t="shared" ref="BX796" si="15365">P796/P808</f>
        <v>5.1933442699789077E-2</v>
      </c>
      <c r="BY796" s="129">
        <f t="shared" ref="BY796" si="15366">Q796/Q808</f>
        <v>3.4484412470023984E-2</v>
      </c>
      <c r="BZ796" s="130">
        <f t="shared" ref="BZ796" si="15367">R796/R808</f>
        <v>4.9057337220602529E-2</v>
      </c>
      <c r="CA796" s="131">
        <f t="shared" ref="CA796" si="15368">S796/S808</f>
        <v>4.8744130580606691E-2</v>
      </c>
      <c r="CB796" s="128">
        <f t="shared" ref="CB796" si="15369">T796/T808</f>
        <v>5.4282422225067212E-2</v>
      </c>
      <c r="CC796" s="129">
        <f t="shared" ref="CC796" si="15370">U796/U808</f>
        <v>2.2713245278360696E-2</v>
      </c>
      <c r="CD796" s="130">
        <f t="shared" ref="CD796" si="15371">V796/V808</f>
        <v>6.5257709726116025E-2</v>
      </c>
      <c r="CE796" s="131">
        <f t="shared" ref="CE796" si="15372">W796/W808</f>
        <v>3.5574474554368893E-2</v>
      </c>
      <c r="CF796" s="128">
        <f t="shared" ref="CF796" si="15373">X796/X808</f>
        <v>5.3418241145202883E-2</v>
      </c>
      <c r="CG796" s="129">
        <f t="shared" ref="CG796" si="15374">Y796/Y808</f>
        <v>2.9345006485084306E-2</v>
      </c>
      <c r="CH796" s="130">
        <f t="shared" ref="CH796" si="15375">Z796/Z808</f>
        <v>5.5857587174754093E-2</v>
      </c>
      <c r="CI796" s="128">
        <f t="shared" ref="CI796" si="15376">AA796/AA808</f>
        <v>5.5733190188344578E-2</v>
      </c>
      <c r="CJ796" s="134">
        <f t="shared" ref="CJ796" si="15377">AB796/AB808</f>
        <v>5.2198958891525683E-2</v>
      </c>
      <c r="CK796" s="135">
        <f t="shared" ref="CK796" si="15378">AC796/AC808</f>
        <v>4.7111863038191273E-2</v>
      </c>
    </row>
    <row r="797" spans="1:89" x14ac:dyDescent="0.2">
      <c r="A797" s="136" t="s">
        <v>29</v>
      </c>
      <c r="B797" s="192">
        <v>1267</v>
      </c>
      <c r="C797" s="176">
        <v>2303</v>
      </c>
      <c r="D797" s="177">
        <v>996</v>
      </c>
      <c r="E797" s="178">
        <v>813</v>
      </c>
      <c r="F797" s="175">
        <v>1370</v>
      </c>
      <c r="G797" s="179">
        <v>2114</v>
      </c>
      <c r="H797" s="177">
        <v>2092</v>
      </c>
      <c r="I797" s="178">
        <v>3110</v>
      </c>
      <c r="J797" s="175">
        <v>643</v>
      </c>
      <c r="K797" s="176">
        <v>229</v>
      </c>
      <c r="L797" s="177">
        <v>2091</v>
      </c>
      <c r="M797" s="175">
        <v>786</v>
      </c>
      <c r="N797" s="180">
        <v>2721</v>
      </c>
      <c r="O797" s="193">
        <v>1932</v>
      </c>
      <c r="P797" s="175">
        <v>1609</v>
      </c>
      <c r="Q797" s="176">
        <v>1107</v>
      </c>
      <c r="R797" s="177">
        <v>1595</v>
      </c>
      <c r="S797" s="178">
        <v>2019</v>
      </c>
      <c r="T797" s="175">
        <v>1042</v>
      </c>
      <c r="U797" s="179">
        <v>189</v>
      </c>
      <c r="V797" s="177">
        <v>2166</v>
      </c>
      <c r="W797" s="194">
        <v>1302</v>
      </c>
      <c r="X797" s="175">
        <v>1490</v>
      </c>
      <c r="Y797" s="179">
        <v>561</v>
      </c>
      <c r="Z797" s="177">
        <v>2387</v>
      </c>
      <c r="AA797" s="175">
        <v>3149</v>
      </c>
      <c r="AB797" s="156">
        <f t="shared" si="15049"/>
        <v>21469</v>
      </c>
      <c r="AC797" s="157">
        <f t="shared" si="15050"/>
        <v>19614</v>
      </c>
      <c r="BI797" s="136" t="s">
        <v>29</v>
      </c>
      <c r="BJ797" s="128">
        <f>B797/B808</f>
        <v>4.4440547176429326E-2</v>
      </c>
      <c r="BK797" s="129">
        <f t="shared" ref="BK797" si="15379">C797/C808</f>
        <v>8.1779766343524726E-2</v>
      </c>
      <c r="BL797" s="130">
        <f t="shared" ref="BL797" si="15380">D797/D808</f>
        <v>8.1166979056311622E-2</v>
      </c>
      <c r="BM797" s="131">
        <f t="shared" ref="BM797" si="15381">E797/E808</f>
        <v>6.3634940513462745E-2</v>
      </c>
      <c r="BN797" s="128">
        <f t="shared" ref="BN797" si="15382">F797/F808</f>
        <v>4.7386807789422711E-2</v>
      </c>
      <c r="BO797" s="129">
        <f t="shared" ref="BO797" si="15383">G797/G808</f>
        <v>8.1260811070536232E-2</v>
      </c>
      <c r="BP797" s="130">
        <f t="shared" ref="BP797" si="15384">H797/H808</f>
        <v>5.3569599508347845E-2</v>
      </c>
      <c r="BQ797" s="131">
        <f t="shared" ref="BQ797" si="15385">I797/I808</f>
        <v>7.6546309286470257E-2</v>
      </c>
      <c r="BR797" s="128">
        <f t="shared" ref="BR797" si="15386">J797/J808</f>
        <v>0.10072055137844611</v>
      </c>
      <c r="BS797" s="129">
        <f t="shared" ref="BS797" si="15387">K797/K808</f>
        <v>3.5570052811432121E-2</v>
      </c>
      <c r="BT797" s="130">
        <f t="shared" ref="BT797" si="15388">L797/L808</f>
        <v>8.9408645828879293E-2</v>
      </c>
      <c r="BU797" s="128">
        <f t="shared" ref="BU797" si="15389">M797/M808</f>
        <v>3.4984644144745627E-2</v>
      </c>
      <c r="BV797" s="132">
        <f t="shared" ref="BV797" si="15390">N797/N808</f>
        <v>7.0872294428671892E-2</v>
      </c>
      <c r="BW797" s="133">
        <f t="shared" ref="BW797" si="15391">O797/O808</f>
        <v>5.041490527634257E-2</v>
      </c>
      <c r="BX797" s="128">
        <f t="shared" ref="BX797" si="15392">P797/P808</f>
        <v>7.5415983126318253E-2</v>
      </c>
      <c r="BY797" s="129">
        <f t="shared" ref="BY797" si="15393">Q797/Q808</f>
        <v>5.3093525179856112E-2</v>
      </c>
      <c r="BZ797" s="130">
        <f t="shared" ref="BZ797" si="15394">R797/R808</f>
        <v>6.2001943634596698E-2</v>
      </c>
      <c r="CA797" s="131">
        <f t="shared" ref="CA797" si="15395">S797/S808</f>
        <v>7.5240366698964001E-2</v>
      </c>
      <c r="CB797" s="128">
        <f t="shared" ref="CB797" si="15396">T797/T808</f>
        <v>0.13340161310971707</v>
      </c>
      <c r="CC797" s="129">
        <f t="shared" ref="CC797" si="15397">U797/U808</f>
        <v>2.3330453030490063E-2</v>
      </c>
      <c r="CD797" s="130">
        <f t="shared" ref="CD797" si="15398">V797/V808</f>
        <v>9.3422471425490622E-2</v>
      </c>
      <c r="CE797" s="131">
        <f t="shared" ref="CE797" si="15399">W797/W808</f>
        <v>4.948500627114135E-2</v>
      </c>
      <c r="CF797" s="128">
        <f t="shared" ref="CF797" si="15400">X797/X808</f>
        <v>7.8416925424977635E-2</v>
      </c>
      <c r="CG797" s="129">
        <f t="shared" ref="CG797" si="15401">Y797/Y808</f>
        <v>4.5476653696498053E-2</v>
      </c>
      <c r="CH797" s="130">
        <f t="shared" ref="CH797" si="15402">Z797/Z808</f>
        <v>6.0358560699926671E-2</v>
      </c>
      <c r="CI797" s="128">
        <f t="shared" ref="CI797" si="15403">AA797/AA808</f>
        <v>7.3494060260928418E-2</v>
      </c>
      <c r="CJ797" s="134">
        <f t="shared" ref="CJ797" si="15404">AB797/AB808</f>
        <v>6.8479037485008554E-2</v>
      </c>
      <c r="CK797" s="135">
        <f t="shared" ref="CK797" si="15405">AC797/AC808</f>
        <v>6.2847859731421041E-2</v>
      </c>
    </row>
    <row r="798" spans="1:89" x14ac:dyDescent="0.2">
      <c r="A798" s="145" t="s">
        <v>30</v>
      </c>
      <c r="B798" s="189">
        <v>1649</v>
      </c>
      <c r="C798" s="183">
        <v>3598</v>
      </c>
      <c r="D798" s="184">
        <v>1248</v>
      </c>
      <c r="E798" s="185">
        <v>1058</v>
      </c>
      <c r="F798" s="182">
        <v>1558</v>
      </c>
      <c r="G798" s="186">
        <v>2967</v>
      </c>
      <c r="H798" s="184">
        <v>2562</v>
      </c>
      <c r="I798" s="185">
        <v>4369</v>
      </c>
      <c r="J798" s="182">
        <v>989</v>
      </c>
      <c r="K798" s="183">
        <v>274</v>
      </c>
      <c r="L798" s="184">
        <v>2942</v>
      </c>
      <c r="M798" s="182">
        <v>850</v>
      </c>
      <c r="N798" s="187">
        <v>3769</v>
      </c>
      <c r="O798" s="190">
        <v>2424</v>
      </c>
      <c r="P798" s="182">
        <v>2023</v>
      </c>
      <c r="Q798" s="183">
        <v>1576</v>
      </c>
      <c r="R798" s="184">
        <v>1984</v>
      </c>
      <c r="S798" s="185">
        <v>2432</v>
      </c>
      <c r="T798" s="182">
        <v>1245</v>
      </c>
      <c r="U798" s="186">
        <v>260</v>
      </c>
      <c r="V798" s="184">
        <v>2640</v>
      </c>
      <c r="W798" s="191">
        <v>1490</v>
      </c>
      <c r="X798" s="182">
        <v>2072</v>
      </c>
      <c r="Y798" s="186">
        <v>848</v>
      </c>
      <c r="Z798" s="184">
        <v>2862</v>
      </c>
      <c r="AA798" s="182">
        <v>4099</v>
      </c>
      <c r="AB798" s="156">
        <f t="shared" si="15049"/>
        <v>27543</v>
      </c>
      <c r="AC798" s="157">
        <f t="shared" si="15050"/>
        <v>26245</v>
      </c>
      <c r="BI798" s="145" t="s">
        <v>30</v>
      </c>
      <c r="BJ798" s="128">
        <f>B798/B808</f>
        <v>5.7839354612416696E-2</v>
      </c>
      <c r="BK798" s="129">
        <f t="shared" ref="BK798" si="15406">C798/C808</f>
        <v>0.12776534924185931</v>
      </c>
      <c r="BL798" s="130">
        <f t="shared" ref="BL798" si="15407">D798/D808</f>
        <v>0.10170320267296878</v>
      </c>
      <c r="BM798" s="131">
        <f t="shared" ref="BM798" si="15408">E798/E808</f>
        <v>8.2811521603005631E-2</v>
      </c>
      <c r="BN798" s="128">
        <f t="shared" ref="BN798" si="15409">F798/F808</f>
        <v>5.3889523018920131E-2</v>
      </c>
      <c r="BO798" s="129">
        <f t="shared" ref="BO798" si="15410">G798/G808</f>
        <v>0.1140495867768595</v>
      </c>
      <c r="BP798" s="130">
        <f t="shared" ref="BP798" si="15411">H798/H808</f>
        <v>6.5604834579534976E-2</v>
      </c>
      <c r="BQ798" s="131">
        <f t="shared" ref="BQ798" si="15412">I798/I808</f>
        <v>0.10753402741883876</v>
      </c>
      <c r="BR798" s="128">
        <f t="shared" ref="BR798" si="15413">J798/J808</f>
        <v>0.15491854636591479</v>
      </c>
      <c r="BS798" s="129">
        <f t="shared" ref="BS798" si="15414">K798/K808</f>
        <v>4.2559801180490839E-2</v>
      </c>
      <c r="BT798" s="130">
        <f t="shared" ref="BT798" si="15415">L798/L808</f>
        <v>0.12579638260572112</v>
      </c>
      <c r="BU798" s="128">
        <f t="shared" ref="BU798" si="15416">M798/M808</f>
        <v>3.783326656874527E-2</v>
      </c>
      <c r="BV798" s="132">
        <f t="shared" ref="BV798" si="15417">N798/N808</f>
        <v>9.8168937045815641E-2</v>
      </c>
      <c r="BW798" s="133">
        <f t="shared" ref="BW798" si="15418">O798/O808</f>
        <v>6.3253483638640987E-2</v>
      </c>
      <c r="BX798" s="128">
        <f t="shared" ref="BX798" si="15419">P798/P808</f>
        <v>9.4820717131474108E-2</v>
      </c>
      <c r="BY798" s="129">
        <f t="shared" ref="BY798" si="15420">Q798/Q808</f>
        <v>7.5587529976019183E-2</v>
      </c>
      <c r="BZ798" s="130">
        <f t="shared" ref="BZ798" si="15421">R798/R808</f>
        <v>7.7123420796890191E-2</v>
      </c>
      <c r="CA798" s="131">
        <f t="shared" ref="CA798" si="15422">S798/S808</f>
        <v>9.0631288663635692E-2</v>
      </c>
      <c r="CB798" s="128">
        <f t="shared" ref="CB798" si="15423">T798/T808</f>
        <v>0.15939060299577518</v>
      </c>
      <c r="CC798" s="129">
        <f t="shared" ref="CC798" si="15424">U798/U808</f>
        <v>3.2094803110727071E-2</v>
      </c>
      <c r="CD798" s="130">
        <f t="shared" ref="CD798" si="15425">V798/V808</f>
        <v>0.11386672417511322</v>
      </c>
      <c r="CE798" s="131">
        <f t="shared" ref="CE798" si="15426">W798/W808</f>
        <v>5.6630306715822282E-2</v>
      </c>
      <c r="CF798" s="128">
        <f t="shared" ref="CF798" si="15427">X798/X808</f>
        <v>0.10904689226882795</v>
      </c>
      <c r="CG798" s="129">
        <f t="shared" ref="CG798" si="15428">Y798/Y808</f>
        <v>6.8741893644617386E-2</v>
      </c>
      <c r="CH798" s="130">
        <f t="shared" ref="CH798" si="15429">Z798/Z808</f>
        <v>7.236958555642653E-2</v>
      </c>
      <c r="CI798" s="128">
        <f t="shared" ref="CI798" si="15430">AA798/AA808</f>
        <v>9.5665974280579741E-2</v>
      </c>
      <c r="CJ798" s="134">
        <f t="shared" ref="CJ798" si="15431">AB798/AB808</f>
        <v>8.7853096532190159E-2</v>
      </c>
      <c r="CK798" s="135">
        <f t="shared" ref="CK798" si="15432">AC798/AC808</f>
        <v>8.4095140137205329E-2</v>
      </c>
    </row>
    <row r="799" spans="1:89" x14ac:dyDescent="0.2">
      <c r="A799" s="136" t="s">
        <v>31</v>
      </c>
      <c r="B799" s="192">
        <v>1792</v>
      </c>
      <c r="C799" s="176">
        <v>2911</v>
      </c>
      <c r="D799" s="177">
        <v>873</v>
      </c>
      <c r="E799" s="178">
        <v>1086</v>
      </c>
      <c r="F799" s="175">
        <v>1205</v>
      </c>
      <c r="G799" s="179">
        <v>2798</v>
      </c>
      <c r="H799" s="177">
        <v>2346</v>
      </c>
      <c r="I799" s="178">
        <v>4279</v>
      </c>
      <c r="J799" s="175">
        <v>662</v>
      </c>
      <c r="K799" s="176">
        <v>250</v>
      </c>
      <c r="L799" s="177">
        <v>2928</v>
      </c>
      <c r="M799" s="175">
        <v>769</v>
      </c>
      <c r="N799" s="180">
        <v>3835</v>
      </c>
      <c r="O799" s="193">
        <v>2245</v>
      </c>
      <c r="P799" s="175">
        <v>1866</v>
      </c>
      <c r="Q799" s="176">
        <v>1724</v>
      </c>
      <c r="R799" s="177">
        <v>1623</v>
      </c>
      <c r="S799" s="178">
        <v>2339</v>
      </c>
      <c r="T799" s="175">
        <v>1061</v>
      </c>
      <c r="U799" s="179">
        <v>254</v>
      </c>
      <c r="V799" s="177">
        <v>2662</v>
      </c>
      <c r="W799" s="194">
        <v>1349</v>
      </c>
      <c r="X799" s="175">
        <v>1901</v>
      </c>
      <c r="Y799" s="179">
        <v>702</v>
      </c>
      <c r="Z799" s="177">
        <v>2532</v>
      </c>
      <c r="AA799" s="175">
        <v>3933</v>
      </c>
      <c r="AB799" s="156">
        <f t="shared" si="15049"/>
        <v>25286</v>
      </c>
      <c r="AC799" s="157">
        <f t="shared" si="15050"/>
        <v>24639</v>
      </c>
      <c r="BI799" s="136" t="s">
        <v>31</v>
      </c>
      <c r="BJ799" s="128">
        <f>B799/B808</f>
        <v>6.2855138547877942E-2</v>
      </c>
      <c r="BK799" s="129">
        <f t="shared" ref="BK799" si="15433">C799/C808</f>
        <v>0.10336990873903626</v>
      </c>
      <c r="BL799" s="130">
        <f t="shared" ref="BL799" si="15434">D799/D808</f>
        <v>7.1143346100562305E-2</v>
      </c>
      <c r="BM799" s="131">
        <f t="shared" ref="BM799" si="15435">E799/E808</f>
        <v>8.5003130870381971E-2</v>
      </c>
      <c r="BN799" s="128">
        <f t="shared" ref="BN799" si="15436">F799/F808</f>
        <v>4.1679637508214865E-2</v>
      </c>
      <c r="BO799" s="129">
        <f t="shared" ref="BO799" si="15437">G799/G808</f>
        <v>0.10755333461464539</v>
      </c>
      <c r="BP799" s="130">
        <f t="shared" ref="BP799" si="15438">H799/H808</f>
        <v>6.0073747823414937E-2</v>
      </c>
      <c r="BQ799" s="131">
        <f t="shared" ref="BQ799" si="15439">I799/I808</f>
        <v>0.10531886091215634</v>
      </c>
      <c r="BR799" s="128">
        <f t="shared" ref="BR799" si="15440">J799/J808</f>
        <v>0.10369674185463659</v>
      </c>
      <c r="BS799" s="129">
        <f t="shared" ref="BS799" si="15441">K799/K808</f>
        <v>3.8831935383659519E-2</v>
      </c>
      <c r="BT799" s="130">
        <f t="shared" ref="BT799" si="15442">L799/L808</f>
        <v>0.12519775943900457</v>
      </c>
      <c r="BU799" s="128">
        <f t="shared" ref="BU799" si="15443">M799/M808</f>
        <v>3.4227978813370724E-2</v>
      </c>
      <c r="BV799" s="132">
        <f t="shared" ref="BV799" si="15444">N799/N808</f>
        <v>9.9888000416742631E-2</v>
      </c>
      <c r="BW799" s="133">
        <f t="shared" ref="BW799" si="15445">O799/O808</f>
        <v>5.8582537445853559E-2</v>
      </c>
      <c r="BX799" s="128">
        <f t="shared" ref="BX799" si="15446">P799/P808</f>
        <v>8.7461917037731429E-2</v>
      </c>
      <c r="BY799" s="129">
        <f t="shared" ref="BY799" si="15447">Q799/Q808</f>
        <v>8.2685851318944847E-2</v>
      </c>
      <c r="BZ799" s="130">
        <f t="shared" ref="BZ799" si="15448">R799/R808</f>
        <v>6.3090379008746353E-2</v>
      </c>
      <c r="CA799" s="131">
        <f t="shared" ref="CA799" si="15449">S799/S808</f>
        <v>8.7165536259968701E-2</v>
      </c>
      <c r="CB799" s="128">
        <f t="shared" ref="CB799" si="15450">T799/T808</f>
        <v>0.13583408014338752</v>
      </c>
      <c r="CC799" s="129">
        <f t="shared" ref="CC799" si="15451">U799/U808</f>
        <v>3.1354153808171831E-2</v>
      </c>
      <c r="CD799" s="130">
        <f t="shared" ref="CD799" si="15452">V799/V808</f>
        <v>0.11481561354323916</v>
      </c>
      <c r="CE799" s="131">
        <f t="shared" ref="CE799" si="15453">W799/W808</f>
        <v>5.1271331382311582E-2</v>
      </c>
      <c r="CF799" s="128">
        <f t="shared" ref="CF799" si="15454">X799/X808</f>
        <v>0.10004736592810905</v>
      </c>
      <c r="CG799" s="129">
        <f t="shared" ref="CG799" si="15455">Y799/Y808</f>
        <v>5.6906614785992217E-2</v>
      </c>
      <c r="CH799" s="130">
        <f t="shared" ref="CH799" si="15456">Z799/Z808</f>
        <v>6.4025084077173999E-2</v>
      </c>
      <c r="CI799" s="128">
        <f t="shared" ref="CI799" si="15457">AA799/AA808</f>
        <v>9.1791724041356451E-2</v>
      </c>
      <c r="CJ799" s="134">
        <f t="shared" ref="CJ799" si="15458">AB799/AB808</f>
        <v>8.0654010053841638E-2</v>
      </c>
      <c r="CK799" s="135">
        <f t="shared" ref="CK799" si="15459">AC799/AC808</f>
        <v>7.8949139182343392E-2</v>
      </c>
    </row>
    <row r="800" spans="1:89" x14ac:dyDescent="0.2">
      <c r="A800" s="145" t="s">
        <v>32</v>
      </c>
      <c r="B800" s="189">
        <v>1564</v>
      </c>
      <c r="C800" s="183">
        <v>2790</v>
      </c>
      <c r="D800" s="184">
        <v>574</v>
      </c>
      <c r="E800" s="185">
        <v>1041</v>
      </c>
      <c r="F800" s="182">
        <v>1047</v>
      </c>
      <c r="G800" s="186">
        <v>2641</v>
      </c>
      <c r="H800" s="184">
        <v>2115</v>
      </c>
      <c r="I800" s="185">
        <v>3570</v>
      </c>
      <c r="J800" s="182">
        <v>434</v>
      </c>
      <c r="K800" s="183">
        <v>188</v>
      </c>
      <c r="L800" s="184">
        <v>2017</v>
      </c>
      <c r="M800" s="182">
        <v>832</v>
      </c>
      <c r="N800" s="187">
        <v>2740</v>
      </c>
      <c r="O800" s="190">
        <v>2205</v>
      </c>
      <c r="P800" s="182">
        <v>1287</v>
      </c>
      <c r="Q800" s="183">
        <v>1789</v>
      </c>
      <c r="R800" s="184">
        <v>1395</v>
      </c>
      <c r="S800" s="185">
        <v>2138</v>
      </c>
      <c r="T800" s="182">
        <v>617</v>
      </c>
      <c r="U800" s="186">
        <v>290</v>
      </c>
      <c r="V800" s="184">
        <v>2228</v>
      </c>
      <c r="W800" s="191">
        <v>1436</v>
      </c>
      <c r="X800" s="182">
        <v>1063</v>
      </c>
      <c r="Y800" s="186">
        <v>674</v>
      </c>
      <c r="Z800" s="184">
        <v>2275</v>
      </c>
      <c r="AA800" s="182">
        <v>3232</v>
      </c>
      <c r="AB800" s="156">
        <f t="shared" si="15049"/>
        <v>19356</v>
      </c>
      <c r="AC800" s="157">
        <f t="shared" si="15050"/>
        <v>22826</v>
      </c>
      <c r="BI800" s="145" t="s">
        <v>32</v>
      </c>
      <c r="BJ800" s="128">
        <f>B800/B808</f>
        <v>5.4857944580848826E-2</v>
      </c>
      <c r="BK800" s="129">
        <f t="shared" ref="BK800" si="15460">C800/C808</f>
        <v>9.9073186321508466E-2</v>
      </c>
      <c r="BL800" s="130">
        <f t="shared" ref="BL800" si="15461">D800/D808</f>
        <v>4.6776953793496862E-2</v>
      </c>
      <c r="BM800" s="131">
        <f t="shared" ref="BM800" si="15462">E800/E808</f>
        <v>8.1480901690670002E-2</v>
      </c>
      <c r="BN800" s="128">
        <f t="shared" ref="BN800" si="15463">F800/F808</f>
        <v>3.6214589602573413E-2</v>
      </c>
      <c r="BO800" s="129">
        <f t="shared" ref="BO800" si="15464">G800/G808</f>
        <v>0.10151835479531039</v>
      </c>
      <c r="BP800" s="130">
        <f t="shared" ref="BP800" si="15465">H800/H808</f>
        <v>5.415855782034211E-2</v>
      </c>
      <c r="BQ800" s="131">
        <f t="shared" ref="BQ800" si="15466">I800/I808</f>
        <v>8.786827143173595E-2</v>
      </c>
      <c r="BR800" s="128">
        <f t="shared" ref="BR800" si="15467">J800/J808</f>
        <v>6.798245614035088E-2</v>
      </c>
      <c r="BS800" s="129">
        <f t="shared" ref="BS800" si="15468">K800/K808</f>
        <v>2.9201615408511961E-2</v>
      </c>
      <c r="BT800" s="130">
        <f t="shared" ref="BT800" si="15469">L800/L808</f>
        <v>8.6244494804806088E-2</v>
      </c>
      <c r="BU800" s="128">
        <f t="shared" ref="BU800" si="15470">M800/M808</f>
        <v>3.7032091511995373E-2</v>
      </c>
      <c r="BV800" s="132">
        <f t="shared" ref="BV800" si="15471">N800/N808</f>
        <v>7.1367176308181179E-2</v>
      </c>
      <c r="BW800" s="133">
        <f t="shared" ref="BW800" si="15472">O800/O808</f>
        <v>5.7538750587130108E-2</v>
      </c>
      <c r="BX800" s="128">
        <f t="shared" ref="BX800" si="15473">P800/P808</f>
        <v>6.0323412233419263E-2</v>
      </c>
      <c r="BY800" s="129">
        <f t="shared" ref="BY800" si="15474">Q800/Q808</f>
        <v>8.5803357314148676E-2</v>
      </c>
      <c r="BZ800" s="130">
        <f t="shared" ref="BZ800" si="15475">R800/R808</f>
        <v>5.4227405247813408E-2</v>
      </c>
      <c r="CA800" s="131">
        <f t="shared" ref="CA800" si="15476">S800/S808</f>
        <v>7.9675039129462624E-2</v>
      </c>
      <c r="CB800" s="128">
        <f t="shared" ref="CB800" si="15477">T800/T808</f>
        <v>7.8991166303930355E-2</v>
      </c>
      <c r="CC800" s="129">
        <f t="shared" ref="CC800" si="15478">U800/U808</f>
        <v>3.5798049623503268E-2</v>
      </c>
      <c r="CD800" s="130">
        <f t="shared" ref="CD800" si="15479">V800/V808</f>
        <v>9.6096614190209192E-2</v>
      </c>
      <c r="CE800" s="131">
        <f t="shared" ref="CE800" si="15480">W800/W808</f>
        <v>5.457793318383946E-2</v>
      </c>
      <c r="CF800" s="128">
        <f t="shared" ref="CF800" si="15481">X800/X808</f>
        <v>5.5944423977685384E-2</v>
      </c>
      <c r="CG800" s="129">
        <f t="shared" ref="CG800" si="15482">Y800/Y808</f>
        <v>5.4636835278858625E-2</v>
      </c>
      <c r="CH800" s="130">
        <f t="shared" ref="CH800" si="15483">Z800/Z808</f>
        <v>5.7526487470604598E-2</v>
      </c>
      <c r="CI800" s="128">
        <f t="shared" ref="CI800" si="15484">AA800/AA808</f>
        <v>7.5431185380540056E-2</v>
      </c>
      <c r="CJ800" s="134">
        <f t="shared" ref="CJ800" si="15485">AB800/AB808</f>
        <v>6.1739263568858609E-2</v>
      </c>
      <c r="CK800" s="135">
        <f t="shared" ref="CK800" si="15486">AC800/AC808</f>
        <v>7.3139861641144943E-2</v>
      </c>
    </row>
    <row r="801" spans="1:89" x14ac:dyDescent="0.2">
      <c r="A801" s="136" t="s">
        <v>33</v>
      </c>
      <c r="B801" s="192">
        <v>1352</v>
      </c>
      <c r="C801" s="176">
        <v>1732</v>
      </c>
      <c r="D801" s="177">
        <v>425</v>
      </c>
      <c r="E801" s="178">
        <v>799</v>
      </c>
      <c r="F801" s="175">
        <v>985</v>
      </c>
      <c r="G801" s="179">
        <v>1684</v>
      </c>
      <c r="H801" s="177">
        <v>1652</v>
      </c>
      <c r="I801" s="178">
        <v>2633</v>
      </c>
      <c r="J801" s="175">
        <v>401</v>
      </c>
      <c r="K801" s="176">
        <v>120</v>
      </c>
      <c r="L801" s="177">
        <v>1421</v>
      </c>
      <c r="M801" s="175">
        <v>767</v>
      </c>
      <c r="N801" s="180">
        <v>2062</v>
      </c>
      <c r="O801" s="193">
        <v>1863</v>
      </c>
      <c r="P801" s="175">
        <v>997</v>
      </c>
      <c r="Q801" s="176">
        <v>1316</v>
      </c>
      <c r="R801" s="177">
        <v>1222</v>
      </c>
      <c r="S801" s="178">
        <v>1525</v>
      </c>
      <c r="T801" s="175">
        <v>372</v>
      </c>
      <c r="U801" s="179">
        <v>264</v>
      </c>
      <c r="V801" s="177">
        <v>1827</v>
      </c>
      <c r="W801" s="194">
        <v>1249</v>
      </c>
      <c r="X801" s="175">
        <v>750</v>
      </c>
      <c r="Y801" s="179">
        <v>579</v>
      </c>
      <c r="Z801" s="177">
        <v>1761</v>
      </c>
      <c r="AA801" s="175">
        <v>2337</v>
      </c>
      <c r="AB801" s="156">
        <f t="shared" si="15049"/>
        <v>15227</v>
      </c>
      <c r="AC801" s="157">
        <f t="shared" si="15050"/>
        <v>16868</v>
      </c>
      <c r="BI801" s="136" t="s">
        <v>33</v>
      </c>
      <c r="BJ801" s="128">
        <f>B801/B808</f>
        <v>4.7421957207997197E-2</v>
      </c>
      <c r="BK801" s="129">
        <f t="shared" ref="BK801" si="15487">C801/C808</f>
        <v>6.1503497745108486E-2</v>
      </c>
      <c r="BL801" s="130">
        <f t="shared" ref="BL801" si="15488">D801/D808</f>
        <v>3.4634504115394017E-2</v>
      </c>
      <c r="BM801" s="131">
        <f t="shared" ref="BM801" si="15489">E801/E808</f>
        <v>6.2539135879774582E-2</v>
      </c>
      <c r="BN801" s="128">
        <f t="shared" ref="BN801" si="15490">F801/F808</f>
        <v>3.4070077133271072E-2</v>
      </c>
      <c r="BO801" s="129">
        <f t="shared" ref="BO801" si="15491">G801/G808</f>
        <v>6.4731885450701521E-2</v>
      </c>
      <c r="BP801" s="130">
        <f t="shared" ref="BP801" si="15492">H801/H808</f>
        <v>4.230257093106627E-2</v>
      </c>
      <c r="BQ801" s="131">
        <f t="shared" ref="BQ801" si="15493">I801/I808</f>
        <v>6.4805926801053432E-2</v>
      </c>
      <c r="BR801" s="128">
        <f t="shared" ref="BR801" si="15494">J801/J808</f>
        <v>6.2813283208020057E-2</v>
      </c>
      <c r="BS801" s="129">
        <f t="shared" ref="BS801" si="15495">K801/K808</f>
        <v>1.8639328984156569E-2</v>
      </c>
      <c r="BT801" s="130">
        <f t="shared" ref="BT801" si="15496">L801/L808</f>
        <v>6.076025142173002E-2</v>
      </c>
      <c r="BU801" s="128">
        <f t="shared" ref="BU801" si="15497">M801/M808</f>
        <v>3.4138959362620735E-2</v>
      </c>
      <c r="BV801" s="132">
        <f t="shared" ref="BV801" si="15498">N801/N808</f>
        <v>5.3707707134112992E-2</v>
      </c>
      <c r="BW801" s="133">
        <f t="shared" ref="BW801" si="15499">O801/O808</f>
        <v>4.8614372945044622E-2</v>
      </c>
      <c r="BX801" s="128">
        <f t="shared" ref="BX801" si="15500">P801/P808</f>
        <v>4.673072416217483E-2</v>
      </c>
      <c r="BY801" s="129">
        <f t="shared" ref="BY801" si="15501">Q801/Q808</f>
        <v>6.311750599520384E-2</v>
      </c>
      <c r="BZ801" s="130">
        <f t="shared" ref="BZ801" si="15502">R801/R808</f>
        <v>4.7502429543245871E-2</v>
      </c>
      <c r="CA801" s="131">
        <f t="shared" ref="CA801" si="15503">S801/S808</f>
        <v>5.6830886189163002E-2</v>
      </c>
      <c r="CB801" s="128">
        <f t="shared" ref="CB801" si="15504">T801/T808</f>
        <v>4.7625144027653311E-2</v>
      </c>
      <c r="CC801" s="129">
        <f t="shared" ref="CC801" si="15505">U801/U808</f>
        <v>3.2588569312430565E-2</v>
      </c>
      <c r="CD801" s="130">
        <f t="shared" ref="CD801" si="15506">V801/V808</f>
        <v>7.880094888936813E-2</v>
      </c>
      <c r="CE801" s="131">
        <f t="shared" ref="CE801" si="15507">W801/W808</f>
        <v>4.7470639656417471E-2</v>
      </c>
      <c r="CF801" s="128">
        <f t="shared" ref="CF801" si="15508">X801/X808</f>
        <v>3.9471606757539079E-2</v>
      </c>
      <c r="CG801" s="129">
        <f t="shared" ref="CG801" si="15509">Y801/Y808</f>
        <v>4.693579766536965E-2</v>
      </c>
      <c r="CH801" s="130">
        <f t="shared" ref="CH801" si="15510">Z801/Z808</f>
        <v>4.4529294257465803E-2</v>
      </c>
      <c r="CI801" s="128">
        <f t="shared" ref="CI801" si="15511">AA801/AA808</f>
        <v>5.4542908488342243E-2</v>
      </c>
      <c r="CJ801" s="134">
        <f t="shared" ref="CJ801" si="15512">AB801/AB808</f>
        <v>4.8569113781928602E-2</v>
      </c>
      <c r="CK801" s="135">
        <f t="shared" ref="CK801" si="15513">AC801/AC808</f>
        <v>5.4049031199633432E-2</v>
      </c>
    </row>
    <row r="802" spans="1:89" x14ac:dyDescent="0.2">
      <c r="A802" s="145" t="s">
        <v>34</v>
      </c>
      <c r="B802" s="189">
        <v>586</v>
      </c>
      <c r="C802" s="183">
        <v>1185</v>
      </c>
      <c r="D802" s="184">
        <v>216</v>
      </c>
      <c r="E802" s="185">
        <v>643</v>
      </c>
      <c r="F802" s="182">
        <v>426</v>
      </c>
      <c r="G802" s="186">
        <v>1710</v>
      </c>
      <c r="H802" s="184">
        <v>918</v>
      </c>
      <c r="I802" s="185">
        <v>2109</v>
      </c>
      <c r="J802" s="182">
        <v>138</v>
      </c>
      <c r="K802" s="183">
        <v>105</v>
      </c>
      <c r="L802" s="184">
        <v>1340</v>
      </c>
      <c r="M802" s="182">
        <v>550</v>
      </c>
      <c r="N802" s="187">
        <v>1857</v>
      </c>
      <c r="O802" s="190">
        <v>1571</v>
      </c>
      <c r="P802" s="182">
        <v>605</v>
      </c>
      <c r="Q802" s="183">
        <v>981</v>
      </c>
      <c r="R802" s="184">
        <v>894</v>
      </c>
      <c r="S802" s="185">
        <v>1340</v>
      </c>
      <c r="T802" s="182">
        <v>235</v>
      </c>
      <c r="U802" s="186">
        <v>245</v>
      </c>
      <c r="V802" s="184">
        <v>1385</v>
      </c>
      <c r="W802" s="191">
        <v>818</v>
      </c>
      <c r="X802" s="182">
        <v>434</v>
      </c>
      <c r="Y802" s="186">
        <v>471</v>
      </c>
      <c r="Z802" s="184">
        <v>1244</v>
      </c>
      <c r="AA802" s="182">
        <v>1554</v>
      </c>
      <c r="AB802" s="156">
        <f t="shared" si="15049"/>
        <v>10278</v>
      </c>
      <c r="AC802" s="157">
        <f t="shared" si="15050"/>
        <v>13282</v>
      </c>
      <c r="BI802" s="145" t="s">
        <v>34</v>
      </c>
      <c r="BJ802" s="128">
        <f>B802/B808</f>
        <v>2.0554191511750263E-2</v>
      </c>
      <c r="BK802" s="129">
        <f t="shared" ref="BK802" si="15514">C802/C808</f>
        <v>4.2079471609672951E-2</v>
      </c>
      <c r="BL802" s="130">
        <f t="shared" ref="BL802" si="15515">D802/D808</f>
        <v>1.7602477385706135E-2</v>
      </c>
      <c r="BM802" s="131">
        <f t="shared" ref="BM802" si="15516">E802/E808</f>
        <v>5.032874139010645E-2</v>
      </c>
      <c r="BN802" s="128">
        <f t="shared" ref="BN802" si="15517">F802/F808</f>
        <v>1.4734875998754799E-2</v>
      </c>
      <c r="BO802" s="129">
        <f t="shared" ref="BO802" si="15518">G802/G808</f>
        <v>6.5731308860272925E-2</v>
      </c>
      <c r="BP802" s="130">
        <f t="shared" ref="BP802" si="15519">H802/H808</f>
        <v>2.3507118713510192E-2</v>
      </c>
      <c r="BQ802" s="131">
        <f t="shared" ref="BQ802" si="15520">I802/I808</f>
        <v>5.1908735139924687E-2</v>
      </c>
      <c r="BR802" s="128">
        <f t="shared" ref="BR802" si="15521">J802/J808</f>
        <v>2.1616541353383457E-2</v>
      </c>
      <c r="BS802" s="129">
        <f t="shared" ref="BS802" si="15522">K802/K808</f>
        <v>1.6309412861136997E-2</v>
      </c>
      <c r="BT802" s="130">
        <f t="shared" ref="BT802" si="15523">L802/L808</f>
        <v>5.729678881429854E-2</v>
      </c>
      <c r="BU802" s="128">
        <f t="shared" ref="BU802" si="15524">M802/M808</f>
        <v>2.4480348956246938E-2</v>
      </c>
      <c r="BV802" s="132">
        <f t="shared" ref="BV802" si="15525">N802/N808</f>
        <v>4.8368192118354907E-2</v>
      </c>
      <c r="BW802" s="133">
        <f t="shared" ref="BW802" si="15526">O802/O808</f>
        <v>4.0994728876363448E-2</v>
      </c>
      <c r="BX802" s="128">
        <f t="shared" ref="BX802" si="15527">P802/P808</f>
        <v>2.8357159596906493E-2</v>
      </c>
      <c r="BY802" s="129">
        <f t="shared" ref="BY802" si="15528">Q802/Q808</f>
        <v>4.7050359712230219E-2</v>
      </c>
      <c r="BZ802" s="130">
        <f t="shared" ref="BZ802" si="15529">R802/R808</f>
        <v>3.4752186588921284E-2</v>
      </c>
      <c r="CA802" s="131">
        <f t="shared" ref="CA802" si="15530">S802/S808</f>
        <v>4.9936647536707165E-2</v>
      </c>
      <c r="CB802" s="128">
        <f t="shared" ref="CB802" si="15531">T802/T808</f>
        <v>3.0085776469082063E-2</v>
      </c>
      <c r="CC802" s="129">
        <f t="shared" ref="CC802" si="15532">U802/U808</f>
        <v>3.024317985433897E-2</v>
      </c>
      <c r="CD802" s="130">
        <f t="shared" ref="CD802" si="15533">V802/V808</f>
        <v>5.9736898857019625E-2</v>
      </c>
      <c r="CE802" s="131">
        <f t="shared" ref="CE802" si="15534">W802/W808</f>
        <v>3.108965831781384E-2</v>
      </c>
      <c r="CF802" s="128">
        <f t="shared" ref="CF802" si="15535">X802/X808</f>
        <v>2.2840903110362614E-2</v>
      </c>
      <c r="CG802" s="129">
        <f t="shared" ref="CG802" si="15536">Y802/Y808</f>
        <v>3.8180933852140081E-2</v>
      </c>
      <c r="CH802" s="130">
        <f t="shared" ref="CH802" si="15537">Z802/Z808</f>
        <v>3.145624193997016E-2</v>
      </c>
      <c r="CI802" s="128">
        <f t="shared" ref="CI802" si="15538">AA802/AA808</f>
        <v>3.6268583564776996E-2</v>
      </c>
      <c r="CJ802" s="134">
        <f t="shared" ref="CJ802" si="15539">AB802/AB808</f>
        <v>3.2783434126923375E-2</v>
      </c>
      <c r="CK802" s="135">
        <f t="shared" ref="CK802" si="15540">AC802/AC808</f>
        <v>4.2558645505900598E-2</v>
      </c>
    </row>
    <row r="803" spans="1:89" x14ac:dyDescent="0.2">
      <c r="A803" s="136" t="s">
        <v>35</v>
      </c>
      <c r="B803" s="192">
        <v>0</v>
      </c>
      <c r="C803" s="176">
        <v>494</v>
      </c>
      <c r="D803" s="177">
        <v>13</v>
      </c>
      <c r="E803" s="178">
        <v>278</v>
      </c>
      <c r="F803" s="175">
        <v>27</v>
      </c>
      <c r="G803" s="179">
        <v>579</v>
      </c>
      <c r="H803" s="177">
        <v>97</v>
      </c>
      <c r="I803" s="178">
        <v>589</v>
      </c>
      <c r="J803" s="175">
        <v>35</v>
      </c>
      <c r="K803" s="176">
        <v>15</v>
      </c>
      <c r="L803" s="177">
        <v>219</v>
      </c>
      <c r="M803" s="175">
        <v>130</v>
      </c>
      <c r="N803" s="180">
        <v>373</v>
      </c>
      <c r="O803" s="193">
        <v>200</v>
      </c>
      <c r="P803" s="175">
        <v>118</v>
      </c>
      <c r="Q803" s="176">
        <v>148</v>
      </c>
      <c r="R803" s="177">
        <v>224</v>
      </c>
      <c r="S803" s="178">
        <v>106</v>
      </c>
      <c r="T803" s="175">
        <v>38</v>
      </c>
      <c r="U803" s="179">
        <v>21</v>
      </c>
      <c r="V803" s="177">
        <v>171</v>
      </c>
      <c r="W803" s="194">
        <v>21</v>
      </c>
      <c r="X803" s="175">
        <v>72</v>
      </c>
      <c r="Y803" s="179">
        <v>35</v>
      </c>
      <c r="Z803" s="177">
        <v>62</v>
      </c>
      <c r="AA803" s="175">
        <v>137</v>
      </c>
      <c r="AB803" s="156">
        <f t="shared" si="15049"/>
        <v>1449</v>
      </c>
      <c r="AC803" s="157">
        <f t="shared" si="15050"/>
        <v>2753</v>
      </c>
      <c r="BI803" s="136" t="s">
        <v>35</v>
      </c>
      <c r="BJ803" s="128">
        <f>B803/B808</f>
        <v>0</v>
      </c>
      <c r="BK803" s="129">
        <f t="shared" ref="BK803" si="15541">C803/C808</f>
        <v>1.7541990696353111E-2</v>
      </c>
      <c r="BL803" s="130">
        <f t="shared" ref="BL803" si="15542">D803/D808</f>
        <v>1.0594083611767582E-3</v>
      </c>
      <c r="BM803" s="131">
        <f t="shared" ref="BM803" si="15543">E803/E808</f>
        <v>2.1759549154664996E-2</v>
      </c>
      <c r="BN803" s="128">
        <f t="shared" ref="BN803" si="15544">F803/F808</f>
        <v>9.3390059147037462E-4</v>
      </c>
      <c r="BO803" s="129">
        <f t="shared" ref="BO803" si="15545">G803/G808</f>
        <v>2.2256390543916971E-2</v>
      </c>
      <c r="BP803" s="130">
        <f t="shared" ref="BP803" si="15546">H803/H808</f>
        <v>2.4838676636279831E-3</v>
      </c>
      <c r="BQ803" s="131">
        <f t="shared" ref="BQ803" si="15547">I803/I808</f>
        <v>1.4497034138177165E-2</v>
      </c>
      <c r="BR803" s="128">
        <f t="shared" ref="BR803" si="15548">J803/J808</f>
        <v>5.4824561403508769E-3</v>
      </c>
      <c r="BS803" s="129">
        <f t="shared" ref="BS803" si="15549">K803/K808</f>
        <v>2.3299161230195711E-3</v>
      </c>
      <c r="BT803" s="130">
        <f t="shared" ref="BT803" si="15550">L803/L808</f>
        <v>9.3641766793517763E-3</v>
      </c>
      <c r="BU803" s="128">
        <f t="shared" ref="BU803" si="15551">M803/M808</f>
        <v>5.7862642987492763E-3</v>
      </c>
      <c r="BV803" s="132">
        <f t="shared" ref="BV803" si="15552">N803/N808</f>
        <v>9.7153126872086062E-3</v>
      </c>
      <c r="BW803" s="133">
        <f t="shared" ref="BW803" si="15553">O803/O808</f>
        <v>5.2189342936172431E-3</v>
      </c>
      <c r="BX803" s="128">
        <f t="shared" ref="BX803" si="15554">P803/P808</f>
        <v>5.5308179048511831E-3</v>
      </c>
      <c r="BY803" s="129">
        <f t="shared" ref="BY803" si="15555">Q803/Q808</f>
        <v>7.0983213429256595E-3</v>
      </c>
      <c r="BZ803" s="130">
        <f t="shared" ref="BZ803" si="15556">R803/R808</f>
        <v>8.7074829931972787E-3</v>
      </c>
      <c r="CA803" s="131">
        <f t="shared" ref="CA803" si="15557">S803/S808</f>
        <v>3.9502124170828056E-3</v>
      </c>
      <c r="CB803" s="128">
        <f t="shared" ref="CB803" si="15558">T803/T808</f>
        <v>4.8649340673409293E-3</v>
      </c>
      <c r="CC803" s="129">
        <f t="shared" ref="CC803" si="15559">U803/U808</f>
        <v>2.5922725589433405E-3</v>
      </c>
      <c r="CD803" s="130">
        <f t="shared" ref="CD803" si="15560">V803/V808</f>
        <v>7.3754582704334696E-3</v>
      </c>
      <c r="CE803" s="131">
        <f t="shared" ref="CE803" si="15561">W803/W808</f>
        <v>7.9814526243776368E-4</v>
      </c>
      <c r="CF803" s="128">
        <f t="shared" ref="CF803" si="15562">X803/X808</f>
        <v>3.7892742487237513E-3</v>
      </c>
      <c r="CG803" s="129">
        <f t="shared" ref="CG803" si="15563">Y803/Y808</f>
        <v>2.8372243839169908E-3</v>
      </c>
      <c r="CH803" s="130">
        <f t="shared" ref="CH803" si="15564">Z803/Z808</f>
        <v>1.5677548233747186E-3</v>
      </c>
      <c r="CI803" s="128">
        <f t="shared" ref="CI803" si="15565">AA803/AA808</f>
        <v>3.1974233902023479E-3</v>
      </c>
      <c r="CJ803" s="134">
        <f t="shared" ref="CJ803" si="15566">AB803/AB808</f>
        <v>4.621832657123172E-3</v>
      </c>
      <c r="CK803" s="135">
        <f t="shared" ref="CK803" si="15567">AC803/AC808</f>
        <v>8.8212581748038209E-3</v>
      </c>
    </row>
    <row r="804" spans="1:89" x14ac:dyDescent="0.2">
      <c r="A804" s="145" t="s">
        <v>36</v>
      </c>
      <c r="B804" s="189">
        <v>0</v>
      </c>
      <c r="C804" s="183">
        <v>0</v>
      </c>
      <c r="D804" s="184">
        <v>0</v>
      </c>
      <c r="E804" s="185">
        <v>0</v>
      </c>
      <c r="F804" s="182">
        <v>0</v>
      </c>
      <c r="G804" s="186">
        <v>0</v>
      </c>
      <c r="H804" s="184">
        <v>0</v>
      </c>
      <c r="I804" s="185">
        <v>0</v>
      </c>
      <c r="J804" s="182">
        <v>0</v>
      </c>
      <c r="K804" s="186">
        <v>0</v>
      </c>
      <c r="L804" s="184">
        <v>0</v>
      </c>
      <c r="M804" s="182">
        <v>0</v>
      </c>
      <c r="N804" s="187">
        <v>0</v>
      </c>
      <c r="O804" s="190">
        <v>0</v>
      </c>
      <c r="P804" s="182">
        <v>0</v>
      </c>
      <c r="Q804" s="186">
        <v>5</v>
      </c>
      <c r="R804" s="184">
        <v>0</v>
      </c>
      <c r="S804" s="185">
        <v>0</v>
      </c>
      <c r="T804" s="182">
        <v>0</v>
      </c>
      <c r="U804" s="186">
        <v>0</v>
      </c>
      <c r="V804" s="184">
        <v>0</v>
      </c>
      <c r="W804" s="185">
        <v>0</v>
      </c>
      <c r="X804" s="182">
        <v>0</v>
      </c>
      <c r="Y804" s="186">
        <v>0</v>
      </c>
      <c r="Z804" s="184">
        <v>0</v>
      </c>
      <c r="AA804" s="182">
        <v>0</v>
      </c>
      <c r="AB804" s="156">
        <f t="shared" si="15049"/>
        <v>0</v>
      </c>
      <c r="AC804" s="157">
        <f t="shared" si="15050"/>
        <v>5</v>
      </c>
      <c r="BI804" s="145" t="s">
        <v>36</v>
      </c>
      <c r="BJ804" s="128">
        <f>B804/B808</f>
        <v>0</v>
      </c>
      <c r="BK804" s="129">
        <f t="shared" ref="BK804" si="15568">C804/C808</f>
        <v>0</v>
      </c>
      <c r="BL804" s="130">
        <f t="shared" ref="BL804" si="15569">D804/D808</f>
        <v>0</v>
      </c>
      <c r="BM804" s="131">
        <f t="shared" ref="BM804" si="15570">E804/E808</f>
        <v>0</v>
      </c>
      <c r="BN804" s="128">
        <f t="shared" ref="BN804" si="15571">F804/F808</f>
        <v>0</v>
      </c>
      <c r="BO804" s="129">
        <f t="shared" ref="BO804" si="15572">G804/G808</f>
        <v>0</v>
      </c>
      <c r="BP804" s="130">
        <f t="shared" ref="BP804" si="15573">H804/H808</f>
        <v>0</v>
      </c>
      <c r="BQ804" s="131">
        <f t="shared" ref="BQ804" si="15574">I804/I808</f>
        <v>0</v>
      </c>
      <c r="BR804" s="128">
        <f t="shared" ref="BR804" si="15575">J804/J808</f>
        <v>0</v>
      </c>
      <c r="BS804" s="129">
        <f t="shared" ref="BS804" si="15576">K804/K808</f>
        <v>0</v>
      </c>
      <c r="BT804" s="130">
        <f t="shared" ref="BT804" si="15577">L804/L808</f>
        <v>0</v>
      </c>
      <c r="BU804" s="128">
        <f t="shared" ref="BU804" si="15578">M804/M808</f>
        <v>0</v>
      </c>
      <c r="BV804" s="132">
        <f t="shared" ref="BV804" si="15579">N804/N808</f>
        <v>0</v>
      </c>
      <c r="BW804" s="133">
        <f t="shared" ref="BW804" si="15580">O804/O808</f>
        <v>0</v>
      </c>
      <c r="BX804" s="128">
        <f t="shared" ref="BX804" si="15581">P804/P808</f>
        <v>0</v>
      </c>
      <c r="BY804" s="129">
        <f t="shared" ref="BY804" si="15582">Q804/Q808</f>
        <v>2.3980815347721823E-4</v>
      </c>
      <c r="BZ804" s="130">
        <f t="shared" ref="BZ804" si="15583">R804/R808</f>
        <v>0</v>
      </c>
      <c r="CA804" s="131">
        <f t="shared" ref="CA804" si="15584">S804/S808</f>
        <v>0</v>
      </c>
      <c r="CB804" s="128">
        <f t="shared" ref="CB804" si="15585">T804/T808</f>
        <v>0</v>
      </c>
      <c r="CC804" s="129">
        <f t="shared" ref="CC804" si="15586">U804/U808</f>
        <v>0</v>
      </c>
      <c r="CD804" s="130">
        <f t="shared" ref="CD804" si="15587">V804/V808</f>
        <v>0</v>
      </c>
      <c r="CE804" s="131">
        <f t="shared" ref="CE804" si="15588">W804/W808</f>
        <v>0</v>
      </c>
      <c r="CF804" s="128">
        <f t="shared" ref="CF804" si="15589">X804/X808</f>
        <v>0</v>
      </c>
      <c r="CG804" s="129">
        <f t="shared" ref="CG804" si="15590">Y804/Y808</f>
        <v>0</v>
      </c>
      <c r="CH804" s="130">
        <f t="shared" ref="CH804" si="15591">Z804/Z808</f>
        <v>0</v>
      </c>
      <c r="CI804" s="128">
        <f t="shared" ref="CI804" si="15592">AA804/AA808</f>
        <v>0</v>
      </c>
      <c r="CJ804" s="134">
        <f t="shared" ref="CJ804" si="15593">AB804/AB808</f>
        <v>0</v>
      </c>
      <c r="CK804" s="135">
        <f t="shared" ref="CK804" si="15594">AC804/AC808</f>
        <v>1.6021173583007304E-5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58">
        <f t="shared" ref="AB805:AB807" si="15595">SUM(B805,D805,F805,H805,J805,L805,N805,P805,R805,T805,V805,X805,Z805)</f>
        <v>0</v>
      </c>
      <c r="AC805" s="159">
        <f t="shared" ref="AC805:AC807" si="15596">SUM(C805,E805,G805,I805,K805,M805,O805,Q805,S805,U805,W805,Y805,AA805)</f>
        <v>0</v>
      </c>
      <c r="BI805" s="136" t="s">
        <v>37</v>
      </c>
      <c r="BJ805" s="128">
        <f>B805/B808</f>
        <v>0</v>
      </c>
      <c r="BK805" s="129">
        <f t="shared" ref="BK805" si="15597">C805/C808</f>
        <v>0</v>
      </c>
      <c r="BL805" s="130">
        <f t="shared" ref="BL805" si="15598">D805/D808</f>
        <v>0</v>
      </c>
      <c r="BM805" s="131">
        <f t="shared" ref="BM805" si="15599">E805/E808</f>
        <v>0</v>
      </c>
      <c r="BN805" s="128">
        <f t="shared" ref="BN805" si="15600">F805/F808</f>
        <v>0</v>
      </c>
      <c r="BO805" s="129">
        <f t="shared" ref="BO805" si="15601">G805/G808</f>
        <v>0</v>
      </c>
      <c r="BP805" s="130">
        <f t="shared" ref="BP805" si="15602">H805/H808</f>
        <v>0</v>
      </c>
      <c r="BQ805" s="131">
        <f t="shared" ref="BQ805" si="15603">I805/I808</f>
        <v>0</v>
      </c>
      <c r="BR805" s="128">
        <f t="shared" ref="BR805" si="15604">J805/J808</f>
        <v>0</v>
      </c>
      <c r="BS805" s="129">
        <f t="shared" ref="BS805" si="15605">K805/K808</f>
        <v>0</v>
      </c>
      <c r="BT805" s="130">
        <f t="shared" ref="BT805" si="15606">L805/L808</f>
        <v>0</v>
      </c>
      <c r="BU805" s="128">
        <f t="shared" ref="BU805" si="15607">M805/M808</f>
        <v>0</v>
      </c>
      <c r="BV805" s="132">
        <f t="shared" ref="BV805" si="15608">N805/N808</f>
        <v>0</v>
      </c>
      <c r="BW805" s="133">
        <f t="shared" ref="BW805" si="15609">O805/O808</f>
        <v>0</v>
      </c>
      <c r="BX805" s="128">
        <f t="shared" ref="BX805" si="15610">P805/P808</f>
        <v>0</v>
      </c>
      <c r="BY805" s="129">
        <f t="shared" ref="BY805" si="15611">Q805/Q808</f>
        <v>0</v>
      </c>
      <c r="BZ805" s="130">
        <f t="shared" ref="BZ805" si="15612">R805/R808</f>
        <v>0</v>
      </c>
      <c r="CA805" s="131">
        <f t="shared" ref="CA805" si="15613">S805/S808</f>
        <v>0</v>
      </c>
      <c r="CB805" s="128">
        <f t="shared" ref="CB805" si="15614">T805/T808</f>
        <v>0</v>
      </c>
      <c r="CC805" s="129">
        <f t="shared" ref="CC805" si="15615">U805/U808</f>
        <v>0</v>
      </c>
      <c r="CD805" s="130">
        <f t="shared" ref="CD805" si="15616">V805/V808</f>
        <v>0</v>
      </c>
      <c r="CE805" s="131">
        <f t="shared" ref="CE805" si="15617">W805/W808</f>
        <v>0</v>
      </c>
      <c r="CF805" s="128">
        <f t="shared" ref="CF805" si="15618">X805/X808</f>
        <v>0</v>
      </c>
      <c r="CG805" s="129">
        <f t="shared" ref="CG805" si="15619">Y805/Y808</f>
        <v>0</v>
      </c>
      <c r="CH805" s="130">
        <f t="shared" ref="CH805" si="15620">Z805/Z808</f>
        <v>0</v>
      </c>
      <c r="CI805" s="128">
        <f t="shared" ref="CI805" si="15621">AA805/AA808</f>
        <v>0</v>
      </c>
      <c r="CJ805" s="134">
        <f t="shared" ref="CJ805" si="15622">AB805/AB808</f>
        <v>0</v>
      </c>
      <c r="CK805" s="135">
        <f t="shared" ref="CK805" si="15623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58">
        <f t="shared" si="15595"/>
        <v>0</v>
      </c>
      <c r="AC806" s="159">
        <f t="shared" si="15596"/>
        <v>0</v>
      </c>
      <c r="BI806" s="145" t="s">
        <v>38</v>
      </c>
      <c r="BJ806" s="128">
        <f>B806/B808</f>
        <v>0</v>
      </c>
      <c r="BK806" s="129">
        <f t="shared" ref="BK806" si="15624">C806/C808</f>
        <v>0</v>
      </c>
      <c r="BL806" s="130">
        <f t="shared" ref="BL806" si="15625">D806/D808</f>
        <v>0</v>
      </c>
      <c r="BM806" s="131">
        <f t="shared" ref="BM806" si="15626">E806/E808</f>
        <v>0</v>
      </c>
      <c r="BN806" s="128">
        <f t="shared" ref="BN806" si="15627">F806/F808</f>
        <v>0</v>
      </c>
      <c r="BO806" s="129">
        <f t="shared" ref="BO806" si="15628">G806/G808</f>
        <v>0</v>
      </c>
      <c r="BP806" s="130">
        <f t="shared" ref="BP806" si="15629">H806/H808</f>
        <v>0</v>
      </c>
      <c r="BQ806" s="131">
        <f t="shared" ref="BQ806" si="15630">I806/I808</f>
        <v>0</v>
      </c>
      <c r="BR806" s="128">
        <f t="shared" ref="BR806" si="15631">J806/J808</f>
        <v>0</v>
      </c>
      <c r="BS806" s="129">
        <f t="shared" ref="BS806" si="15632">K806/K808</f>
        <v>0</v>
      </c>
      <c r="BT806" s="130">
        <f t="shared" ref="BT806" si="15633">L806/L808</f>
        <v>0</v>
      </c>
      <c r="BU806" s="128">
        <f t="shared" ref="BU806" si="15634">M806/M808</f>
        <v>0</v>
      </c>
      <c r="BV806" s="132">
        <f t="shared" ref="BV806" si="15635">N806/N808</f>
        <v>0</v>
      </c>
      <c r="BW806" s="133">
        <f t="shared" ref="BW806" si="15636">O806/O808</f>
        <v>0</v>
      </c>
      <c r="BX806" s="128">
        <f t="shared" ref="BX806" si="15637">P806/P808</f>
        <v>0</v>
      </c>
      <c r="BY806" s="129">
        <f t="shared" ref="BY806" si="15638">Q806/Q808</f>
        <v>0</v>
      </c>
      <c r="BZ806" s="130">
        <f t="shared" ref="BZ806" si="15639">R806/R808</f>
        <v>0</v>
      </c>
      <c r="CA806" s="131">
        <f t="shared" ref="CA806" si="15640">S806/S808</f>
        <v>0</v>
      </c>
      <c r="CB806" s="128">
        <f t="shared" ref="CB806" si="15641">T806/T808</f>
        <v>0</v>
      </c>
      <c r="CC806" s="129">
        <f t="shared" ref="CC806" si="15642">U806/U808</f>
        <v>0</v>
      </c>
      <c r="CD806" s="130">
        <f t="shared" ref="CD806" si="15643">V806/V808</f>
        <v>0</v>
      </c>
      <c r="CE806" s="131">
        <f t="shared" ref="CE806" si="15644">W806/W808</f>
        <v>0</v>
      </c>
      <c r="CF806" s="128">
        <f t="shared" ref="CF806" si="15645">X806/X808</f>
        <v>0</v>
      </c>
      <c r="CG806" s="129">
        <f t="shared" ref="CG806" si="15646">Y806/Y808</f>
        <v>0</v>
      </c>
      <c r="CH806" s="130">
        <f t="shared" ref="CH806" si="15647">Z806/Z808</f>
        <v>0</v>
      </c>
      <c r="CI806" s="128">
        <f t="shared" ref="CI806" si="15648">AA806/AA808</f>
        <v>0</v>
      </c>
      <c r="CJ806" s="134">
        <f t="shared" ref="CJ806" si="15649">AB806/AB808</f>
        <v>0</v>
      </c>
      <c r="CK806" s="135">
        <f t="shared" ref="CK806" si="15650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58">
        <f t="shared" si="15595"/>
        <v>0</v>
      </c>
      <c r="AC807" s="159">
        <f t="shared" si="15596"/>
        <v>0</v>
      </c>
      <c r="BI807" s="136" t="s">
        <v>39</v>
      </c>
      <c r="BJ807" s="128">
        <f>B807/B808</f>
        <v>0</v>
      </c>
      <c r="BK807" s="129">
        <f t="shared" ref="BK807" si="15651">C807/C808</f>
        <v>0</v>
      </c>
      <c r="BL807" s="130">
        <f t="shared" ref="BL807" si="15652">D807/D808</f>
        <v>0</v>
      </c>
      <c r="BM807" s="131">
        <f t="shared" ref="BM807" si="15653">E807/E808</f>
        <v>0</v>
      </c>
      <c r="BN807" s="128">
        <f t="shared" ref="BN807" si="15654">F807/F808</f>
        <v>0</v>
      </c>
      <c r="BO807" s="129">
        <f t="shared" ref="BO807" si="15655">G807/G808</f>
        <v>0</v>
      </c>
      <c r="BP807" s="130">
        <f t="shared" ref="BP807" si="15656">H807/H808</f>
        <v>0</v>
      </c>
      <c r="BQ807" s="131">
        <f t="shared" ref="BQ807" si="15657">I807/I808</f>
        <v>0</v>
      </c>
      <c r="BR807" s="128">
        <f t="shared" ref="BR807" si="15658">J807/J808</f>
        <v>0</v>
      </c>
      <c r="BS807" s="129">
        <f t="shared" ref="BS807" si="15659">K807/K808</f>
        <v>0</v>
      </c>
      <c r="BT807" s="130">
        <f t="shared" ref="BT807" si="15660">L807/L808</f>
        <v>0</v>
      </c>
      <c r="BU807" s="128">
        <f t="shared" ref="BU807" si="15661">M807/M808</f>
        <v>0</v>
      </c>
      <c r="BV807" s="132">
        <f t="shared" ref="BV807" si="15662">N807/N808</f>
        <v>0</v>
      </c>
      <c r="BW807" s="133">
        <f t="shared" ref="BW807" si="15663">O807/O808</f>
        <v>0</v>
      </c>
      <c r="BX807" s="128">
        <f t="shared" ref="BX807" si="15664">P807/P808</f>
        <v>0</v>
      </c>
      <c r="BY807" s="129">
        <f t="shared" ref="BY807" si="15665">Q807/Q808</f>
        <v>0</v>
      </c>
      <c r="BZ807" s="130">
        <f t="shared" ref="BZ807" si="15666">R807/R808</f>
        <v>0</v>
      </c>
      <c r="CA807" s="131">
        <f t="shared" ref="CA807" si="15667">S807/S808</f>
        <v>0</v>
      </c>
      <c r="CB807" s="128">
        <f t="shared" ref="CB807" si="15668">T807/T808</f>
        <v>0</v>
      </c>
      <c r="CC807" s="129">
        <f t="shared" ref="CC807" si="15669">U807/U808</f>
        <v>0</v>
      </c>
      <c r="CD807" s="130">
        <f t="shared" ref="CD807" si="15670">V807/V808</f>
        <v>0</v>
      </c>
      <c r="CE807" s="131">
        <f t="shared" ref="CE807" si="15671">W807/W808</f>
        <v>0</v>
      </c>
      <c r="CF807" s="128">
        <f t="shared" ref="CF807" si="15672">X807/X808</f>
        <v>0</v>
      </c>
      <c r="CG807" s="129">
        <f t="shared" ref="CG807" si="15673">Y807/Y808</f>
        <v>0</v>
      </c>
      <c r="CH807" s="130">
        <f t="shared" ref="CH807" si="15674">Z807/Z808</f>
        <v>0</v>
      </c>
      <c r="CI807" s="128">
        <f t="shared" ref="CI807" si="15675">AA807/AA808</f>
        <v>0</v>
      </c>
      <c r="CJ807" s="134">
        <f t="shared" ref="CJ807" si="15676">AB807/AB808</f>
        <v>0</v>
      </c>
      <c r="CK807" s="135">
        <f t="shared" ref="CK807" si="15677">AC807/AC808</f>
        <v>0</v>
      </c>
    </row>
    <row r="808" spans="1:89" ht="14.25" thickTop="1" thickBot="1" x14ac:dyDescent="0.25">
      <c r="A808" s="229" t="s">
        <v>13</v>
      </c>
      <c r="B808" s="20">
        <f t="shared" ref="B808:AA808" si="15678">SUM(B785:B807)</f>
        <v>28510</v>
      </c>
      <c r="C808" s="21">
        <f t="shared" si="15678"/>
        <v>28161</v>
      </c>
      <c r="D808" s="20">
        <f t="shared" si="15678"/>
        <v>12271</v>
      </c>
      <c r="E808" s="21">
        <f t="shared" si="15678"/>
        <v>12776</v>
      </c>
      <c r="F808" s="20">
        <f t="shared" si="15678"/>
        <v>28911</v>
      </c>
      <c r="G808" s="21">
        <f t="shared" si="15678"/>
        <v>26015</v>
      </c>
      <c r="H808" s="20">
        <f t="shared" si="15678"/>
        <v>39052</v>
      </c>
      <c r="I808" s="21">
        <f t="shared" si="15678"/>
        <v>40629</v>
      </c>
      <c r="J808" s="20">
        <f t="shared" si="15678"/>
        <v>6384</v>
      </c>
      <c r="K808" s="21">
        <f t="shared" si="15678"/>
        <v>6438</v>
      </c>
      <c r="L808" s="20">
        <f t="shared" si="15678"/>
        <v>23387</v>
      </c>
      <c r="M808" s="21">
        <f t="shared" si="15678"/>
        <v>22467</v>
      </c>
      <c r="N808" s="20">
        <f t="shared" si="15678"/>
        <v>38393</v>
      </c>
      <c r="O808" s="21">
        <f t="shared" si="15678"/>
        <v>38322</v>
      </c>
      <c r="P808" s="20">
        <f t="shared" si="15678"/>
        <v>21335</v>
      </c>
      <c r="Q808" s="21">
        <f t="shared" si="15678"/>
        <v>20850</v>
      </c>
      <c r="R808" s="20">
        <f t="shared" si="15678"/>
        <v>25725</v>
      </c>
      <c r="S808" s="21">
        <f t="shared" si="15678"/>
        <v>26834</v>
      </c>
      <c r="T808" s="20">
        <f t="shared" si="15678"/>
        <v>7811</v>
      </c>
      <c r="U808" s="21">
        <f t="shared" si="15678"/>
        <v>8101</v>
      </c>
      <c r="V808" s="20">
        <f t="shared" si="15678"/>
        <v>23185</v>
      </c>
      <c r="W808" s="21">
        <f t="shared" si="15678"/>
        <v>26311</v>
      </c>
      <c r="X808" s="20">
        <f t="shared" si="15678"/>
        <v>19001</v>
      </c>
      <c r="Y808" s="21">
        <f t="shared" si="15678"/>
        <v>12336</v>
      </c>
      <c r="Z808" s="20">
        <f t="shared" si="15678"/>
        <v>39547</v>
      </c>
      <c r="AA808" s="21">
        <f t="shared" si="15678"/>
        <v>42847</v>
      </c>
      <c r="AB808" s="160">
        <f t="shared" ref="AB808:AC808" si="15679">SUM(AB784:AB807)</f>
        <v>313512</v>
      </c>
      <c r="AC808" s="161">
        <f t="shared" si="15679"/>
        <v>312087</v>
      </c>
      <c r="BI808" s="229" t="s">
        <v>13</v>
      </c>
      <c r="BJ808" s="154">
        <f>SUM(BJ784:BJ807)</f>
        <v>1</v>
      </c>
      <c r="BK808" s="155">
        <f t="shared" ref="BK808:CK808" si="15680">SUM(BK784:BK807)</f>
        <v>0.99999999999999989</v>
      </c>
      <c r="BL808" s="154">
        <f t="shared" si="15680"/>
        <v>1</v>
      </c>
      <c r="BM808" s="155">
        <f t="shared" si="15680"/>
        <v>1</v>
      </c>
      <c r="BN808" s="154">
        <f t="shared" si="15680"/>
        <v>1.0000000000000002</v>
      </c>
      <c r="BO808" s="155">
        <f t="shared" si="15680"/>
        <v>1</v>
      </c>
      <c r="BP808" s="154">
        <f t="shared" si="15680"/>
        <v>0.99999999999999989</v>
      </c>
      <c r="BQ808" s="155">
        <f t="shared" si="15680"/>
        <v>1</v>
      </c>
      <c r="BR808" s="154">
        <f t="shared" si="15680"/>
        <v>1</v>
      </c>
      <c r="BS808" s="155">
        <f t="shared" si="15680"/>
        <v>1</v>
      </c>
      <c r="BT808" s="154">
        <f t="shared" si="15680"/>
        <v>1</v>
      </c>
      <c r="BU808" s="155">
        <f t="shared" si="15680"/>
        <v>1</v>
      </c>
      <c r="BV808" s="154">
        <f t="shared" si="15680"/>
        <v>1</v>
      </c>
      <c r="BW808" s="155">
        <f t="shared" si="15680"/>
        <v>1.0000000000000002</v>
      </c>
      <c r="BX808" s="154">
        <f t="shared" si="15680"/>
        <v>1</v>
      </c>
      <c r="BY808" s="155">
        <f t="shared" si="15680"/>
        <v>1</v>
      </c>
      <c r="BZ808" s="154">
        <f t="shared" si="15680"/>
        <v>1</v>
      </c>
      <c r="CA808" s="155">
        <f t="shared" si="15680"/>
        <v>0.99999999999999989</v>
      </c>
      <c r="CB808" s="154">
        <f t="shared" si="15680"/>
        <v>0.99999999999999989</v>
      </c>
      <c r="CC808" s="155">
        <f t="shared" si="15680"/>
        <v>1.0000000000000004</v>
      </c>
      <c r="CD808" s="154">
        <f t="shared" si="15680"/>
        <v>1</v>
      </c>
      <c r="CE808" s="155">
        <f t="shared" si="15680"/>
        <v>1</v>
      </c>
      <c r="CF808" s="154">
        <f t="shared" si="15680"/>
        <v>0.99999999999999989</v>
      </c>
      <c r="CG808" s="155">
        <f t="shared" si="15680"/>
        <v>0.99999999999999989</v>
      </c>
      <c r="CH808" s="154">
        <f t="shared" si="15680"/>
        <v>0.99999999999999989</v>
      </c>
      <c r="CI808" s="155">
        <f t="shared" si="15680"/>
        <v>1</v>
      </c>
      <c r="CJ808" s="154">
        <f t="shared" si="15680"/>
        <v>1.0000000000000002</v>
      </c>
      <c r="CK808" s="155">
        <f t="shared" si="15680"/>
        <v>1</v>
      </c>
    </row>
    <row r="809" spans="1:89" ht="13.5" thickTop="1" x14ac:dyDescent="0.2">
      <c r="A809" s="173"/>
    </row>
    <row r="810" spans="1:89" x14ac:dyDescent="0.2">
      <c r="A810" s="203"/>
    </row>
    <row r="811" spans="1:89" x14ac:dyDescent="0.2">
      <c r="A811" s="304">
        <f>+A780+1</f>
        <v>44678</v>
      </c>
      <c r="B811" s="304"/>
      <c r="C811" s="304"/>
      <c r="D811" s="304"/>
      <c r="BI811" s="309">
        <f>+BI749+2</f>
        <v>44678</v>
      </c>
      <c r="BJ811" s="309"/>
      <c r="BK811" s="309"/>
      <c r="BL811" s="309"/>
    </row>
    <row r="812" spans="1:89" ht="13.5" thickBot="1" x14ac:dyDescent="0.25">
      <c r="AE812" s="232" t="s">
        <v>84</v>
      </c>
    </row>
    <row r="813" spans="1:89" ht="14.25" thickTop="1" thickBot="1" x14ac:dyDescent="0.25">
      <c r="A813" s="300" t="s">
        <v>0</v>
      </c>
      <c r="B813" s="302" t="s">
        <v>1</v>
      </c>
      <c r="C813" s="303"/>
      <c r="D813" s="302" t="s">
        <v>2</v>
      </c>
      <c r="E813" s="303"/>
      <c r="F813" s="302" t="s">
        <v>3</v>
      </c>
      <c r="G813" s="303"/>
      <c r="H813" s="302" t="s">
        <v>4</v>
      </c>
      <c r="I813" s="303"/>
      <c r="J813" s="302" t="s">
        <v>5</v>
      </c>
      <c r="K813" s="303"/>
      <c r="L813" s="302" t="s">
        <v>6</v>
      </c>
      <c r="M813" s="303"/>
      <c r="N813" s="302" t="s">
        <v>7</v>
      </c>
      <c r="O813" s="303"/>
      <c r="P813" s="302" t="s">
        <v>8</v>
      </c>
      <c r="Q813" s="303"/>
      <c r="R813" s="302" t="s">
        <v>9</v>
      </c>
      <c r="S813" s="303"/>
      <c r="T813" s="302" t="s">
        <v>10</v>
      </c>
      <c r="U813" s="303"/>
      <c r="V813" s="302" t="s">
        <v>11</v>
      </c>
      <c r="W813" s="303"/>
      <c r="X813" s="302" t="s">
        <v>12</v>
      </c>
      <c r="Y813" s="303"/>
      <c r="Z813" s="305" t="s">
        <v>40</v>
      </c>
      <c r="AA813" s="306"/>
      <c r="AB813" s="307" t="s">
        <v>41</v>
      </c>
      <c r="AC813" s="308"/>
      <c r="AE813" s="300" t="s">
        <v>0</v>
      </c>
      <c r="AF813" s="302" t="s">
        <v>1</v>
      </c>
      <c r="AG813" s="303"/>
      <c r="AH813" s="302" t="s">
        <v>2</v>
      </c>
      <c r="AI813" s="303"/>
      <c r="AJ813" s="302" t="s">
        <v>3</v>
      </c>
      <c r="AK813" s="303"/>
      <c r="AL813" s="302" t="s">
        <v>4</v>
      </c>
      <c r="AM813" s="303"/>
      <c r="AN813" s="302" t="s">
        <v>5</v>
      </c>
      <c r="AO813" s="303"/>
      <c r="AP813" s="302" t="s">
        <v>6</v>
      </c>
      <c r="AQ813" s="303"/>
      <c r="AR813" s="302" t="s">
        <v>7</v>
      </c>
      <c r="AS813" s="303"/>
      <c r="AT813" s="302" t="s">
        <v>8</v>
      </c>
      <c r="AU813" s="303"/>
      <c r="AV813" s="302" t="s">
        <v>9</v>
      </c>
      <c r="AW813" s="303"/>
      <c r="AX813" s="302" t="s">
        <v>10</v>
      </c>
      <c r="AY813" s="303"/>
      <c r="AZ813" s="302" t="s">
        <v>11</v>
      </c>
      <c r="BA813" s="303"/>
      <c r="BB813" s="302" t="s">
        <v>12</v>
      </c>
      <c r="BC813" s="303"/>
      <c r="BD813" s="305" t="s">
        <v>40</v>
      </c>
      <c r="BE813" s="306"/>
      <c r="BF813" s="307" t="s">
        <v>41</v>
      </c>
      <c r="BG813" s="308"/>
      <c r="BI813" s="300" t="s">
        <v>0</v>
      </c>
      <c r="BJ813" s="302" t="s">
        <v>1</v>
      </c>
      <c r="BK813" s="303"/>
      <c r="BL813" s="302" t="s">
        <v>2</v>
      </c>
      <c r="BM813" s="303"/>
      <c r="BN813" s="302" t="s">
        <v>3</v>
      </c>
      <c r="BO813" s="303"/>
      <c r="BP813" s="302" t="s">
        <v>4</v>
      </c>
      <c r="BQ813" s="303"/>
      <c r="BR813" s="302" t="s">
        <v>5</v>
      </c>
      <c r="BS813" s="303"/>
      <c r="BT813" s="302" t="s">
        <v>6</v>
      </c>
      <c r="BU813" s="303"/>
      <c r="BV813" s="302" t="s">
        <v>7</v>
      </c>
      <c r="BW813" s="303"/>
      <c r="BX813" s="302" t="s">
        <v>8</v>
      </c>
      <c r="BY813" s="303"/>
      <c r="BZ813" s="302" t="s">
        <v>9</v>
      </c>
      <c r="CA813" s="303"/>
      <c r="CB813" s="302" t="s">
        <v>10</v>
      </c>
      <c r="CC813" s="303"/>
      <c r="CD813" s="302" t="s">
        <v>11</v>
      </c>
      <c r="CE813" s="303"/>
      <c r="CF813" s="302" t="s">
        <v>12</v>
      </c>
      <c r="CG813" s="303"/>
      <c r="CH813" s="305" t="s">
        <v>40</v>
      </c>
      <c r="CI813" s="306"/>
      <c r="CJ813" s="302" t="s">
        <v>41</v>
      </c>
      <c r="CK813" s="303"/>
    </row>
    <row r="814" spans="1:89" ht="15" thickTop="1" thickBot="1" x14ac:dyDescent="0.3">
      <c r="A814" s="301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62" t="s">
        <v>14</v>
      </c>
      <c r="AC814" s="163" t="s">
        <v>15</v>
      </c>
      <c r="AE814" s="301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62" t="s">
        <v>14</v>
      </c>
      <c r="BG814" s="163" t="s">
        <v>15</v>
      </c>
      <c r="BI814" s="301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72"/>
      <c r="D815" s="126"/>
      <c r="E815" s="166"/>
      <c r="F815" s="125"/>
      <c r="G815" s="127"/>
      <c r="H815" s="126"/>
      <c r="I815" s="166"/>
      <c r="J815" s="125"/>
      <c r="K815" s="127"/>
      <c r="L815" s="126"/>
      <c r="M815" s="125"/>
      <c r="N815" s="165"/>
      <c r="O815" s="167"/>
      <c r="P815" s="125"/>
      <c r="Q815" s="127"/>
      <c r="R815" s="126"/>
      <c r="S815" s="166"/>
      <c r="T815" s="125"/>
      <c r="U815" s="127"/>
      <c r="V815" s="126"/>
      <c r="W815" s="166"/>
      <c r="X815" s="125"/>
      <c r="Y815" s="127"/>
      <c r="Z815" s="170"/>
      <c r="AA815" s="171"/>
      <c r="AB815" s="156">
        <f>B815+D815+F815+H815+J815+L815+N815+P815+R815+T815+V815+X815+Z815</f>
        <v>0</v>
      </c>
      <c r="AC815" s="157">
        <f>C815+E815+G815+I815+K815+M815+O815+Q815+S815+U815+W815+Y815+AA815</f>
        <v>0</v>
      </c>
      <c r="AE815" s="235" t="str">
        <f>$AE$9</f>
        <v>07:00 - 07:59</v>
      </c>
      <c r="AF815" s="125">
        <f>SUMIF($A$9:$A$32,$AE815,B$815:B$838)</f>
        <v>2932</v>
      </c>
      <c r="AG815" s="172">
        <f t="shared" ref="AG815:AV817" si="15681">SUMIF($A$9:$A$32,$AE815,C$815:C$838)</f>
        <v>1225</v>
      </c>
      <c r="AH815" s="126">
        <f t="shared" si="15681"/>
        <v>1054</v>
      </c>
      <c r="AI815" s="166">
        <f t="shared" si="15681"/>
        <v>1010</v>
      </c>
      <c r="AJ815" s="125">
        <f t="shared" si="15681"/>
        <v>2611</v>
      </c>
      <c r="AK815" s="127">
        <f t="shared" si="15681"/>
        <v>1556</v>
      </c>
      <c r="AL815" s="126">
        <f t="shared" si="15681"/>
        <v>3545</v>
      </c>
      <c r="AM815" s="166">
        <f t="shared" si="15681"/>
        <v>2219</v>
      </c>
      <c r="AN815" s="125">
        <f t="shared" si="15681"/>
        <v>285</v>
      </c>
      <c r="AO815" s="127">
        <f t="shared" si="15681"/>
        <v>930</v>
      </c>
      <c r="AP815" s="126">
        <f t="shared" si="15681"/>
        <v>1193</v>
      </c>
      <c r="AQ815" s="125">
        <f t="shared" si="15681"/>
        <v>3063</v>
      </c>
      <c r="AR815" s="165">
        <f t="shared" si="15681"/>
        <v>2758</v>
      </c>
      <c r="AS815" s="167">
        <f t="shared" si="15681"/>
        <v>3657</v>
      </c>
      <c r="AT815" s="125">
        <f t="shared" si="15681"/>
        <v>2043</v>
      </c>
      <c r="AU815" s="127">
        <f t="shared" si="15681"/>
        <v>1892</v>
      </c>
      <c r="AV815" s="126">
        <f t="shared" si="15681"/>
        <v>2411</v>
      </c>
      <c r="AW815" s="166">
        <f t="shared" ref="AW815:BE817" si="15682">SUMIF($A$9:$A$32,$AE815,S$815:S$838)</f>
        <v>1916</v>
      </c>
      <c r="AX815" s="125">
        <f t="shared" si="15682"/>
        <v>399</v>
      </c>
      <c r="AY815" s="127">
        <f t="shared" si="15682"/>
        <v>1366</v>
      </c>
      <c r="AZ815" s="126">
        <f t="shared" si="15682"/>
        <v>1100</v>
      </c>
      <c r="BA815" s="166">
        <f t="shared" si="15682"/>
        <v>2909</v>
      </c>
      <c r="BB815" s="125">
        <f t="shared" si="15682"/>
        <v>1654</v>
      </c>
      <c r="BC815" s="127">
        <f t="shared" si="15682"/>
        <v>1722</v>
      </c>
      <c r="BD815" s="170">
        <f t="shared" si="15682"/>
        <v>3559</v>
      </c>
      <c r="BE815" s="171">
        <f t="shared" si="15682"/>
        <v>2759</v>
      </c>
      <c r="BF815" s="156">
        <f>AF815+AH815+AJ815+AL815+AN815+AP815+AR815+AT815+AV815+AX815+AZ815+BB815+BD815</f>
        <v>25544</v>
      </c>
      <c r="BG815" s="157">
        <f>AG815+AI815+AK815+AM815+AO815+AQ815+AS815+AU815+AW815+AY815+BA815+BC815+BE815</f>
        <v>26224</v>
      </c>
      <c r="BI815" s="124" t="s">
        <v>16</v>
      </c>
      <c r="BJ815" s="128">
        <f>B815/B839</f>
        <v>0</v>
      </c>
      <c r="BK815" s="129">
        <f t="shared" ref="BK815" si="15683">C815/C839</f>
        <v>0</v>
      </c>
      <c r="BL815" s="130">
        <f t="shared" ref="BL815" si="15684">D815/D839</f>
        <v>0</v>
      </c>
      <c r="BM815" s="131">
        <f t="shared" ref="BM815" si="15685">E815/E839</f>
        <v>0</v>
      </c>
      <c r="BN815" s="128">
        <f t="shared" ref="BN815" si="15686">F815/F839</f>
        <v>0</v>
      </c>
      <c r="BO815" s="129">
        <f t="shared" ref="BO815" si="15687">G815/G839</f>
        <v>0</v>
      </c>
      <c r="BP815" s="130">
        <f t="shared" ref="BP815" si="15688">H815/H839</f>
        <v>0</v>
      </c>
      <c r="BQ815" s="131">
        <f t="shared" ref="BQ815" si="15689">I815/I839</f>
        <v>0</v>
      </c>
      <c r="BR815" s="128">
        <f t="shared" ref="BR815" si="15690">J815/J839</f>
        <v>0</v>
      </c>
      <c r="BS815" s="129">
        <f t="shared" ref="BS815" si="15691">K815/K839</f>
        <v>0</v>
      </c>
      <c r="BT815" s="130">
        <f t="shared" ref="BT815" si="15692">L815/L839</f>
        <v>0</v>
      </c>
      <c r="BU815" s="128">
        <f t="shared" ref="BU815" si="15693">M815/M839</f>
        <v>0</v>
      </c>
      <c r="BV815" s="132">
        <f t="shared" ref="BV815" si="15694">N815/N839</f>
        <v>0</v>
      </c>
      <c r="BW815" s="133">
        <f t="shared" ref="BW815" si="15695">O815/O839</f>
        <v>0</v>
      </c>
      <c r="BX815" s="128">
        <f t="shared" ref="BX815" si="15696">P815/P839</f>
        <v>0</v>
      </c>
      <c r="BY815" s="129">
        <f t="shared" ref="BY815" si="15697">Q815/Q839</f>
        <v>0</v>
      </c>
      <c r="BZ815" s="130">
        <f t="shared" ref="BZ815" si="15698">R815/R839</f>
        <v>0</v>
      </c>
      <c r="CA815" s="131">
        <f t="shared" ref="CA815" si="15699">S815/S839</f>
        <v>0</v>
      </c>
      <c r="CB815" s="128">
        <f t="shared" ref="CB815" si="15700">T815/T839</f>
        <v>0</v>
      </c>
      <c r="CC815" s="129">
        <f t="shared" ref="CC815" si="15701">U815/U839</f>
        <v>0</v>
      </c>
      <c r="CD815" s="130">
        <f t="shared" ref="CD815" si="15702">V815/V839</f>
        <v>0</v>
      </c>
      <c r="CE815" s="131">
        <f t="shared" ref="CE815" si="15703">W815/W839</f>
        <v>0</v>
      </c>
      <c r="CF815" s="128">
        <f t="shared" ref="CF815" si="15704">X815/X839</f>
        <v>0</v>
      </c>
      <c r="CG815" s="129">
        <f t="shared" ref="CG815" si="15705">Y815/Y839</f>
        <v>0</v>
      </c>
      <c r="CH815" s="130">
        <f t="shared" ref="CH815" si="15706">Z815/Z839</f>
        <v>0</v>
      </c>
      <c r="CI815" s="128">
        <f t="shared" ref="CI815" si="15707">AA815/AA839</f>
        <v>0</v>
      </c>
      <c r="CJ815" s="134">
        <f t="shared" ref="CJ815" si="15708">AB815/AB839</f>
        <v>0</v>
      </c>
      <c r="CK815" s="135">
        <f t="shared" ref="CK815" si="15709">AC815/AC839</f>
        <v>0</v>
      </c>
    </row>
    <row r="816" spans="1:89" x14ac:dyDescent="0.2">
      <c r="A816" s="136" t="s">
        <v>17</v>
      </c>
      <c r="B816" s="175">
        <v>383</v>
      </c>
      <c r="C816" s="176">
        <v>0</v>
      </c>
      <c r="D816" s="177">
        <v>197</v>
      </c>
      <c r="E816" s="178">
        <v>1</v>
      </c>
      <c r="F816" s="175">
        <v>698</v>
      </c>
      <c r="G816" s="179">
        <v>10</v>
      </c>
      <c r="H816" s="177">
        <v>459</v>
      </c>
      <c r="I816" s="178">
        <v>42</v>
      </c>
      <c r="J816" s="175">
        <v>12</v>
      </c>
      <c r="K816" s="179">
        <v>16</v>
      </c>
      <c r="L816" s="177">
        <v>62</v>
      </c>
      <c r="M816" s="175">
        <v>97</v>
      </c>
      <c r="N816" s="180">
        <v>182</v>
      </c>
      <c r="O816" s="181">
        <v>151</v>
      </c>
      <c r="P816" s="175">
        <v>76</v>
      </c>
      <c r="Q816" s="179">
        <v>0</v>
      </c>
      <c r="R816" s="177">
        <v>31</v>
      </c>
      <c r="S816" s="178">
        <v>0</v>
      </c>
      <c r="T816" s="175">
        <v>3</v>
      </c>
      <c r="U816" s="179">
        <v>0</v>
      </c>
      <c r="V816" s="177">
        <v>9</v>
      </c>
      <c r="W816" s="178">
        <v>0</v>
      </c>
      <c r="X816" s="175">
        <v>0</v>
      </c>
      <c r="Y816" s="179">
        <v>0</v>
      </c>
      <c r="Z816" s="177">
        <v>0</v>
      </c>
      <c r="AA816" s="175">
        <v>0</v>
      </c>
      <c r="AB816" s="156">
        <f t="shared" ref="AB816:AB834" si="15710">B816+D816+F816+H816+J816+L816+N816+P816+R816+T816+V816+X816+Z816</f>
        <v>2112</v>
      </c>
      <c r="AC816" s="157">
        <f t="shared" ref="AC816:AC835" si="15711">C816+E816+G816+I816+K816+M816+O816+Q816+S816+U816+W816+Y816+AA816</f>
        <v>317</v>
      </c>
      <c r="AE816" s="237" t="str">
        <f>$AE$10</f>
        <v>08:00 - 08:59</v>
      </c>
      <c r="AF816" s="125">
        <f>SUMIF($A$9:$A$32,$AE816,B$815:B$838)</f>
        <v>2150</v>
      </c>
      <c r="AG816" s="176">
        <f t="shared" si="15681"/>
        <v>1027</v>
      </c>
      <c r="AH816" s="177">
        <f t="shared" si="15681"/>
        <v>769</v>
      </c>
      <c r="AI816" s="178">
        <f t="shared" si="15681"/>
        <v>794</v>
      </c>
      <c r="AJ816" s="238">
        <f t="shared" si="15681"/>
        <v>2482</v>
      </c>
      <c r="AK816" s="179">
        <f t="shared" si="15681"/>
        <v>1077</v>
      </c>
      <c r="AL816" s="177">
        <f t="shared" si="15681"/>
        <v>3038</v>
      </c>
      <c r="AM816" s="178">
        <f t="shared" si="15681"/>
        <v>1917</v>
      </c>
      <c r="AN816" s="238">
        <f t="shared" si="15681"/>
        <v>228</v>
      </c>
      <c r="AO816" s="179">
        <f t="shared" si="15681"/>
        <v>738</v>
      </c>
      <c r="AP816" s="177">
        <f t="shared" si="15681"/>
        <v>861</v>
      </c>
      <c r="AQ816" s="238">
        <f t="shared" si="15681"/>
        <v>2675</v>
      </c>
      <c r="AR816" s="180">
        <f t="shared" si="15681"/>
        <v>2107</v>
      </c>
      <c r="AS816" s="181">
        <f t="shared" si="15681"/>
        <v>3415</v>
      </c>
      <c r="AT816" s="238">
        <f t="shared" si="15681"/>
        <v>1543</v>
      </c>
      <c r="AU816" s="179">
        <f t="shared" si="15681"/>
        <v>1775</v>
      </c>
      <c r="AV816" s="177">
        <f t="shared" si="15681"/>
        <v>2194</v>
      </c>
      <c r="AW816" s="178">
        <f t="shared" si="15682"/>
        <v>1555</v>
      </c>
      <c r="AX816" s="238">
        <f t="shared" si="15682"/>
        <v>290</v>
      </c>
      <c r="AY816" s="179">
        <f t="shared" si="15682"/>
        <v>973</v>
      </c>
      <c r="AZ816" s="177">
        <f t="shared" si="15682"/>
        <v>885</v>
      </c>
      <c r="BA816" s="178">
        <f t="shared" si="15682"/>
        <v>2180</v>
      </c>
      <c r="BB816" s="238">
        <f t="shared" si="15682"/>
        <v>1240</v>
      </c>
      <c r="BC816" s="179">
        <f t="shared" si="15682"/>
        <v>1293</v>
      </c>
      <c r="BD816" s="177">
        <f t="shared" si="15682"/>
        <v>2864</v>
      </c>
      <c r="BE816" s="238">
        <f t="shared" si="15682"/>
        <v>2271</v>
      </c>
      <c r="BF816" s="158">
        <f>SUM(AF816,AH816,AJ816,AL816,AN816,AP816,AR816,AT816,AV816,AX816,AZ816,BB816,BD816)</f>
        <v>20651</v>
      </c>
      <c r="BG816" s="159">
        <f>SUM(AG816,AI816,AK816,AM816,AO816,AQ816,AS816,AU816,AW816,AY816,BA816,BC816,BE816)</f>
        <v>21690</v>
      </c>
      <c r="BI816" s="136" t="s">
        <v>17</v>
      </c>
      <c r="BJ816" s="128">
        <f>B816/B839</f>
        <v>1.3568088422842567E-2</v>
      </c>
      <c r="BK816" s="129">
        <f t="shared" ref="BK816" si="15712">C816/C839</f>
        <v>0</v>
      </c>
      <c r="BL816" s="130">
        <f t="shared" ref="BL816" si="15713">D816/D839</f>
        <v>1.6226011036982128E-2</v>
      </c>
      <c r="BM816" s="131">
        <f t="shared" ref="BM816" si="15714">E816/E839</f>
        <v>7.7978789769182782E-5</v>
      </c>
      <c r="BN816" s="128">
        <f t="shared" ref="BN816" si="15715">F816/F839</f>
        <v>2.4624285613490438E-2</v>
      </c>
      <c r="BO816" s="129">
        <f t="shared" ref="BO816" si="15716">G816/G839</f>
        <v>3.8227761000038228E-4</v>
      </c>
      <c r="BP816" s="130">
        <f t="shared" ref="BP816" si="15717">H816/H839</f>
        <v>1.1832946635730859E-2</v>
      </c>
      <c r="BQ816" s="131">
        <f t="shared" ref="BQ816" si="15718">I816/I839</f>
        <v>1.0218232245821472E-3</v>
      </c>
      <c r="BR816" s="128">
        <f t="shared" ref="BR816" si="15719">J816/J839</f>
        <v>1.8407731247123793E-3</v>
      </c>
      <c r="BS816" s="129">
        <f t="shared" ref="BS816" si="15720">K816/K839</f>
        <v>2.431241452666768E-3</v>
      </c>
      <c r="BT816" s="130">
        <f t="shared" ref="BT816" si="15721">L816/L839</f>
        <v>2.6111859838274932E-3</v>
      </c>
      <c r="BU816" s="128">
        <f t="shared" ref="BU816" si="15722">M816/M839</f>
        <v>4.2642985888249E-3</v>
      </c>
      <c r="BV816" s="132">
        <f t="shared" ref="BV816" si="15723">N816/N839</f>
        <v>4.8068034756886674E-3</v>
      </c>
      <c r="BW816" s="133">
        <f t="shared" ref="BW816" si="15724">O816/O839</f>
        <v>4.021412021625077E-3</v>
      </c>
      <c r="BX816" s="128">
        <f t="shared" ref="BX816" si="15725">P816/P839</f>
        <v>3.4606802968899413E-3</v>
      </c>
      <c r="BY816" s="129">
        <f t="shared" ref="BY816" si="15726">Q816/Q839</f>
        <v>0</v>
      </c>
      <c r="BZ816" s="130">
        <f t="shared" ref="BZ816" si="15727">R816/R839</f>
        <v>1.1621804003898928E-3</v>
      </c>
      <c r="CA816" s="131">
        <f t="shared" ref="CA816" si="15728">S816/S839</f>
        <v>0</v>
      </c>
      <c r="CB816" s="128">
        <f t="shared" ref="CB816" si="15729">T816/T839</f>
        <v>3.7936267071320183E-4</v>
      </c>
      <c r="CC816" s="129">
        <f t="shared" ref="CC816" si="15730">U816/U839</f>
        <v>0</v>
      </c>
      <c r="CD816" s="130">
        <f t="shared" ref="CD816" si="15731">V816/V839</f>
        <v>3.7796069208802284E-4</v>
      </c>
      <c r="CE816" s="131">
        <f t="shared" ref="CE816" si="15732">W816/W839</f>
        <v>0</v>
      </c>
      <c r="CF816" s="128">
        <f t="shared" ref="CF816" si="15733">X816/X839</f>
        <v>0</v>
      </c>
      <c r="CG816" s="129">
        <f t="shared" ref="CG816" si="15734">Y816/Y839</f>
        <v>0</v>
      </c>
      <c r="CH816" s="130">
        <f t="shared" ref="CH816" si="15735">Z816/Z839</f>
        <v>0</v>
      </c>
      <c r="CI816" s="128">
        <f t="shared" ref="CI816" si="15736">AA816/AA839</f>
        <v>0</v>
      </c>
      <c r="CJ816" s="134">
        <f t="shared" ref="CJ816" si="15737">AB816/AB839</f>
        <v>6.6836077557698333E-3</v>
      </c>
      <c r="CK816" s="135">
        <f t="shared" ref="CK816" si="15738">AC816/AC839</f>
        <v>1.0063460115999632E-3</v>
      </c>
    </row>
    <row r="817" spans="1:89" ht="13.5" thickBot="1" x14ac:dyDescent="0.25">
      <c r="A817" s="145" t="s">
        <v>18</v>
      </c>
      <c r="B817" s="182">
        <v>1948</v>
      </c>
      <c r="C817" s="183">
        <v>248</v>
      </c>
      <c r="D817" s="184">
        <v>849</v>
      </c>
      <c r="E817" s="185">
        <v>234</v>
      </c>
      <c r="F817" s="182">
        <v>2818</v>
      </c>
      <c r="G817" s="186">
        <v>482</v>
      </c>
      <c r="H817" s="184">
        <v>2229</v>
      </c>
      <c r="I817" s="185">
        <v>773</v>
      </c>
      <c r="J817" s="182">
        <v>106</v>
      </c>
      <c r="K817" s="186">
        <v>262</v>
      </c>
      <c r="L817" s="184">
        <v>571</v>
      </c>
      <c r="M817" s="182">
        <v>1002</v>
      </c>
      <c r="N817" s="187">
        <v>1623</v>
      </c>
      <c r="O817" s="188">
        <v>1800</v>
      </c>
      <c r="P817" s="182">
        <v>947</v>
      </c>
      <c r="Q817" s="186">
        <v>1033</v>
      </c>
      <c r="R817" s="184">
        <v>995</v>
      </c>
      <c r="S817" s="185">
        <v>1217</v>
      </c>
      <c r="T817" s="182">
        <v>203</v>
      </c>
      <c r="U817" s="186">
        <v>611</v>
      </c>
      <c r="V817" s="184">
        <v>666</v>
      </c>
      <c r="W817" s="185">
        <v>1410</v>
      </c>
      <c r="X817" s="182">
        <v>745</v>
      </c>
      <c r="Y817" s="186">
        <v>619</v>
      </c>
      <c r="Z817" s="184">
        <v>1905</v>
      </c>
      <c r="AA817" s="182">
        <v>1106</v>
      </c>
      <c r="AB817" s="156">
        <f t="shared" si="15710"/>
        <v>15605</v>
      </c>
      <c r="AC817" s="157">
        <f t="shared" si="15711"/>
        <v>10797</v>
      </c>
      <c r="AE817" s="235">
        <f>$AE$11</f>
        <v>0</v>
      </c>
      <c r="AF817" s="125">
        <f>SUMIF($A$9:$A$32,$AE817,B$815:B$838)</f>
        <v>0</v>
      </c>
      <c r="AG817" s="183">
        <f t="shared" si="15681"/>
        <v>0</v>
      </c>
      <c r="AH817" s="184">
        <f t="shared" si="15681"/>
        <v>0</v>
      </c>
      <c r="AI817" s="185">
        <f t="shared" si="15681"/>
        <v>0</v>
      </c>
      <c r="AJ817" s="182">
        <f t="shared" si="15681"/>
        <v>0</v>
      </c>
      <c r="AK817" s="186">
        <f t="shared" si="15681"/>
        <v>0</v>
      </c>
      <c r="AL817" s="184">
        <f t="shared" si="15681"/>
        <v>0</v>
      </c>
      <c r="AM817" s="185">
        <f t="shared" si="15681"/>
        <v>0</v>
      </c>
      <c r="AN817" s="182">
        <f t="shared" si="15681"/>
        <v>0</v>
      </c>
      <c r="AO817" s="186">
        <f t="shared" si="15681"/>
        <v>0</v>
      </c>
      <c r="AP817" s="184">
        <f t="shared" si="15681"/>
        <v>0</v>
      </c>
      <c r="AQ817" s="182">
        <f t="shared" si="15681"/>
        <v>0</v>
      </c>
      <c r="AR817" s="187">
        <f t="shared" si="15681"/>
        <v>0</v>
      </c>
      <c r="AS817" s="188">
        <f t="shared" si="15681"/>
        <v>0</v>
      </c>
      <c r="AT817" s="182">
        <f t="shared" si="15681"/>
        <v>0</v>
      </c>
      <c r="AU817" s="186">
        <f t="shared" si="15681"/>
        <v>0</v>
      </c>
      <c r="AV817" s="184">
        <f t="shared" si="15681"/>
        <v>0</v>
      </c>
      <c r="AW817" s="185">
        <f t="shared" si="15682"/>
        <v>0</v>
      </c>
      <c r="AX817" s="182">
        <f t="shared" si="15682"/>
        <v>0</v>
      </c>
      <c r="AY817" s="186">
        <f t="shared" si="15682"/>
        <v>0</v>
      </c>
      <c r="AZ817" s="184">
        <f t="shared" si="15682"/>
        <v>0</v>
      </c>
      <c r="BA817" s="185">
        <f t="shared" si="15682"/>
        <v>0</v>
      </c>
      <c r="BB817" s="182">
        <f t="shared" si="15682"/>
        <v>0</v>
      </c>
      <c r="BC817" s="186">
        <f t="shared" si="15682"/>
        <v>0</v>
      </c>
      <c r="BD817" s="184">
        <f t="shared" si="15682"/>
        <v>0</v>
      </c>
      <c r="BE817" s="182">
        <f t="shared" si="15682"/>
        <v>0</v>
      </c>
      <c r="BF817" s="158">
        <f>SUM(AF817,AH817,AJ817,AL817,AN817,AP817,AR817,AT817,AV817,AX817,AZ817,BB817,BD817)</f>
        <v>0</v>
      </c>
      <c r="BG817" s="159">
        <f>SUM(AG817,AI817,AK817,AM817,AO817,AQ817,AS817,AU817,AW817,AY817,BA817,BC817,BE817)</f>
        <v>0</v>
      </c>
      <c r="BI817" s="145" t="s">
        <v>18</v>
      </c>
      <c r="BJ817" s="128">
        <f>B817/B839</f>
        <v>6.900949411931416E-2</v>
      </c>
      <c r="BK817" s="129">
        <f t="shared" ref="BK817" si="15739">C817/C839</f>
        <v>8.6628475618275805E-3</v>
      </c>
      <c r="BL817" s="130">
        <f t="shared" ref="BL817" si="15740">D817/D839</f>
        <v>6.9928341981714853E-2</v>
      </c>
      <c r="BM817" s="131">
        <f t="shared" ref="BM817" si="15741">E817/E839</f>
        <v>1.824703680598877E-2</v>
      </c>
      <c r="BN817" s="128">
        <f t="shared" ref="BN817" si="15742">F817/F839</f>
        <v>9.94143794538912E-2</v>
      </c>
      <c r="BO817" s="129">
        <f t="shared" ref="BO817" si="15743">G817/G839</f>
        <v>1.8425780802018427E-2</v>
      </c>
      <c r="BP817" s="130">
        <f t="shared" ref="BP817" si="15744">H817/H839</f>
        <v>5.7463263727764891E-2</v>
      </c>
      <c r="BQ817" s="131">
        <f t="shared" ref="BQ817" si="15745">I817/I839</f>
        <v>1.8806413157190473E-2</v>
      </c>
      <c r="BR817" s="128">
        <f t="shared" ref="BR817" si="15746">J817/J839</f>
        <v>1.6260162601626018E-2</v>
      </c>
      <c r="BS817" s="129">
        <f t="shared" ref="BS817" si="15747">K817/K839</f>
        <v>3.9811578787418325E-2</v>
      </c>
      <c r="BT817" s="130">
        <f t="shared" ref="BT817" si="15748">L817/L839</f>
        <v>2.4048180592991915E-2</v>
      </c>
      <c r="BU817" s="128">
        <f t="shared" ref="BU817" si="15749">M817/M839</f>
        <v>4.4049764804149995E-2</v>
      </c>
      <c r="BV817" s="132">
        <f t="shared" ref="BV817" si="15750">N817/N839</f>
        <v>4.2865066159575312E-2</v>
      </c>
      <c r="BW817" s="133">
        <f t="shared" ref="BW817" si="15751">O817/O839</f>
        <v>4.7937361847186347E-2</v>
      </c>
      <c r="BX817" s="128">
        <f t="shared" ref="BX817" si="15752">P817/P839</f>
        <v>4.3121897909931241E-2</v>
      </c>
      <c r="BY817" s="129">
        <f t="shared" ref="BY817" si="15753">Q817/Q839</f>
        <v>4.8311664016462447E-2</v>
      </c>
      <c r="BZ817" s="130">
        <f t="shared" ref="BZ817" si="15754">R817/R839</f>
        <v>3.7302241883482044E-2</v>
      </c>
      <c r="CA817" s="131">
        <f t="shared" ref="CA817" si="15755">S817/S839</f>
        <v>4.4006508768757911E-2</v>
      </c>
      <c r="CB817" s="128">
        <f t="shared" ref="CB817" si="15756">T817/T839</f>
        <v>2.5670207384926657E-2</v>
      </c>
      <c r="CC817" s="129">
        <f t="shared" ref="CC817" si="15757">U817/U839</f>
        <v>7.5750061988594103E-2</v>
      </c>
      <c r="CD817" s="130">
        <f t="shared" ref="CD817" si="15758">V817/V839</f>
        <v>2.796909121451369E-2</v>
      </c>
      <c r="CE817" s="131">
        <f t="shared" ref="CE817" si="15759">W817/W839</f>
        <v>5.3494195310721603E-2</v>
      </c>
      <c r="CF817" s="128">
        <f t="shared" ref="CF817" si="15760">X817/X839</f>
        <v>3.9318133839983109E-2</v>
      </c>
      <c r="CG817" s="129">
        <f t="shared" ref="CG817" si="15761">Y817/Y839</f>
        <v>5.1169711498718691E-2</v>
      </c>
      <c r="CH817" s="130">
        <f t="shared" ref="CH817" si="15762">Z817/Z839</f>
        <v>4.6392129167376957E-2</v>
      </c>
      <c r="CI817" s="128">
        <f t="shared" ref="CI817" si="15763">AA817/AA839</f>
        <v>2.5221198577031836E-2</v>
      </c>
      <c r="CJ817" s="134">
        <f t="shared" ref="CJ817" si="15764">AB817/AB839</f>
        <v>4.9383380221964132E-2</v>
      </c>
      <c r="CK817" s="135">
        <f t="shared" ref="CK817" si="15765">AC817/AC839</f>
        <v>3.4276081663232816E-2</v>
      </c>
    </row>
    <row r="818" spans="1:89" ht="14.25" thickTop="1" thickBot="1" x14ac:dyDescent="0.25">
      <c r="A818" s="136" t="s">
        <v>19</v>
      </c>
      <c r="B818" s="175">
        <v>2888</v>
      </c>
      <c r="C818" s="176">
        <v>1304</v>
      </c>
      <c r="D818" s="177">
        <v>1121</v>
      </c>
      <c r="E818" s="178">
        <v>799</v>
      </c>
      <c r="F818" s="175">
        <v>3317</v>
      </c>
      <c r="G818" s="179">
        <v>1348</v>
      </c>
      <c r="H818" s="177">
        <v>3361</v>
      </c>
      <c r="I818" s="178">
        <v>1977</v>
      </c>
      <c r="J818" s="175">
        <v>242</v>
      </c>
      <c r="K818" s="179">
        <v>641</v>
      </c>
      <c r="L818" s="177">
        <v>1005</v>
      </c>
      <c r="M818" s="175">
        <v>2292</v>
      </c>
      <c r="N818" s="180">
        <v>2678</v>
      </c>
      <c r="O818" s="181">
        <v>3242</v>
      </c>
      <c r="P818" s="175">
        <v>1796</v>
      </c>
      <c r="Q818" s="179">
        <v>1797</v>
      </c>
      <c r="R818" s="177">
        <v>2001</v>
      </c>
      <c r="S818" s="178">
        <v>1976</v>
      </c>
      <c r="T818" s="175">
        <v>322</v>
      </c>
      <c r="U818" s="179">
        <v>1258</v>
      </c>
      <c r="V818" s="177">
        <v>1195</v>
      </c>
      <c r="W818" s="178">
        <v>2749</v>
      </c>
      <c r="X818" s="175">
        <v>1790</v>
      </c>
      <c r="Y818" s="179">
        <v>1097</v>
      </c>
      <c r="Z818" s="177">
        <v>3315</v>
      </c>
      <c r="AA818" s="175">
        <v>2375</v>
      </c>
      <c r="AB818" s="156">
        <f t="shared" si="15710"/>
        <v>25031</v>
      </c>
      <c r="AC818" s="157">
        <f t="shared" si="15711"/>
        <v>22855</v>
      </c>
      <c r="AE818" s="229" t="s">
        <v>13</v>
      </c>
      <c r="AF818" s="20">
        <f t="shared" ref="AF818:BG818" si="15766">SUM(AF815:AF817)</f>
        <v>5082</v>
      </c>
      <c r="AG818" s="21">
        <f t="shared" si="15766"/>
        <v>2252</v>
      </c>
      <c r="AH818" s="20">
        <f t="shared" si="15766"/>
        <v>1823</v>
      </c>
      <c r="AI818" s="21">
        <f t="shared" si="15766"/>
        <v>1804</v>
      </c>
      <c r="AJ818" s="20">
        <f t="shared" si="15766"/>
        <v>5093</v>
      </c>
      <c r="AK818" s="21">
        <f t="shared" si="15766"/>
        <v>2633</v>
      </c>
      <c r="AL818" s="20">
        <f t="shared" si="15766"/>
        <v>6583</v>
      </c>
      <c r="AM818" s="21">
        <f t="shared" si="15766"/>
        <v>4136</v>
      </c>
      <c r="AN818" s="20">
        <f t="shared" si="15766"/>
        <v>513</v>
      </c>
      <c r="AO818" s="21">
        <f t="shared" si="15766"/>
        <v>1668</v>
      </c>
      <c r="AP818" s="20">
        <f t="shared" si="15766"/>
        <v>2054</v>
      </c>
      <c r="AQ818" s="21">
        <f t="shared" si="15766"/>
        <v>5738</v>
      </c>
      <c r="AR818" s="20">
        <f t="shared" si="15766"/>
        <v>4865</v>
      </c>
      <c r="AS818" s="21">
        <f t="shared" si="15766"/>
        <v>7072</v>
      </c>
      <c r="AT818" s="20">
        <f t="shared" si="15766"/>
        <v>3586</v>
      </c>
      <c r="AU818" s="21">
        <f t="shared" si="15766"/>
        <v>3667</v>
      </c>
      <c r="AV818" s="20">
        <f t="shared" si="15766"/>
        <v>4605</v>
      </c>
      <c r="AW818" s="21">
        <f t="shared" si="15766"/>
        <v>3471</v>
      </c>
      <c r="AX818" s="20">
        <f t="shared" si="15766"/>
        <v>689</v>
      </c>
      <c r="AY818" s="21">
        <f t="shared" si="15766"/>
        <v>2339</v>
      </c>
      <c r="AZ818" s="20">
        <f t="shared" si="15766"/>
        <v>1985</v>
      </c>
      <c r="BA818" s="21">
        <f t="shared" si="15766"/>
        <v>5089</v>
      </c>
      <c r="BB818" s="20">
        <f t="shared" si="15766"/>
        <v>2894</v>
      </c>
      <c r="BC818" s="21">
        <f t="shared" si="15766"/>
        <v>3015</v>
      </c>
      <c r="BD818" s="20">
        <f t="shared" si="15766"/>
        <v>6423</v>
      </c>
      <c r="BE818" s="21">
        <f t="shared" si="15766"/>
        <v>5030</v>
      </c>
      <c r="BF818" s="160">
        <f t="shared" si="15766"/>
        <v>46195</v>
      </c>
      <c r="BG818" s="161">
        <f t="shared" si="15766"/>
        <v>47914</v>
      </c>
      <c r="BI818" s="136" t="s">
        <v>19</v>
      </c>
      <c r="BJ818" s="128">
        <f>B818/B839</f>
        <v>0.10230976335553352</v>
      </c>
      <c r="BK818" s="129">
        <f t="shared" ref="BK818" si="15767">C818/C839</f>
        <v>4.5549811373480506E-2</v>
      </c>
      <c r="BL818" s="130">
        <f t="shared" ref="BL818" si="15768">D818/D839</f>
        <v>9.2331768388106417E-2</v>
      </c>
      <c r="BM818" s="131">
        <f t="shared" ref="BM818" si="15769">E818/E839</f>
        <v>6.230505302557704E-2</v>
      </c>
      <c r="BN818" s="128">
        <f t="shared" ref="BN818" si="15770">F818/F839</f>
        <v>0.11701827418330629</v>
      </c>
      <c r="BO818" s="129">
        <f t="shared" ref="BO818" si="15771">G818/G839</f>
        <v>5.1531021828051533E-2</v>
      </c>
      <c r="BP818" s="130">
        <f t="shared" ref="BP818" si="15772">H818/H839</f>
        <v>8.6646042794534681E-2</v>
      </c>
      <c r="BQ818" s="131">
        <f t="shared" ref="BQ818" si="15773">I818/I839</f>
        <v>4.8098678928545364E-2</v>
      </c>
      <c r="BR818" s="128">
        <f t="shared" ref="BR818" si="15774">J818/J839</f>
        <v>3.712225801503298E-2</v>
      </c>
      <c r="BS818" s="129">
        <f t="shared" ref="BS818" si="15775">K818/K839</f>
        <v>9.7401610697462393E-2</v>
      </c>
      <c r="BT818" s="130">
        <f t="shared" ref="BT818" si="15776">L818/L839</f>
        <v>4.2326482479784364E-2</v>
      </c>
      <c r="BU818" s="128">
        <f t="shared" ref="BU818" si="15777">M818/M839</f>
        <v>0.10076053985140898</v>
      </c>
      <c r="BV818" s="132">
        <f t="shared" ref="BV818" si="15778">N818/N839</f>
        <v>7.0728679713704667E-2</v>
      </c>
      <c r="BW818" s="133">
        <f t="shared" ref="BW818" si="15779">O818/O839</f>
        <v>8.6340515060321185E-2</v>
      </c>
      <c r="BX818" s="128">
        <f t="shared" ref="BX818" si="15780">P818/P839</f>
        <v>8.178133964755703E-2</v>
      </c>
      <c r="BY818" s="129">
        <f t="shared" ref="BY818" si="15781">Q818/Q839</f>
        <v>8.4042652698531478E-2</v>
      </c>
      <c r="BZ818" s="130">
        <f t="shared" ref="BZ818" si="15782">R818/R839</f>
        <v>7.5016870360650814E-2</v>
      </c>
      <c r="CA818" s="131">
        <f t="shared" ref="CA818" si="15783">S818/S839</f>
        <v>7.1451817031278245E-2</v>
      </c>
      <c r="CB818" s="128">
        <f t="shared" ref="CB818" si="15784">T818/T839</f>
        <v>4.0718259989883661E-2</v>
      </c>
      <c r="CC818" s="129">
        <f t="shared" ref="CC818" si="15785">U818/U839</f>
        <v>0.15596330275229359</v>
      </c>
      <c r="CD818" s="130">
        <f t="shared" ref="CD818" si="15786">V818/V839</f>
        <v>5.0184780782798588E-2</v>
      </c>
      <c r="CE818" s="131">
        <f t="shared" ref="CE818" si="15787">W818/W839</f>
        <v>0.1042947112831019</v>
      </c>
      <c r="CF818" s="128">
        <f t="shared" ref="CF818" si="15788">X818/X839</f>
        <v>9.4469073253113781E-2</v>
      </c>
      <c r="CG818" s="129">
        <f t="shared" ref="CG818" si="15789">Y818/Y839</f>
        <v>9.0683640572042659E-2</v>
      </c>
      <c r="CH818" s="130">
        <f t="shared" ref="CH818" si="15790">Z818/Z839</f>
        <v>8.0729610598348878E-2</v>
      </c>
      <c r="CI818" s="128">
        <f t="shared" ref="CI818" si="15791">AA818/AA839</f>
        <v>5.415944540727903E-2</v>
      </c>
      <c r="CJ818" s="134">
        <f t="shared" ref="CJ818" si="15792">AB818/AB839</f>
        <v>7.9212777336493706E-2</v>
      </c>
      <c r="CK818" s="135">
        <f t="shared" ref="CK818" si="15793">AC818/AC839</f>
        <v>7.2555325221189779E-2</v>
      </c>
    </row>
    <row r="819" spans="1:89" ht="13.5" thickTop="1" x14ac:dyDescent="0.2">
      <c r="A819" s="145" t="s">
        <v>20</v>
      </c>
      <c r="B819" s="182">
        <v>2932</v>
      </c>
      <c r="C819" s="183">
        <v>1225</v>
      </c>
      <c r="D819" s="184">
        <v>1054</v>
      </c>
      <c r="E819" s="185">
        <v>1010</v>
      </c>
      <c r="F819" s="182">
        <v>2611</v>
      </c>
      <c r="G819" s="186">
        <v>1556</v>
      </c>
      <c r="H819" s="184">
        <v>3545</v>
      </c>
      <c r="I819" s="185">
        <v>2219</v>
      </c>
      <c r="J819" s="182">
        <v>285</v>
      </c>
      <c r="K819" s="186">
        <v>930</v>
      </c>
      <c r="L819" s="184">
        <v>1193</v>
      </c>
      <c r="M819" s="182">
        <v>3063</v>
      </c>
      <c r="N819" s="187">
        <v>2758</v>
      </c>
      <c r="O819" s="188">
        <v>3657</v>
      </c>
      <c r="P819" s="182">
        <v>2043</v>
      </c>
      <c r="Q819" s="186">
        <v>1892</v>
      </c>
      <c r="R819" s="184">
        <v>2411</v>
      </c>
      <c r="S819" s="185">
        <v>1916</v>
      </c>
      <c r="T819" s="182">
        <v>399</v>
      </c>
      <c r="U819" s="186">
        <v>1366</v>
      </c>
      <c r="V819" s="184">
        <v>1100</v>
      </c>
      <c r="W819" s="185">
        <v>2909</v>
      </c>
      <c r="X819" s="182">
        <v>1654</v>
      </c>
      <c r="Y819" s="186">
        <v>1722</v>
      </c>
      <c r="Z819" s="184">
        <v>3559</v>
      </c>
      <c r="AA819" s="182">
        <v>2759</v>
      </c>
      <c r="AB819" s="156">
        <f t="shared" si="15710"/>
        <v>25544</v>
      </c>
      <c r="AC819" s="157">
        <f t="shared" si="15711"/>
        <v>26224</v>
      </c>
      <c r="BI819" s="145" t="s">
        <v>20</v>
      </c>
      <c r="BJ819" s="128">
        <f>B819/B839</f>
        <v>0.10386849936233528</v>
      </c>
      <c r="BK819" s="129">
        <f t="shared" ref="BK819" si="15794">C819/C839</f>
        <v>4.2790275254995111E-2</v>
      </c>
      <c r="BL819" s="130">
        <f t="shared" ref="BL819" si="15795">D819/D839</f>
        <v>8.6813277324767318E-2</v>
      </c>
      <c r="BM819" s="131">
        <f t="shared" ref="BM819" si="15796">E819/E839</f>
        <v>7.8758577666874607E-2</v>
      </c>
      <c r="BN819" s="128">
        <f t="shared" ref="BN819" si="15797">F819/F839</f>
        <v>9.211176180060679E-2</v>
      </c>
      <c r="BO819" s="129">
        <f t="shared" ref="BO819" si="15798">G819/G839</f>
        <v>5.9482396116059481E-2</v>
      </c>
      <c r="BP819" s="130">
        <f t="shared" ref="BP819" si="15799">H819/H839</f>
        <v>9.1389533384893015E-2</v>
      </c>
      <c r="BQ819" s="131">
        <f t="shared" ref="BQ819" si="15800">I819/I839</f>
        <v>5.3986327032090116E-2</v>
      </c>
      <c r="BR819" s="128">
        <f t="shared" ref="BR819" si="15801">J819/J839</f>
        <v>4.3718361711919007E-2</v>
      </c>
      <c r="BS819" s="129">
        <f t="shared" ref="BS819" si="15802">K819/K839</f>
        <v>0.14131590943625588</v>
      </c>
      <c r="BT819" s="130">
        <f t="shared" ref="BT819" si="15803">L819/L839</f>
        <v>5.0244272237196769E-2</v>
      </c>
      <c r="BU819" s="128">
        <f t="shared" ref="BU819" si="15804">M819/M839</f>
        <v>0.13465511935639865</v>
      </c>
      <c r="BV819" s="132">
        <f t="shared" ref="BV819" si="15805">N819/N839</f>
        <v>7.2841560362359031E-2</v>
      </c>
      <c r="BW819" s="133">
        <f t="shared" ref="BW819" si="15806">O819/O839</f>
        <v>9.7392740152866919E-2</v>
      </c>
      <c r="BX819" s="128">
        <f t="shared" ref="BX819" si="15807">P819/P839</f>
        <v>9.3028550612449343E-2</v>
      </c>
      <c r="BY819" s="129">
        <f t="shared" ref="BY819" si="15808">Q819/Q839</f>
        <v>8.8485642128893469E-2</v>
      </c>
      <c r="BZ819" s="130">
        <f t="shared" ref="BZ819" si="15809">R819/R839</f>
        <v>9.0387643398065529E-2</v>
      </c>
      <c r="CA819" s="131">
        <f t="shared" ref="CA819" si="15810">S819/S839</f>
        <v>6.9282227445308264E-2</v>
      </c>
      <c r="CB819" s="128">
        <f t="shared" ref="CB819" si="15811">T819/T839</f>
        <v>5.0455235204855842E-2</v>
      </c>
      <c r="CC819" s="129">
        <f t="shared" ref="CC819" si="15812">U819/U839</f>
        <v>0.16935283907760973</v>
      </c>
      <c r="CD819" s="130">
        <f t="shared" ref="CD819" si="15813">V819/V839</f>
        <v>4.6195195699647237E-2</v>
      </c>
      <c r="CE819" s="131">
        <f t="shared" ref="CE819" si="15814">W819/W839</f>
        <v>0.11036497458077243</v>
      </c>
      <c r="CF819" s="128">
        <f t="shared" ref="CF819" si="15815">X819/X839</f>
        <v>8.7291534726620226E-2</v>
      </c>
      <c r="CG819" s="129">
        <f t="shared" ref="CG819" si="15816">Y819/Y839</f>
        <v>0.14234934281226749</v>
      </c>
      <c r="CH819" s="130">
        <f t="shared" ref="CH819" si="15817">Z819/Z839</f>
        <v>8.6671699583566714E-2</v>
      </c>
      <c r="CI819" s="128">
        <f t="shared" ref="CI819" si="15818">AA819/AA839</f>
        <v>6.2916172580498045E-2</v>
      </c>
      <c r="CJ819" s="134">
        <f t="shared" ref="CJ819" si="15819">AB819/AB839</f>
        <v>8.0836210470352568E-2</v>
      </c>
      <c r="CK819" s="135">
        <f t="shared" ref="CK819" si="15820">AC819/AC839</f>
        <v>8.3250529363398842E-2</v>
      </c>
    </row>
    <row r="820" spans="1:89" ht="13.5" thickBot="1" x14ac:dyDescent="0.25">
      <c r="A820" s="136" t="s">
        <v>21</v>
      </c>
      <c r="B820" s="175">
        <v>2150</v>
      </c>
      <c r="C820" s="176">
        <v>1027</v>
      </c>
      <c r="D820" s="177">
        <v>769</v>
      </c>
      <c r="E820" s="178">
        <v>794</v>
      </c>
      <c r="F820" s="175">
        <v>2482</v>
      </c>
      <c r="G820" s="179">
        <v>1077</v>
      </c>
      <c r="H820" s="177">
        <v>3038</v>
      </c>
      <c r="I820" s="178">
        <v>1917</v>
      </c>
      <c r="J820" s="175">
        <v>228</v>
      </c>
      <c r="K820" s="179">
        <v>738</v>
      </c>
      <c r="L820" s="177">
        <v>861</v>
      </c>
      <c r="M820" s="175">
        <v>2675</v>
      </c>
      <c r="N820" s="180">
        <v>2107</v>
      </c>
      <c r="O820" s="181">
        <v>3415</v>
      </c>
      <c r="P820" s="175">
        <v>1543</v>
      </c>
      <c r="Q820" s="179">
        <v>1775</v>
      </c>
      <c r="R820" s="177">
        <v>2194</v>
      </c>
      <c r="S820" s="178">
        <v>1555</v>
      </c>
      <c r="T820" s="175">
        <v>290</v>
      </c>
      <c r="U820" s="179">
        <v>973</v>
      </c>
      <c r="V820" s="177">
        <v>885</v>
      </c>
      <c r="W820" s="178">
        <v>2180</v>
      </c>
      <c r="X820" s="175">
        <v>1240</v>
      </c>
      <c r="Y820" s="179">
        <v>1293</v>
      </c>
      <c r="Z820" s="177">
        <v>2864</v>
      </c>
      <c r="AA820" s="175">
        <v>2271</v>
      </c>
      <c r="AB820" s="156">
        <f t="shared" si="15710"/>
        <v>20651</v>
      </c>
      <c r="AC820" s="157">
        <f t="shared" si="15711"/>
        <v>21690</v>
      </c>
      <c r="AE820" s="232" t="s">
        <v>85</v>
      </c>
      <c r="BI820" s="136" t="s">
        <v>21</v>
      </c>
      <c r="BJ820" s="128">
        <f>B820/B839</f>
        <v>7.6165509423267677E-2</v>
      </c>
      <c r="BK820" s="129">
        <f t="shared" ref="BK820" si="15821">C820/C839</f>
        <v>3.5873969540310184E-2</v>
      </c>
      <c r="BL820" s="130">
        <f t="shared" ref="BL820" si="15822">D820/D839</f>
        <v>6.3339098921011444E-2</v>
      </c>
      <c r="BM820" s="131">
        <f t="shared" ref="BM820" si="15823">E820/E839</f>
        <v>6.1915159076731126E-2</v>
      </c>
      <c r="BN820" s="128">
        <f t="shared" ref="BN820" si="15824">F820/F839</f>
        <v>8.7560855147110705E-2</v>
      </c>
      <c r="BO820" s="129">
        <f t="shared" ref="BO820" si="15825">G820/G839</f>
        <v>4.1171298597041169E-2</v>
      </c>
      <c r="BP820" s="130">
        <f t="shared" ref="BP820" si="15826">H820/H839</f>
        <v>7.8319154421242584E-2</v>
      </c>
      <c r="BQ820" s="131">
        <f t="shared" ref="BQ820" si="15827">I820/I839</f>
        <v>4.6638931464856578E-2</v>
      </c>
      <c r="BR820" s="128">
        <f t="shared" ref="BR820" si="15828">J820/J839</f>
        <v>3.4974689369535204E-2</v>
      </c>
      <c r="BS820" s="129">
        <f t="shared" ref="BS820" si="15829">K820/K839</f>
        <v>0.11214101200425468</v>
      </c>
      <c r="BT820" s="130">
        <f t="shared" ref="BT820" si="15830">L820/L839</f>
        <v>3.6261792452830191E-2</v>
      </c>
      <c r="BU820" s="128">
        <f t="shared" ref="BU820" si="15831">M820/M839</f>
        <v>0.11759792500109904</v>
      </c>
      <c r="BV820" s="132">
        <f t="shared" ref="BV820" si="15832">N820/N839</f>
        <v>5.5647994083934185E-2</v>
      </c>
      <c r="BW820" s="133">
        <f t="shared" ref="BW820" si="15833">O820/O839</f>
        <v>9.094782817118964E-2</v>
      </c>
      <c r="BX820" s="128">
        <f t="shared" ref="BX820" si="15834">P820/P839</f>
        <v>7.0260917080278679E-2</v>
      </c>
      <c r="BY820" s="129">
        <f t="shared" ref="BY820" si="15835">Q820/Q839</f>
        <v>8.3013749883079219E-2</v>
      </c>
      <c r="BZ820" s="130">
        <f t="shared" ref="BZ820" si="15836">R820/R839</f>
        <v>8.225238059533628E-2</v>
      </c>
      <c r="CA820" s="131">
        <f t="shared" ref="CA820" si="15837">S820/S839</f>
        <v>5.6228530103055507E-2</v>
      </c>
      <c r="CB820" s="128">
        <f t="shared" ref="CB820" si="15838">T820/T839</f>
        <v>3.6671724835609508E-2</v>
      </c>
      <c r="CC820" s="129">
        <f t="shared" ref="CC820" si="15839">U820/U839</f>
        <v>0.12062980411604265</v>
      </c>
      <c r="CD820" s="130">
        <f t="shared" ref="CD820" si="15840">V820/V839</f>
        <v>3.7166134721988917E-2</v>
      </c>
      <c r="CE820" s="131">
        <f t="shared" ref="CE820" si="15841">W820/W839</f>
        <v>8.2707337430761058E-2</v>
      </c>
      <c r="CF820" s="128">
        <f t="shared" ref="CF820" si="15842">X820/X839</f>
        <v>6.5442263035676587E-2</v>
      </c>
      <c r="CG820" s="129">
        <f t="shared" ref="CG820" si="15843">Y820/Y839</f>
        <v>0.10688600479457717</v>
      </c>
      <c r="CH820" s="130">
        <f t="shared" ref="CH820" si="15844">Z820/Z839</f>
        <v>6.9746487105179847E-2</v>
      </c>
      <c r="CI820" s="128">
        <f t="shared" ref="CI820" si="15845">AA820/AA839</f>
        <v>5.1787831797865551E-2</v>
      </c>
      <c r="CJ820" s="134">
        <f t="shared" ref="CJ820" si="15846">AB820/AB839</f>
        <v>6.5351886252084671E-2</v>
      </c>
      <c r="CK820" s="135">
        <f t="shared" ref="CK820" si="15847">AC820/AC839</f>
        <v>6.8856924263732494E-2</v>
      </c>
    </row>
    <row r="821" spans="1:89" ht="14.25" thickTop="1" thickBot="1" x14ac:dyDescent="0.25">
      <c r="A821" s="145" t="s">
        <v>22</v>
      </c>
      <c r="B821" s="182">
        <v>2036</v>
      </c>
      <c r="C821" s="183">
        <v>1324</v>
      </c>
      <c r="D821" s="184">
        <v>594</v>
      </c>
      <c r="E821" s="185">
        <v>716</v>
      </c>
      <c r="F821" s="182">
        <v>2136</v>
      </c>
      <c r="G821" s="186">
        <v>908</v>
      </c>
      <c r="H821" s="184">
        <v>2536</v>
      </c>
      <c r="I821" s="185">
        <v>1806</v>
      </c>
      <c r="J821" s="182">
        <v>261</v>
      </c>
      <c r="K821" s="186">
        <v>777</v>
      </c>
      <c r="L821" s="184">
        <v>889</v>
      </c>
      <c r="M821" s="182">
        <v>2181</v>
      </c>
      <c r="N821" s="187">
        <v>1689</v>
      </c>
      <c r="O821" s="188">
        <v>3155</v>
      </c>
      <c r="P821" s="182">
        <v>1070</v>
      </c>
      <c r="Q821" s="186">
        <v>1188</v>
      </c>
      <c r="R821" s="184">
        <v>1776</v>
      </c>
      <c r="S821" s="185">
        <v>1473</v>
      </c>
      <c r="T821" s="182">
        <v>263</v>
      </c>
      <c r="U821" s="186">
        <v>534</v>
      </c>
      <c r="V821" s="184">
        <v>833</v>
      </c>
      <c r="W821" s="185">
        <v>1945</v>
      </c>
      <c r="X821" s="182">
        <v>1004</v>
      </c>
      <c r="Y821" s="186">
        <v>769</v>
      </c>
      <c r="Z821" s="184">
        <v>2578</v>
      </c>
      <c r="AA821" s="182">
        <v>2461</v>
      </c>
      <c r="AB821" s="156">
        <f t="shared" si="15710"/>
        <v>17665</v>
      </c>
      <c r="AC821" s="157">
        <f t="shared" si="15711"/>
        <v>19237</v>
      </c>
      <c r="AE821" s="300" t="s">
        <v>0</v>
      </c>
      <c r="AF821" s="302" t="s">
        <v>1</v>
      </c>
      <c r="AG821" s="303"/>
      <c r="AH821" s="302" t="s">
        <v>2</v>
      </c>
      <c r="AI821" s="303"/>
      <c r="AJ821" s="302" t="s">
        <v>3</v>
      </c>
      <c r="AK821" s="303"/>
      <c r="AL821" s="302" t="s">
        <v>4</v>
      </c>
      <c r="AM821" s="303"/>
      <c r="AN821" s="302" t="s">
        <v>5</v>
      </c>
      <c r="AO821" s="303"/>
      <c r="AP821" s="302" t="s">
        <v>6</v>
      </c>
      <c r="AQ821" s="303"/>
      <c r="AR821" s="302" t="s">
        <v>7</v>
      </c>
      <c r="AS821" s="303"/>
      <c r="AT821" s="302" t="s">
        <v>8</v>
      </c>
      <c r="AU821" s="303"/>
      <c r="AV821" s="302" t="s">
        <v>9</v>
      </c>
      <c r="AW821" s="303"/>
      <c r="AX821" s="302" t="s">
        <v>10</v>
      </c>
      <c r="AY821" s="303"/>
      <c r="AZ821" s="302" t="s">
        <v>11</v>
      </c>
      <c r="BA821" s="303"/>
      <c r="BB821" s="302" t="s">
        <v>12</v>
      </c>
      <c r="BC821" s="303"/>
      <c r="BD821" s="305" t="s">
        <v>40</v>
      </c>
      <c r="BE821" s="306"/>
      <c r="BF821" s="307" t="s">
        <v>41</v>
      </c>
      <c r="BG821" s="308"/>
      <c r="BI821" s="145" t="s">
        <v>22</v>
      </c>
      <c r="BJ821" s="128">
        <f>B821/B839</f>
        <v>7.2126966132917664E-2</v>
      </c>
      <c r="BK821" s="129">
        <f t="shared" ref="BK821" si="15848">C821/C839</f>
        <v>4.6248428112337571E-2</v>
      </c>
      <c r="BL821" s="130">
        <f t="shared" ref="BL821" si="15849">D821/D839</f>
        <v>4.8925129725722757E-2</v>
      </c>
      <c r="BM821" s="131">
        <f t="shared" ref="BM821" si="15850">E821/E839</f>
        <v>5.5832813474734871E-2</v>
      </c>
      <c r="BN821" s="128">
        <f t="shared" ref="BN821" si="15851">F821/F839</f>
        <v>7.5354547378818887E-2</v>
      </c>
      <c r="BO821" s="129">
        <f t="shared" ref="BO821" si="15852">G821/G839</f>
        <v>3.4710806988034713E-2</v>
      </c>
      <c r="BP821" s="130">
        <f t="shared" ref="BP821" si="15853">H821/H839</f>
        <v>6.5377674658417123E-2</v>
      </c>
      <c r="BQ821" s="131">
        <f t="shared" ref="BQ821" si="15854">I821/I839</f>
        <v>4.3938398657032335E-2</v>
      </c>
      <c r="BR821" s="128">
        <f t="shared" ref="BR821" si="15855">J821/J839</f>
        <v>4.0036815462494248E-2</v>
      </c>
      <c r="BS821" s="129">
        <f t="shared" ref="BS821" si="15856">K821/K839</f>
        <v>0.11806716304512992</v>
      </c>
      <c r="BT821" s="130">
        <f t="shared" ref="BT821" si="15857">L821/L839</f>
        <v>3.7441037735849059E-2</v>
      </c>
      <c r="BU821" s="128">
        <f t="shared" ref="BU821" si="15858">M821/M839</f>
        <v>9.5880775486877387E-2</v>
      </c>
      <c r="BV821" s="132">
        <f t="shared" ref="BV821" si="15859">N821/N839</f>
        <v>4.4608192694715158E-2</v>
      </c>
      <c r="BW821" s="133">
        <f t="shared" ref="BW821" si="15860">O821/O839</f>
        <v>8.4023542571040513E-2</v>
      </c>
      <c r="BX821" s="128">
        <f t="shared" ref="BX821" si="15861">P821/P839</f>
        <v>4.8722735758845226E-2</v>
      </c>
      <c r="BY821" s="129">
        <f t="shared" ref="BY821" si="15862">Q821/Q839</f>
        <v>5.5560752034421478E-2</v>
      </c>
      <c r="BZ821" s="130">
        <f t="shared" ref="BZ821" si="15863">R821/R839</f>
        <v>6.658169003524031E-2</v>
      </c>
      <c r="CA821" s="131">
        <f t="shared" ref="CA821" si="15864">S821/S839</f>
        <v>5.3263424335563192E-2</v>
      </c>
      <c r="CB821" s="128">
        <f t="shared" ref="CB821" si="15865">T821/T839</f>
        <v>3.3257460799190695E-2</v>
      </c>
      <c r="CC821" s="129">
        <f t="shared" ref="CC821" si="15866">U821/U839</f>
        <v>6.6203818497396483E-2</v>
      </c>
      <c r="CD821" s="130">
        <f t="shared" ref="CD821" si="15867">V821/V839</f>
        <v>3.4982361834369223E-2</v>
      </c>
      <c r="CE821" s="131">
        <f t="shared" ref="CE821" si="15868">W821/W839</f>
        <v>7.3791638212307456E-2</v>
      </c>
      <c r="CF821" s="128">
        <f t="shared" ref="CF821" si="15869">X821/X839</f>
        <v>5.2987122651467176E-2</v>
      </c>
      <c r="CG821" s="129">
        <f t="shared" ref="CG821" si="15870">Y821/Y839</f>
        <v>6.3569480036372653E-2</v>
      </c>
      <c r="CH821" s="130">
        <f t="shared" ref="CH821" si="15871">Z821/Z839</f>
        <v>6.2781579524145828E-2</v>
      </c>
      <c r="CI821" s="128">
        <f t="shared" ref="CI821" si="15872">AA821/AA839</f>
        <v>5.6120587430447871E-2</v>
      </c>
      <c r="CJ821" s="134">
        <f t="shared" ref="CJ821" si="15873">AB821/AB839</f>
        <v>5.5902429453444182E-2</v>
      </c>
      <c r="CK821" s="135">
        <f t="shared" ref="CK821" si="15874">AC821/AC839</f>
        <v>6.1069647397944765E-2</v>
      </c>
    </row>
    <row r="822" spans="1:89" ht="15" thickTop="1" thickBot="1" x14ac:dyDescent="0.3">
      <c r="A822" s="136" t="s">
        <v>23</v>
      </c>
      <c r="B822" s="175">
        <v>1434</v>
      </c>
      <c r="C822" s="176">
        <v>1331</v>
      </c>
      <c r="D822" s="177">
        <v>594</v>
      </c>
      <c r="E822" s="178">
        <v>610</v>
      </c>
      <c r="F822" s="175">
        <v>1670</v>
      </c>
      <c r="G822" s="179">
        <v>909</v>
      </c>
      <c r="H822" s="177">
        <v>2085</v>
      </c>
      <c r="I822" s="178">
        <v>1698</v>
      </c>
      <c r="J822" s="175">
        <v>299</v>
      </c>
      <c r="K822" s="179">
        <v>546</v>
      </c>
      <c r="L822" s="177">
        <v>703</v>
      </c>
      <c r="M822" s="175">
        <v>1509</v>
      </c>
      <c r="N822" s="180">
        <v>1621</v>
      </c>
      <c r="O822" s="181">
        <v>1967</v>
      </c>
      <c r="P822" s="175">
        <v>908</v>
      </c>
      <c r="Q822" s="179">
        <v>838</v>
      </c>
      <c r="R822" s="177">
        <v>1442</v>
      </c>
      <c r="S822" s="178">
        <v>1186</v>
      </c>
      <c r="T822" s="175">
        <v>346</v>
      </c>
      <c r="U822" s="179">
        <v>326</v>
      </c>
      <c r="V822" s="177">
        <v>629</v>
      </c>
      <c r="W822" s="178">
        <v>1509</v>
      </c>
      <c r="X822" s="175">
        <v>828</v>
      </c>
      <c r="Y822" s="179">
        <v>526</v>
      </c>
      <c r="Z822" s="177">
        <v>2154</v>
      </c>
      <c r="AA822" s="175">
        <v>1920</v>
      </c>
      <c r="AB822" s="156">
        <f t="shared" si="15710"/>
        <v>14713</v>
      </c>
      <c r="AC822" s="157">
        <f t="shared" si="15711"/>
        <v>14875</v>
      </c>
      <c r="AE822" s="301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62" t="s">
        <v>14</v>
      </c>
      <c r="BG822" s="163" t="s">
        <v>15</v>
      </c>
      <c r="BI822" s="136" t="s">
        <v>23</v>
      </c>
      <c r="BJ822" s="128">
        <f>B822/B839</f>
        <v>5.0800623494402723E-2</v>
      </c>
      <c r="BK822" s="129">
        <f t="shared" ref="BK822" si="15875">C822/C839</f>
        <v>4.6492943970937541E-2</v>
      </c>
      <c r="BL822" s="130">
        <f t="shared" ref="BL822" si="15876">D822/D839</f>
        <v>4.8925129725722757E-2</v>
      </c>
      <c r="BM822" s="131">
        <f t="shared" ref="BM822" si="15877">E822/E839</f>
        <v>4.7567061759201494E-2</v>
      </c>
      <c r="BN822" s="128">
        <f t="shared" ref="BN822" si="15878">F822/F839</f>
        <v>5.8914838072391167E-2</v>
      </c>
      <c r="BO822" s="129">
        <f t="shared" ref="BO822" si="15879">G822/G839</f>
        <v>3.4749034749034749E-2</v>
      </c>
      <c r="BP822" s="130">
        <f t="shared" ref="BP822" si="15880">H822/H839</f>
        <v>5.3750966744006187E-2</v>
      </c>
      <c r="BQ822" s="131">
        <f t="shared" ref="BQ822" si="15881">I822/I839</f>
        <v>4.131085322239253E-2</v>
      </c>
      <c r="BR822" s="128">
        <f t="shared" ref="BR822" si="15882">J822/J839</f>
        <v>4.5865930357416783E-2</v>
      </c>
      <c r="BS822" s="129">
        <f t="shared" ref="BS822" si="15883">K822/K839</f>
        <v>8.296611457225346E-2</v>
      </c>
      <c r="BT822" s="130">
        <f t="shared" ref="BT822" si="15884">L822/L839</f>
        <v>2.9607479784366578E-2</v>
      </c>
      <c r="BU822" s="128">
        <f t="shared" ref="BU822" si="15885">M822/M839</f>
        <v>6.633841825295643E-2</v>
      </c>
      <c r="BV822" s="132">
        <f t="shared" ref="BV822" si="15886">N822/N839</f>
        <v>4.2812244143358949E-2</v>
      </c>
      <c r="BW822" s="133">
        <f t="shared" ref="BW822" si="15887">O822/O839</f>
        <v>5.2384883751897524E-2</v>
      </c>
      <c r="BX822" s="128">
        <f t="shared" ref="BX822" si="15888">P822/P839</f>
        <v>4.134602249442193E-2</v>
      </c>
      <c r="BY822" s="129">
        <f t="shared" ref="BY822" si="15889">Q822/Q839</f>
        <v>3.9191843606772053E-2</v>
      </c>
      <c r="BZ822" s="130">
        <f t="shared" ref="BZ822" si="15890">R822/R839</f>
        <v>5.4060133463297591E-2</v>
      </c>
      <c r="CA822" s="131">
        <f t="shared" ref="CA822" si="15891">S822/S839</f>
        <v>4.2885554149340081E-2</v>
      </c>
      <c r="CB822" s="128">
        <f t="shared" ref="CB822" si="15892">T822/T839</f>
        <v>4.3753161355589279E-2</v>
      </c>
      <c r="CC822" s="129">
        <f t="shared" ref="CC822" si="15893">U822/U839</f>
        <v>4.0416563352343171E-2</v>
      </c>
      <c r="CD822" s="130">
        <f t="shared" ref="CD822" si="15894">V822/V839</f>
        <v>2.6415252813707376E-2</v>
      </c>
      <c r="CE822" s="131">
        <f t="shared" ref="CE822" si="15895">W822/W839</f>
        <v>5.725017072615525E-2</v>
      </c>
      <c r="CF822" s="128">
        <f t="shared" ref="CF822" si="15896">X822/X839</f>
        <v>4.3698543381887271E-2</v>
      </c>
      <c r="CG822" s="129">
        <f t="shared" ref="CG822" si="15897">Y822/Y839</f>
        <v>4.3481855005373236E-2</v>
      </c>
      <c r="CH822" s="130">
        <f t="shared" ref="CH822" si="15898">Z822/Z839</f>
        <v>5.2455982271144341E-2</v>
      </c>
      <c r="CI822" s="128">
        <f t="shared" ref="CI822" si="15899">AA822/AA839</f>
        <v>4.3783635866095044E-2</v>
      </c>
      <c r="CJ822" s="134">
        <f t="shared" ref="CJ822" si="15900">AB822/AB839</f>
        <v>4.656056861299316E-2</v>
      </c>
      <c r="CK822" s="135">
        <f t="shared" ref="CK822" si="15901">AC822/AC839</f>
        <v>4.7222072310881553E-2</v>
      </c>
    </row>
    <row r="823" spans="1:89" ht="13.5" thickTop="1" x14ac:dyDescent="0.2">
      <c r="A823" s="145" t="s">
        <v>24</v>
      </c>
      <c r="B823" s="189">
        <v>1329</v>
      </c>
      <c r="C823" s="183">
        <v>1110</v>
      </c>
      <c r="D823" s="184">
        <v>551</v>
      </c>
      <c r="E823" s="185">
        <v>502</v>
      </c>
      <c r="F823" s="182">
        <v>1552</v>
      </c>
      <c r="G823" s="186">
        <v>722</v>
      </c>
      <c r="H823" s="184">
        <v>2060</v>
      </c>
      <c r="I823" s="185">
        <v>1649</v>
      </c>
      <c r="J823" s="182">
        <v>340</v>
      </c>
      <c r="K823" s="186">
        <v>353</v>
      </c>
      <c r="L823" s="184">
        <v>895</v>
      </c>
      <c r="M823" s="182">
        <v>1423</v>
      </c>
      <c r="N823" s="187">
        <v>1511</v>
      </c>
      <c r="O823" s="190">
        <v>1805</v>
      </c>
      <c r="P823" s="182">
        <v>863</v>
      </c>
      <c r="Q823" s="186">
        <v>835</v>
      </c>
      <c r="R823" s="184">
        <v>1387</v>
      </c>
      <c r="S823" s="185">
        <v>1230</v>
      </c>
      <c r="T823" s="182">
        <v>234</v>
      </c>
      <c r="U823" s="186">
        <v>325</v>
      </c>
      <c r="V823" s="184">
        <v>689</v>
      </c>
      <c r="W823" s="191">
        <v>1591</v>
      </c>
      <c r="X823" s="182">
        <v>711</v>
      </c>
      <c r="Y823" s="186">
        <v>520</v>
      </c>
      <c r="Z823" s="184">
        <v>2302</v>
      </c>
      <c r="AA823" s="182">
        <v>2371</v>
      </c>
      <c r="AB823" s="156">
        <f t="shared" si="15710"/>
        <v>14424</v>
      </c>
      <c r="AC823" s="157">
        <f t="shared" si="15711"/>
        <v>14436</v>
      </c>
      <c r="AE823" s="235" t="str">
        <f>$AE$17</f>
        <v>17:00 - 17:59</v>
      </c>
      <c r="AF823" s="125">
        <f t="shared" ref="AF823:AU825" si="15902">SUMIF($A$9:$A$32,$AE823,B$815:B$838)</f>
        <v>1670</v>
      </c>
      <c r="AG823" s="172">
        <f t="shared" si="15902"/>
        <v>2918</v>
      </c>
      <c r="AH823" s="126">
        <f t="shared" si="15902"/>
        <v>1230</v>
      </c>
      <c r="AI823" s="166">
        <f t="shared" si="15902"/>
        <v>1043</v>
      </c>
      <c r="AJ823" s="125">
        <f t="shared" si="15902"/>
        <v>1533</v>
      </c>
      <c r="AK823" s="127">
        <f t="shared" si="15902"/>
        <v>2782</v>
      </c>
      <c r="AL823" s="126">
        <f t="shared" si="15902"/>
        <v>2529</v>
      </c>
      <c r="AM823" s="166">
        <f t="shared" si="15902"/>
        <v>4188</v>
      </c>
      <c r="AN823" s="125">
        <f t="shared" si="15902"/>
        <v>929</v>
      </c>
      <c r="AO823" s="127">
        <f t="shared" si="15902"/>
        <v>253</v>
      </c>
      <c r="AP823" s="126">
        <f t="shared" si="15902"/>
        <v>3048</v>
      </c>
      <c r="AQ823" s="125">
        <f t="shared" si="15902"/>
        <v>843</v>
      </c>
      <c r="AR823" s="165">
        <f t="shared" si="15902"/>
        <v>4006</v>
      </c>
      <c r="AS823" s="167">
        <f t="shared" si="15902"/>
        <v>2360</v>
      </c>
      <c r="AT823" s="125">
        <f t="shared" si="15902"/>
        <v>2130</v>
      </c>
      <c r="AU823" s="127">
        <f t="shared" si="15902"/>
        <v>1616</v>
      </c>
      <c r="AV823" s="126">
        <f t="shared" ref="AP823:BE825" si="15903">SUMIF($A$9:$A$32,$AE823,R$815:R$838)</f>
        <v>2061</v>
      </c>
      <c r="AW823" s="166">
        <f t="shared" si="15903"/>
        <v>2571</v>
      </c>
      <c r="AX823" s="125">
        <f t="shared" si="15903"/>
        <v>1171</v>
      </c>
      <c r="AY823" s="127">
        <f t="shared" si="15903"/>
        <v>292</v>
      </c>
      <c r="AZ823" s="126">
        <f t="shared" si="15903"/>
        <v>2722</v>
      </c>
      <c r="BA823" s="166">
        <f t="shared" si="15903"/>
        <v>1457</v>
      </c>
      <c r="BB823" s="125">
        <f t="shared" si="15903"/>
        <v>2123</v>
      </c>
      <c r="BC823" s="127">
        <f t="shared" si="15903"/>
        <v>787</v>
      </c>
      <c r="BD823" s="170">
        <f t="shared" si="15903"/>
        <v>2887</v>
      </c>
      <c r="BE823" s="171">
        <f t="shared" si="15903"/>
        <v>4330</v>
      </c>
      <c r="BF823" s="156">
        <f>AF823+AH823+AJ823+AL823+AN823+AP823+AR823+AT823+AV823+AX823+AZ823+BB823+BD823</f>
        <v>28039</v>
      </c>
      <c r="BG823" s="157">
        <f>AG823+AI823+AK823+AM823+AO823+AQ823+AS823+AU823+AW823+AY823+BA823+BC823+BE823</f>
        <v>25440</v>
      </c>
      <c r="BI823" s="145" t="s">
        <v>24</v>
      </c>
      <c r="BJ823" s="128">
        <f>B823/B839</f>
        <v>4.7080912569080348E-2</v>
      </c>
      <c r="BK823" s="129">
        <f t="shared" ref="BK823" si="15904">C823/C839</f>
        <v>3.8773229006566996E-2</v>
      </c>
      <c r="BL823" s="130">
        <f t="shared" ref="BL823" si="15905">D823/D839</f>
        <v>4.5383411580594682E-2</v>
      </c>
      <c r="BM823" s="131">
        <f t="shared" ref="BM823" si="15906">E823/E839</f>
        <v>3.9145352464129757E-2</v>
      </c>
      <c r="BN823" s="128">
        <f t="shared" ref="BN823" si="15907">F823/F839</f>
        <v>5.4751993226557542E-2</v>
      </c>
      <c r="BO823" s="129">
        <f t="shared" ref="BO823" si="15908">G823/G839</f>
        <v>2.7600443442027601E-2</v>
      </c>
      <c r="BP823" s="130">
        <f t="shared" ref="BP823" si="15909">H823/H839</f>
        <v>5.3106470739881416E-2</v>
      </c>
      <c r="BQ823" s="131">
        <f t="shared" ref="BQ823" si="15910">I823/I839</f>
        <v>4.0118726127046686E-2</v>
      </c>
      <c r="BR823" s="128">
        <f t="shared" ref="BR823" si="15911">J823/J839</f>
        <v>5.215523853351741E-2</v>
      </c>
      <c r="BS823" s="129">
        <f t="shared" ref="BS823" si="15912">K823/K839</f>
        <v>5.3639264549460566E-2</v>
      </c>
      <c r="BT823" s="130">
        <f t="shared" ref="BT823" si="15913">L823/L839</f>
        <v>3.7693733153638817E-2</v>
      </c>
      <c r="BU823" s="128">
        <f t="shared" ref="BU823" si="15914">M823/M839</f>
        <v>6.2557699916472503E-2</v>
      </c>
      <c r="BV823" s="132">
        <f t="shared" ref="BV823" si="15915">N823/N839</f>
        <v>3.9907033251459209E-2</v>
      </c>
      <c r="BW823" s="133">
        <f t="shared" ref="BW823" si="15916">O823/O839</f>
        <v>4.807052118565075E-2</v>
      </c>
      <c r="BX823" s="128">
        <f t="shared" ref="BX823" si="15917">P823/P839</f>
        <v>3.9296935476526573E-2</v>
      </c>
      <c r="BY823" s="129">
        <f t="shared" ref="BY823" si="15918">Q823/Q839</f>
        <v>3.9051538677392202E-2</v>
      </c>
      <c r="BZ823" s="130">
        <f t="shared" ref="BZ823" si="15919">R823/R839</f>
        <v>5.1998200494863915E-2</v>
      </c>
      <c r="CA823" s="131">
        <f t="shared" ref="CA823" si="15920">S823/S839</f>
        <v>4.4476586512384737E-2</v>
      </c>
      <c r="CB823" s="128">
        <f t="shared" ref="CB823" si="15921">T823/T839</f>
        <v>2.959028831562974E-2</v>
      </c>
      <c r="CC823" s="129">
        <f t="shared" ref="CC823" si="15922">U823/U839</f>
        <v>4.0292586164145799E-2</v>
      </c>
      <c r="CD823" s="130">
        <f t="shared" ref="CD823" si="15923">V823/V839</f>
        <v>2.8934990760960861E-2</v>
      </c>
      <c r="CE823" s="131">
        <f t="shared" ref="CE823" si="15924">W823/W839</f>
        <v>6.0361180666211399E-2</v>
      </c>
      <c r="CF823" s="128">
        <f t="shared" ref="CF823" si="15925">X823/X839</f>
        <v>3.752374920835972E-2</v>
      </c>
      <c r="CG823" s="129">
        <f t="shared" ref="CG823" si="15926">Y823/Y839</f>
        <v>4.2985864263867073E-2</v>
      </c>
      <c r="CH823" s="130">
        <f t="shared" ref="CH823" si="15927">Z823/Z839</f>
        <v>5.6060200180210892E-2</v>
      </c>
      <c r="CI823" s="128">
        <f t="shared" ref="CI823" si="15928">AA823/AA839</f>
        <v>5.4068229499224664E-2</v>
      </c>
      <c r="CJ823" s="134">
        <f t="shared" ref="CJ823" si="15929">AB823/AB839</f>
        <v>4.5646002968382608E-2</v>
      </c>
      <c r="CK823" s="135">
        <f t="shared" ref="CK823" si="15930">AC823/AC839</f>
        <v>4.5828425941504949E-2</v>
      </c>
    </row>
    <row r="824" spans="1:89" x14ac:dyDescent="0.2">
      <c r="A824" s="136" t="s">
        <v>25</v>
      </c>
      <c r="B824" s="192">
        <v>1378</v>
      </c>
      <c r="C824" s="176">
        <v>1312</v>
      </c>
      <c r="D824" s="177">
        <v>531</v>
      </c>
      <c r="E824" s="178">
        <v>516</v>
      </c>
      <c r="F824" s="175">
        <v>1193</v>
      </c>
      <c r="G824" s="179">
        <v>784</v>
      </c>
      <c r="H824" s="177">
        <v>1915</v>
      </c>
      <c r="I824" s="178">
        <v>1671</v>
      </c>
      <c r="J824" s="175">
        <v>291</v>
      </c>
      <c r="K824" s="176">
        <v>308</v>
      </c>
      <c r="L824" s="177">
        <v>858</v>
      </c>
      <c r="M824" s="175">
        <v>1071</v>
      </c>
      <c r="N824" s="180">
        <v>1443</v>
      </c>
      <c r="O824" s="193">
        <v>1686</v>
      </c>
      <c r="P824" s="175">
        <v>891</v>
      </c>
      <c r="Q824" s="176">
        <v>781</v>
      </c>
      <c r="R824" s="177">
        <v>1242</v>
      </c>
      <c r="S824" s="178">
        <v>1112</v>
      </c>
      <c r="T824" s="184">
        <v>251</v>
      </c>
      <c r="U824" s="175">
        <v>322</v>
      </c>
      <c r="V824" s="177">
        <v>797</v>
      </c>
      <c r="W824" s="194">
        <v>1214</v>
      </c>
      <c r="X824" s="175">
        <v>602</v>
      </c>
      <c r="Y824" s="179">
        <v>444</v>
      </c>
      <c r="Z824" s="177">
        <v>2194</v>
      </c>
      <c r="AA824" s="175">
        <v>2367</v>
      </c>
      <c r="AB824" s="156">
        <f t="shared" si="15710"/>
        <v>13586</v>
      </c>
      <c r="AC824" s="157">
        <f t="shared" si="15711"/>
        <v>13588</v>
      </c>
      <c r="AE824" s="237" t="str">
        <f>$AE$18</f>
        <v>18:00 - 18:59</v>
      </c>
      <c r="AF824" s="125">
        <f t="shared" si="15902"/>
        <v>1723</v>
      </c>
      <c r="AG824" s="176">
        <f t="shared" si="15902"/>
        <v>3528</v>
      </c>
      <c r="AH824" s="177">
        <f t="shared" si="15902"/>
        <v>850</v>
      </c>
      <c r="AI824" s="178">
        <f t="shared" si="15902"/>
        <v>1115</v>
      </c>
      <c r="AJ824" s="238">
        <f t="shared" si="15902"/>
        <v>1277</v>
      </c>
      <c r="AK824" s="179">
        <f t="shared" si="15902"/>
        <v>2810</v>
      </c>
      <c r="AL824" s="177">
        <f t="shared" si="15902"/>
        <v>2389</v>
      </c>
      <c r="AM824" s="178">
        <f t="shared" si="15902"/>
        <v>4510</v>
      </c>
      <c r="AN824" s="238">
        <f t="shared" si="15902"/>
        <v>664</v>
      </c>
      <c r="AO824" s="179">
        <f t="shared" si="15902"/>
        <v>253</v>
      </c>
      <c r="AP824" s="177">
        <f t="shared" si="15903"/>
        <v>2891</v>
      </c>
      <c r="AQ824" s="238">
        <f t="shared" si="15903"/>
        <v>852</v>
      </c>
      <c r="AR824" s="180">
        <f t="shared" si="15903"/>
        <v>2769</v>
      </c>
      <c r="AS824" s="181">
        <f t="shared" si="15903"/>
        <v>1754</v>
      </c>
      <c r="AT824" s="238">
        <f t="shared" si="15903"/>
        <v>1906</v>
      </c>
      <c r="AU824" s="179">
        <f t="shared" si="15903"/>
        <v>1849</v>
      </c>
      <c r="AV824" s="177">
        <f t="shared" si="15903"/>
        <v>1749</v>
      </c>
      <c r="AW824" s="178">
        <f t="shared" si="15903"/>
        <v>2653</v>
      </c>
      <c r="AX824" s="238">
        <f t="shared" si="15903"/>
        <v>1111</v>
      </c>
      <c r="AY824" s="179">
        <f t="shared" si="15903"/>
        <v>249</v>
      </c>
      <c r="AZ824" s="177">
        <f t="shared" si="15903"/>
        <v>2771</v>
      </c>
      <c r="BA824" s="178">
        <f t="shared" si="15903"/>
        <v>1436</v>
      </c>
      <c r="BB824" s="238">
        <f t="shared" si="15903"/>
        <v>1820</v>
      </c>
      <c r="BC824" s="179">
        <f t="shared" si="15903"/>
        <v>829</v>
      </c>
      <c r="BD824" s="177">
        <f t="shared" si="15903"/>
        <v>2657</v>
      </c>
      <c r="BE824" s="238">
        <f t="shared" si="15903"/>
        <v>3729</v>
      </c>
      <c r="BF824" s="158">
        <f>SUM(AF824,AH824,AJ824,AL824,AN824,AP824,AR824,AT824,AV824,AX824,AZ824,BB824,BD824)</f>
        <v>24577</v>
      </c>
      <c r="BG824" s="159">
        <f>SUM(AG824,AI824,AK824,AM824,AO824,AQ824,AS824,AU824,AW824,AY824,BA824,BC824,BE824)</f>
        <v>25567</v>
      </c>
      <c r="BI824" s="136" t="s">
        <v>25</v>
      </c>
      <c r="BJ824" s="128">
        <f>B824/B839</f>
        <v>4.8816777667564121E-2</v>
      </c>
      <c r="BK824" s="129">
        <f t="shared" ref="BK824" si="15931">C824/C839</f>
        <v>4.5829258069023333E-2</v>
      </c>
      <c r="BL824" s="130">
        <f t="shared" ref="BL824" si="15932">D824/D839</f>
        <v>4.373610081541883E-2</v>
      </c>
      <c r="BM824" s="131">
        <f t="shared" ref="BM824" si="15933">E824/E839</f>
        <v>4.0237055520898318E-2</v>
      </c>
      <c r="BN824" s="128">
        <f t="shared" ref="BN824" si="15934">F824/F839</f>
        <v>4.2087066958300993E-2</v>
      </c>
      <c r="BO824" s="129">
        <f t="shared" ref="BO824" si="15935">G824/G839</f>
        <v>2.9970564624029972E-2</v>
      </c>
      <c r="BP824" s="130">
        <f t="shared" ref="BP824" si="15936">H824/H839</f>
        <v>4.9368393915957723E-2</v>
      </c>
      <c r="BQ824" s="131">
        <f t="shared" ref="BQ824" si="15937">I824/I839</f>
        <v>4.0653966863732571E-2</v>
      </c>
      <c r="BR824" s="128">
        <f t="shared" ref="BR824" si="15938">J824/J839</f>
        <v>4.4638748274275199E-2</v>
      </c>
      <c r="BS824" s="129">
        <f t="shared" ref="BS824" si="15939">K824/K839</f>
        <v>4.6801397963835284E-2</v>
      </c>
      <c r="BT824" s="130">
        <f t="shared" ref="BT824" si="15940">L824/L839</f>
        <v>3.6135444743935312E-2</v>
      </c>
      <c r="BU824" s="128">
        <f t="shared" ref="BU824" si="15941">M824/M839</f>
        <v>4.7083131841561522E-2</v>
      </c>
      <c r="BV824" s="132">
        <f t="shared" ref="BV824" si="15942">N824/N839</f>
        <v>3.8111084700103E-2</v>
      </c>
      <c r="BW824" s="133">
        <f t="shared" ref="BW824" si="15943">O824/O839</f>
        <v>4.4901328930197874E-2</v>
      </c>
      <c r="BX824" s="128">
        <f t="shared" ref="BX824" si="15944">P824/P839</f>
        <v>4.0571922954328127E-2</v>
      </c>
      <c r="BY824" s="129">
        <f t="shared" ref="BY824" si="15945">Q824/Q839</f>
        <v>3.6526049948554858E-2</v>
      </c>
      <c r="BZ824" s="130">
        <f t="shared" ref="BZ824" si="15946">R824/R839</f>
        <v>4.6562195396266028E-2</v>
      </c>
      <c r="CA824" s="131">
        <f t="shared" ref="CA824" si="15947">S824/S839</f>
        <v>4.0209726993310435E-2</v>
      </c>
      <c r="CB824" s="128">
        <f t="shared" ref="CB824" si="15948">T824/T839</f>
        <v>3.1740010116337883E-2</v>
      </c>
      <c r="CC824" s="129">
        <f t="shared" ref="CC824" si="15949">U824/U839</f>
        <v>3.9920654599553684E-2</v>
      </c>
      <c r="CD824" s="130">
        <f t="shared" ref="CD824" si="15950">V824/V839</f>
        <v>3.3470519066017133E-2</v>
      </c>
      <c r="CE824" s="131">
        <f t="shared" ref="CE824" si="15951">W824/W839</f>
        <v>4.6058122771075197E-2</v>
      </c>
      <c r="CF824" s="128">
        <f t="shared" ref="CF824" si="15952">X824/X839</f>
        <v>3.1771163183449441E-2</v>
      </c>
      <c r="CG824" s="129">
        <f t="shared" ref="CG824" si="15953">Y824/Y839</f>
        <v>3.6703314871455735E-2</v>
      </c>
      <c r="CH824" s="130">
        <f t="shared" ref="CH824" si="15954">Z824/Z839</f>
        <v>5.3430095219540709E-2</v>
      </c>
      <c r="CI824" s="128">
        <f t="shared" ref="CI824" si="15955">AA824/AA839</f>
        <v>5.3977013591170298E-2</v>
      </c>
      <c r="CJ824" s="134">
        <f t="shared" ref="CJ824" si="15956">AB824/AB839</f>
        <v>4.2994079057712575E-2</v>
      </c>
      <c r="CK824" s="135">
        <f t="shared" ref="CK824" si="15957">AC824/AC839</f>
        <v>4.3136370995647634E-2</v>
      </c>
    </row>
    <row r="825" spans="1:89" ht="13.5" thickBot="1" x14ac:dyDescent="0.25">
      <c r="A825" s="145" t="s">
        <v>26</v>
      </c>
      <c r="B825" s="189">
        <v>1161</v>
      </c>
      <c r="C825" s="183">
        <v>1307</v>
      </c>
      <c r="D825" s="184">
        <v>504</v>
      </c>
      <c r="E825" s="185">
        <v>526</v>
      </c>
      <c r="F825" s="182">
        <v>1125</v>
      </c>
      <c r="G825" s="186">
        <v>868</v>
      </c>
      <c r="H825" s="184">
        <v>1898</v>
      </c>
      <c r="I825" s="185">
        <v>1677</v>
      </c>
      <c r="J825" s="182">
        <v>309</v>
      </c>
      <c r="K825" s="183">
        <v>301</v>
      </c>
      <c r="L825" s="184">
        <v>811</v>
      </c>
      <c r="M825" s="182">
        <v>954</v>
      </c>
      <c r="N825" s="187">
        <v>1427</v>
      </c>
      <c r="O825" s="190">
        <v>1479</v>
      </c>
      <c r="P825" s="182">
        <v>864</v>
      </c>
      <c r="Q825" s="183">
        <v>698</v>
      </c>
      <c r="R825" s="184">
        <v>1135</v>
      </c>
      <c r="S825" s="185">
        <v>1049</v>
      </c>
      <c r="T825" s="182">
        <v>215</v>
      </c>
      <c r="U825" s="186">
        <v>297</v>
      </c>
      <c r="V825" s="184">
        <v>796</v>
      </c>
      <c r="W825" s="191">
        <v>1025</v>
      </c>
      <c r="X825" s="182">
        <v>590</v>
      </c>
      <c r="Y825" s="186">
        <v>404</v>
      </c>
      <c r="Z825" s="184">
        <v>2125</v>
      </c>
      <c r="AA825" s="182">
        <v>1941</v>
      </c>
      <c r="AB825" s="156">
        <f t="shared" si="15710"/>
        <v>12960</v>
      </c>
      <c r="AC825" s="157">
        <f t="shared" si="15711"/>
        <v>12526</v>
      </c>
      <c r="AE825" s="235">
        <f>$AE$19</f>
        <v>0</v>
      </c>
      <c r="AF825" s="125">
        <f t="shared" si="15902"/>
        <v>0</v>
      </c>
      <c r="AG825" s="183">
        <f t="shared" si="15902"/>
        <v>0</v>
      </c>
      <c r="AH825" s="184">
        <f t="shared" si="15902"/>
        <v>0</v>
      </c>
      <c r="AI825" s="185">
        <f t="shared" si="15902"/>
        <v>0</v>
      </c>
      <c r="AJ825" s="182">
        <f t="shared" si="15902"/>
        <v>0</v>
      </c>
      <c r="AK825" s="186">
        <f t="shared" si="15902"/>
        <v>0</v>
      </c>
      <c r="AL825" s="184">
        <f t="shared" si="15902"/>
        <v>0</v>
      </c>
      <c r="AM825" s="185">
        <f t="shared" si="15902"/>
        <v>0</v>
      </c>
      <c r="AN825" s="182">
        <f t="shared" si="15902"/>
        <v>0</v>
      </c>
      <c r="AO825" s="186">
        <f t="shared" si="15902"/>
        <v>0</v>
      </c>
      <c r="AP825" s="184">
        <f t="shared" si="15903"/>
        <v>0</v>
      </c>
      <c r="AQ825" s="182">
        <f t="shared" si="15903"/>
        <v>0</v>
      </c>
      <c r="AR825" s="187">
        <f t="shared" si="15903"/>
        <v>0</v>
      </c>
      <c r="AS825" s="188">
        <f t="shared" si="15903"/>
        <v>0</v>
      </c>
      <c r="AT825" s="182">
        <f t="shared" si="15903"/>
        <v>0</v>
      </c>
      <c r="AU825" s="186">
        <f t="shared" si="15903"/>
        <v>0</v>
      </c>
      <c r="AV825" s="184">
        <f t="shared" si="15903"/>
        <v>0</v>
      </c>
      <c r="AW825" s="185">
        <f t="shared" si="15903"/>
        <v>0</v>
      </c>
      <c r="AX825" s="182">
        <f t="shared" si="15903"/>
        <v>0</v>
      </c>
      <c r="AY825" s="186">
        <f t="shared" si="15903"/>
        <v>0</v>
      </c>
      <c r="AZ825" s="184">
        <f t="shared" si="15903"/>
        <v>0</v>
      </c>
      <c r="BA825" s="185">
        <f t="shared" si="15903"/>
        <v>0</v>
      </c>
      <c r="BB825" s="182">
        <f t="shared" si="15903"/>
        <v>0</v>
      </c>
      <c r="BC825" s="186">
        <f t="shared" si="15903"/>
        <v>0</v>
      </c>
      <c r="BD825" s="184">
        <f t="shared" si="15903"/>
        <v>0</v>
      </c>
      <c r="BE825" s="182">
        <f t="shared" si="15903"/>
        <v>0</v>
      </c>
      <c r="BF825" s="158">
        <f>SUM(AF825,AH825,AJ825,AL825,AN825,AP825,AR825,AT825,AV825,AX825,AZ825,BB825,BD825)</f>
        <v>0</v>
      </c>
      <c r="BG825" s="159">
        <f>SUM(AG825,AI825,AK825,AM825,AO825,AQ825,AS825,AU825,AW825,AY825,BA825,BC825,BE825)</f>
        <v>0</v>
      </c>
      <c r="BI825" s="145" t="s">
        <v>26</v>
      </c>
      <c r="BJ825" s="128">
        <f>B825/B839</f>
        <v>4.1129375088564547E-2</v>
      </c>
      <c r="BK825" s="129">
        <f t="shared" ref="BK825" si="15958">C825/C839</f>
        <v>4.5654603884309065E-2</v>
      </c>
      <c r="BL825" s="130">
        <f t="shared" ref="BL825" si="15959">D825/D839</f>
        <v>4.1512231282431429E-2</v>
      </c>
      <c r="BM825" s="131">
        <f t="shared" ref="BM825" si="15960">E825/E839</f>
        <v>4.1016843418590146E-2</v>
      </c>
      <c r="BN825" s="128">
        <f t="shared" ref="BN825" si="15961">F825/F839</f>
        <v>3.9688139420023992E-2</v>
      </c>
      <c r="BO825" s="129">
        <f t="shared" ref="BO825" si="15962">G825/G839</f>
        <v>3.3181696548033185E-2</v>
      </c>
      <c r="BP825" s="130">
        <f t="shared" ref="BP825" si="15963">H825/H839</f>
        <v>4.8930136633152876E-2</v>
      </c>
      <c r="BQ825" s="131">
        <f t="shared" ref="BQ825" si="15964">I825/I839</f>
        <v>4.0799941610101455E-2</v>
      </c>
      <c r="BR825" s="128">
        <f t="shared" ref="BR825" si="15965">J825/J839</f>
        <v>4.7399907961343767E-2</v>
      </c>
      <c r="BS825" s="129">
        <f t="shared" ref="BS825" si="15966">K825/K839</f>
        <v>4.573772982829357E-2</v>
      </c>
      <c r="BT825" s="130">
        <f t="shared" ref="BT825" si="15967">L825/L839</f>
        <v>3.4155997304582207E-2</v>
      </c>
      <c r="BU825" s="128">
        <f t="shared" ref="BU825" si="15968">M825/M839</f>
        <v>4.1939596430298501E-2</v>
      </c>
      <c r="BV825" s="132">
        <f t="shared" ref="BV825" si="15969">N825/N839</f>
        <v>3.7688508570372134E-2</v>
      </c>
      <c r="BW825" s="133">
        <f t="shared" ref="BW825" si="15970">O825/O839</f>
        <v>3.9388532317771445E-2</v>
      </c>
      <c r="BX825" s="128">
        <f t="shared" ref="BX825" si="15971">P825/P839</f>
        <v>3.9342470743590909E-2</v>
      </c>
      <c r="BY825" s="129">
        <f t="shared" ref="BY825" si="15972">Q825/Q839</f>
        <v>3.2644280235712281E-2</v>
      </c>
      <c r="BZ825" s="130">
        <f t="shared" ref="BZ825" si="15973">R825/R839</f>
        <v>4.2550798530404138E-2</v>
      </c>
      <c r="CA825" s="131">
        <f t="shared" ref="CA825" si="15974">S825/S839</f>
        <v>3.7931657928041942E-2</v>
      </c>
      <c r="CB825" s="128">
        <f t="shared" ref="CB825" si="15975">T825/T839</f>
        <v>2.7187658067779463E-2</v>
      </c>
      <c r="CC825" s="129">
        <f t="shared" ref="CC825" si="15976">U825/U839</f>
        <v>3.6821224894619392E-2</v>
      </c>
      <c r="CD825" s="130">
        <f t="shared" ref="CD825" si="15977">V825/V839</f>
        <v>3.3428523433562909E-2</v>
      </c>
      <c r="CE825" s="131">
        <f t="shared" ref="CE825" si="15978">W825/W839</f>
        <v>3.8887624250701872E-2</v>
      </c>
      <c r="CF825" s="128">
        <f t="shared" ref="CF825" si="15979">X825/X839</f>
        <v>3.1137850960523537E-2</v>
      </c>
      <c r="CG825" s="129">
        <f t="shared" ref="CG825" si="15980">Y825/Y839</f>
        <v>3.3396709928081345E-2</v>
      </c>
      <c r="CH825" s="130">
        <f t="shared" ref="CH825" si="15981">Z825/Z839</f>
        <v>5.1749750383556975E-2</v>
      </c>
      <c r="CI825" s="128">
        <f t="shared" ref="CI825" si="15982">AA825/AA839</f>
        <v>4.4262519383380459E-2</v>
      </c>
      <c r="CJ825" s="134">
        <f t="shared" ref="CJ825" si="15983">AB825/AB839</f>
        <v>4.1013047592223975E-2</v>
      </c>
      <c r="CK825" s="135">
        <f t="shared" ref="CK825" si="15984">AC825/AC839</f>
        <v>3.9764953127132928E-2</v>
      </c>
    </row>
    <row r="826" spans="1:89" ht="14.25" thickTop="1" thickBot="1" x14ac:dyDescent="0.25">
      <c r="A826" s="136" t="s">
        <v>27</v>
      </c>
      <c r="B826" s="192">
        <v>1087</v>
      </c>
      <c r="C826" s="176">
        <v>1379</v>
      </c>
      <c r="D826" s="177">
        <v>497</v>
      </c>
      <c r="E826" s="178">
        <v>506</v>
      </c>
      <c r="F826" s="175">
        <v>1064</v>
      </c>
      <c r="G826" s="179">
        <v>1053</v>
      </c>
      <c r="H826" s="177">
        <v>1692</v>
      </c>
      <c r="I826" s="178">
        <v>2016</v>
      </c>
      <c r="J826" s="175">
        <v>351</v>
      </c>
      <c r="K826" s="176">
        <v>277</v>
      </c>
      <c r="L826" s="177">
        <v>987</v>
      </c>
      <c r="M826" s="175">
        <v>844</v>
      </c>
      <c r="N826" s="180">
        <v>1619</v>
      </c>
      <c r="O826" s="193">
        <v>1521</v>
      </c>
      <c r="P826" s="175">
        <v>881</v>
      </c>
      <c r="Q826" s="176">
        <v>740</v>
      </c>
      <c r="R826" s="177">
        <v>1182</v>
      </c>
      <c r="S826" s="178">
        <v>1202</v>
      </c>
      <c r="T826" s="175">
        <v>320</v>
      </c>
      <c r="U826" s="179">
        <v>261</v>
      </c>
      <c r="V826" s="177">
        <v>985</v>
      </c>
      <c r="W826" s="194">
        <v>1064</v>
      </c>
      <c r="X826" s="175">
        <v>698</v>
      </c>
      <c r="Y826" s="179">
        <v>391</v>
      </c>
      <c r="Z826" s="177">
        <v>1997</v>
      </c>
      <c r="AA826" s="175">
        <v>2520</v>
      </c>
      <c r="AB826" s="156">
        <f t="shared" si="15710"/>
        <v>13360</v>
      </c>
      <c r="AC826" s="157">
        <f t="shared" si="15711"/>
        <v>13774</v>
      </c>
      <c r="AE826" s="229" t="s">
        <v>13</v>
      </c>
      <c r="AF826" s="20">
        <f t="shared" ref="AF826:BG826" si="15985">SUM(AF823:AF825)</f>
        <v>3393</v>
      </c>
      <c r="AG826" s="21">
        <f t="shared" si="15985"/>
        <v>6446</v>
      </c>
      <c r="AH826" s="20">
        <f t="shared" si="15985"/>
        <v>2080</v>
      </c>
      <c r="AI826" s="21">
        <f t="shared" si="15985"/>
        <v>2158</v>
      </c>
      <c r="AJ826" s="20">
        <f t="shared" si="15985"/>
        <v>2810</v>
      </c>
      <c r="AK826" s="21">
        <f t="shared" si="15985"/>
        <v>5592</v>
      </c>
      <c r="AL826" s="20">
        <f t="shared" si="15985"/>
        <v>4918</v>
      </c>
      <c r="AM826" s="21">
        <f t="shared" si="15985"/>
        <v>8698</v>
      </c>
      <c r="AN826" s="20">
        <f t="shared" si="15985"/>
        <v>1593</v>
      </c>
      <c r="AO826" s="21">
        <f t="shared" si="15985"/>
        <v>506</v>
      </c>
      <c r="AP826" s="20">
        <f t="shared" si="15985"/>
        <v>5939</v>
      </c>
      <c r="AQ826" s="21">
        <f t="shared" si="15985"/>
        <v>1695</v>
      </c>
      <c r="AR826" s="20">
        <f t="shared" si="15985"/>
        <v>6775</v>
      </c>
      <c r="AS826" s="21">
        <f t="shared" si="15985"/>
        <v>4114</v>
      </c>
      <c r="AT826" s="20">
        <f t="shared" si="15985"/>
        <v>4036</v>
      </c>
      <c r="AU826" s="21">
        <f t="shared" si="15985"/>
        <v>3465</v>
      </c>
      <c r="AV826" s="20">
        <f t="shared" si="15985"/>
        <v>3810</v>
      </c>
      <c r="AW826" s="21">
        <f t="shared" si="15985"/>
        <v>5224</v>
      </c>
      <c r="AX826" s="20">
        <f t="shared" si="15985"/>
        <v>2282</v>
      </c>
      <c r="AY826" s="21">
        <f t="shared" si="15985"/>
        <v>541</v>
      </c>
      <c r="AZ826" s="20">
        <f t="shared" si="15985"/>
        <v>5493</v>
      </c>
      <c r="BA826" s="21">
        <f t="shared" si="15985"/>
        <v>2893</v>
      </c>
      <c r="BB826" s="20">
        <f t="shared" si="15985"/>
        <v>3943</v>
      </c>
      <c r="BC826" s="21">
        <f t="shared" si="15985"/>
        <v>1616</v>
      </c>
      <c r="BD826" s="20">
        <f t="shared" si="15985"/>
        <v>5544</v>
      </c>
      <c r="BE826" s="21">
        <f t="shared" si="15985"/>
        <v>8059</v>
      </c>
      <c r="BF826" s="160">
        <f t="shared" si="15985"/>
        <v>52616</v>
      </c>
      <c r="BG826" s="161">
        <f t="shared" si="15985"/>
        <v>51007</v>
      </c>
      <c r="BI826" s="136" t="s">
        <v>27</v>
      </c>
      <c r="BJ826" s="128">
        <f>B826/B839</f>
        <v>3.8507864531670682E-2</v>
      </c>
      <c r="BK826" s="129">
        <f t="shared" ref="BK826" si="15986">C826/C839</f>
        <v>4.8169624144194498E-2</v>
      </c>
      <c r="BL826" s="130">
        <f t="shared" ref="BL826" si="15987">D826/D839</f>
        <v>4.0935672514619881E-2</v>
      </c>
      <c r="BM826" s="131">
        <f t="shared" ref="BM826" si="15988">E826/E839</f>
        <v>3.9457267623206491E-2</v>
      </c>
      <c r="BN826" s="128">
        <f t="shared" ref="BN826" si="15989">F826/F839</f>
        <v>3.7536160304804909E-2</v>
      </c>
      <c r="BO826" s="129">
        <f t="shared" ref="BO826" si="15990">G826/G839</f>
        <v>4.0253832333040251E-2</v>
      </c>
      <c r="BP826" s="130">
        <f t="shared" ref="BP826" si="15991">H826/H839</f>
        <v>4.3619489559164733E-2</v>
      </c>
      <c r="BQ826" s="131">
        <f t="shared" ref="BQ826" si="15992">I826/I839</f>
        <v>4.9047514779943069E-2</v>
      </c>
      <c r="BR826" s="128">
        <f t="shared" ref="BR826" si="15993">J826/J839</f>
        <v>5.3842613897837094E-2</v>
      </c>
      <c r="BS826" s="129">
        <f t="shared" ref="BS826" si="15994">K826/K839</f>
        <v>4.2090867649293422E-2</v>
      </c>
      <c r="BT826" s="130">
        <f t="shared" ref="BT826" si="15995">L826/L839</f>
        <v>4.1568396226415096E-2</v>
      </c>
      <c r="BU826" s="128">
        <f t="shared" ref="BU826" si="15996">M826/M839</f>
        <v>3.7103793906888824E-2</v>
      </c>
      <c r="BV826" s="132">
        <f t="shared" ref="BV826" si="15997">N826/N839</f>
        <v>4.2759422127142593E-2</v>
      </c>
      <c r="BW826" s="133">
        <f t="shared" ref="BW826" si="15998">O826/O839</f>
        <v>4.0507070760872461E-2</v>
      </c>
      <c r="BX826" s="128">
        <f t="shared" ref="BX826" si="15999">P826/P839</f>
        <v>4.0116570283684712E-2</v>
      </c>
      <c r="BY826" s="129">
        <f t="shared" ref="BY826" si="16000">Q826/Q839</f>
        <v>3.4608549247030211E-2</v>
      </c>
      <c r="BZ826" s="130">
        <f t="shared" ref="BZ826" si="16001">R826/R839</f>
        <v>4.4312813976156558E-2</v>
      </c>
      <c r="CA826" s="131">
        <f t="shared" ref="CA826" si="16002">S826/S839</f>
        <v>4.3464111372265413E-2</v>
      </c>
      <c r="CB826" s="128">
        <f t="shared" ref="CB826" si="16003">T826/T839</f>
        <v>4.0465351542741529E-2</v>
      </c>
      <c r="CC826" s="129">
        <f t="shared" ref="CC826" si="16004">U826/U839</f>
        <v>3.2358046119514011E-2</v>
      </c>
      <c r="CD826" s="130">
        <f t="shared" ref="CD826" si="16005">V826/V839</f>
        <v>4.1365697967411387E-2</v>
      </c>
      <c r="CE826" s="131">
        <f t="shared" ref="CE826" si="16006">W826/W839</f>
        <v>4.0367250929509067E-2</v>
      </c>
      <c r="CF826" s="128">
        <f t="shared" ref="CF826" si="16007">X826/X839</f>
        <v>3.6837660966856658E-2</v>
      </c>
      <c r="CG826" s="129">
        <f t="shared" ref="CG826" si="16008">Y826/Y839</f>
        <v>3.2322063321484663E-2</v>
      </c>
      <c r="CH826" s="130">
        <f t="shared" ref="CH826" si="16009">Z826/Z839</f>
        <v>4.8632588948688597E-2</v>
      </c>
      <c r="CI826" s="128">
        <f t="shared" ref="CI826" si="16010">AA826/AA839</f>
        <v>5.7466022074249751E-2</v>
      </c>
      <c r="CJ826" s="134">
        <f t="shared" ref="CJ826" si="16011">AB826/AB839</f>
        <v>4.2278882394453113E-2</v>
      </c>
      <c r="CK826" s="135">
        <f t="shared" ref="CK826" si="16012">AC826/AC839</f>
        <v>4.3726845311602189E-2</v>
      </c>
    </row>
    <row r="827" spans="1:89" ht="13.5" thickTop="1" x14ac:dyDescent="0.2">
      <c r="A827" s="145" t="s">
        <v>28</v>
      </c>
      <c r="B827" s="189">
        <v>1094</v>
      </c>
      <c r="C827" s="183">
        <v>1912</v>
      </c>
      <c r="D827" s="184">
        <v>585</v>
      </c>
      <c r="E827" s="185">
        <v>618</v>
      </c>
      <c r="F827" s="182">
        <v>943</v>
      </c>
      <c r="G827" s="186">
        <v>1574</v>
      </c>
      <c r="H827" s="184">
        <v>1989</v>
      </c>
      <c r="I827" s="185">
        <v>2338</v>
      </c>
      <c r="J827" s="182">
        <v>421</v>
      </c>
      <c r="K827" s="183">
        <v>223</v>
      </c>
      <c r="L827" s="184">
        <v>1591</v>
      </c>
      <c r="M827" s="182">
        <v>817</v>
      </c>
      <c r="N827" s="187">
        <v>2081</v>
      </c>
      <c r="O827" s="190">
        <v>1702</v>
      </c>
      <c r="P827" s="182">
        <v>1186</v>
      </c>
      <c r="Q827" s="183">
        <v>806</v>
      </c>
      <c r="R827" s="184">
        <v>1351</v>
      </c>
      <c r="S827" s="185">
        <v>1469</v>
      </c>
      <c r="T827" s="182">
        <v>427</v>
      </c>
      <c r="U827" s="186">
        <v>196</v>
      </c>
      <c r="V827" s="184">
        <v>1459</v>
      </c>
      <c r="W827" s="191">
        <v>1112</v>
      </c>
      <c r="X827" s="182">
        <v>1056</v>
      </c>
      <c r="Y827" s="186">
        <v>394</v>
      </c>
      <c r="Z827" s="184">
        <v>2366</v>
      </c>
      <c r="AA827" s="182">
        <v>2617</v>
      </c>
      <c r="AB827" s="156">
        <f t="shared" si="15710"/>
        <v>16549</v>
      </c>
      <c r="AC827" s="157">
        <f t="shared" si="15711"/>
        <v>15778</v>
      </c>
      <c r="BI827" s="145" t="s">
        <v>28</v>
      </c>
      <c r="BJ827" s="128">
        <f>B827/B839</f>
        <v>3.8755845260025505E-2</v>
      </c>
      <c r="BK827" s="129">
        <f t="shared" ref="BK827" si="16013">C827/C839</f>
        <v>6.6787760234735219E-2</v>
      </c>
      <c r="BL827" s="130">
        <f t="shared" ref="BL827" si="16014">D827/D839</f>
        <v>4.8183839881393624E-2</v>
      </c>
      <c r="BM827" s="131">
        <f t="shared" ref="BM827" si="16015">E827/E839</f>
        <v>4.8190892077354962E-2</v>
      </c>
      <c r="BN827" s="128">
        <f t="shared" ref="BN827" si="16016">F827/F839</f>
        <v>3.3267480420517886E-2</v>
      </c>
      <c r="BO827" s="129">
        <f t="shared" ref="BO827" si="16017">G827/G839</f>
        <v>6.0170495814060171E-2</v>
      </c>
      <c r="BP827" s="130">
        <f t="shared" ref="BP827" si="16018">H827/H839</f>
        <v>5.1276102088167054E-2</v>
      </c>
      <c r="BQ827" s="131">
        <f t="shared" ref="BQ827" si="16019">I827/I839</f>
        <v>5.6881492835072864E-2</v>
      </c>
      <c r="BR827" s="128">
        <f t="shared" ref="BR827" si="16020">J827/J839</f>
        <v>6.4580457125325966E-2</v>
      </c>
      <c r="BS827" s="129">
        <f t="shared" ref="BS827" si="16021">K827/K839</f>
        <v>3.388542774654308E-2</v>
      </c>
      <c r="BT827" s="130">
        <f t="shared" ref="BT827" si="16022">L827/L839</f>
        <v>6.7006401617250674E-2</v>
      </c>
      <c r="BU827" s="128">
        <f t="shared" ref="BU827" si="16023">M827/M839</f>
        <v>3.5916824196597356E-2</v>
      </c>
      <c r="BV827" s="132">
        <f t="shared" ref="BV827" si="16024">N827/N839</f>
        <v>5.496130787312152E-2</v>
      </c>
      <c r="BW827" s="133">
        <f t="shared" ref="BW827" si="16025">O827/O839</f>
        <v>4.5327438813283973E-2</v>
      </c>
      <c r="BX827" s="128">
        <f t="shared" ref="BX827" si="16026">P827/P839</f>
        <v>5.4004826738308823E-2</v>
      </c>
      <c r="BY827" s="129">
        <f t="shared" ref="BY827" si="16027">Q827/Q839</f>
        <v>3.7695257693386962E-2</v>
      </c>
      <c r="BZ827" s="130">
        <f t="shared" ref="BZ827" si="16028">R827/R839</f>
        <v>5.0648571642798228E-2</v>
      </c>
      <c r="CA827" s="131">
        <f t="shared" ref="CA827" si="16029">S827/S839</f>
        <v>5.3118785029831854E-2</v>
      </c>
      <c r="CB827" s="128">
        <f t="shared" ref="CB827" si="16030">T827/T839</f>
        <v>5.3995953464845724E-2</v>
      </c>
      <c r="CC827" s="129">
        <f t="shared" ref="CC827" si="16031">U827/U839</f>
        <v>2.4299528886684851E-2</v>
      </c>
      <c r="CD827" s="130">
        <f t="shared" ref="CD827" si="16032">V827/V839</f>
        <v>6.1271627750713924E-2</v>
      </c>
      <c r="CE827" s="131">
        <f t="shared" ref="CE827" si="16033">W827/W839</f>
        <v>4.2188329918810226E-2</v>
      </c>
      <c r="CF827" s="128">
        <f t="shared" ref="CF827" si="16034">X827/X839</f>
        <v>5.5731475617479417E-2</v>
      </c>
      <c r="CG827" s="129">
        <f t="shared" ref="CG827" si="16035">Y827/Y839</f>
        <v>3.2570058692237745E-2</v>
      </c>
      <c r="CH827" s="130">
        <f t="shared" ref="CH827" si="16036">Z827/Z839</f>
        <v>5.7618780897645085E-2</v>
      </c>
      <c r="CI827" s="128">
        <f t="shared" ref="CI827" si="16037">AA827/AA839</f>
        <v>5.9678007844568094E-2</v>
      </c>
      <c r="CJ827" s="134">
        <f t="shared" ref="CJ827" si="16038">AB827/AB839</f>
        <v>5.2370750355224892E-2</v>
      </c>
      <c r="CK827" s="135">
        <f t="shared" ref="CK827" si="16039">AC827/AC839</f>
        <v>5.0088729877048009E-2</v>
      </c>
    </row>
    <row r="828" spans="1:89" x14ac:dyDescent="0.2">
      <c r="A828" s="136" t="s">
        <v>29</v>
      </c>
      <c r="B828" s="192">
        <v>1294</v>
      </c>
      <c r="C828" s="176">
        <v>2446</v>
      </c>
      <c r="D828" s="177">
        <v>970</v>
      </c>
      <c r="E828" s="178">
        <v>883</v>
      </c>
      <c r="F828" s="175">
        <v>1375</v>
      </c>
      <c r="G828" s="179">
        <v>2583</v>
      </c>
      <c r="H828" s="177">
        <v>2235</v>
      </c>
      <c r="I828" s="178">
        <v>3362</v>
      </c>
      <c r="J828" s="175">
        <v>715</v>
      </c>
      <c r="K828" s="176">
        <v>247</v>
      </c>
      <c r="L828" s="177">
        <v>2220</v>
      </c>
      <c r="M828" s="175">
        <v>762</v>
      </c>
      <c r="N828" s="180">
        <v>2818</v>
      </c>
      <c r="O828" s="193">
        <v>1930</v>
      </c>
      <c r="P828" s="175">
        <v>1733</v>
      </c>
      <c r="Q828" s="176">
        <v>1117</v>
      </c>
      <c r="R828" s="177">
        <v>1771</v>
      </c>
      <c r="S828" s="178">
        <v>1950</v>
      </c>
      <c r="T828" s="175">
        <v>1054</v>
      </c>
      <c r="U828" s="179">
        <v>224</v>
      </c>
      <c r="V828" s="177">
        <v>2415</v>
      </c>
      <c r="W828" s="194">
        <v>1197</v>
      </c>
      <c r="X828" s="175">
        <v>1542</v>
      </c>
      <c r="Y828" s="179">
        <v>548</v>
      </c>
      <c r="Z828" s="177">
        <v>2636</v>
      </c>
      <c r="AA828" s="175">
        <v>3350</v>
      </c>
      <c r="AB828" s="156">
        <f t="shared" si="15710"/>
        <v>22778</v>
      </c>
      <c r="AC828" s="157">
        <f t="shared" si="15711"/>
        <v>20599</v>
      </c>
      <c r="BI828" s="136" t="s">
        <v>29</v>
      </c>
      <c r="BJ828" s="128">
        <f>B828/B839</f>
        <v>4.584100892730622E-2</v>
      </c>
      <c r="BK828" s="129">
        <f t="shared" ref="BK828" si="16040">C828/C839</f>
        <v>8.5440827162218805E-2</v>
      </c>
      <c r="BL828" s="130">
        <f t="shared" ref="BL828" si="16041">D828/D839</f>
        <v>7.9894572111028739E-2</v>
      </c>
      <c r="BM828" s="131">
        <f t="shared" ref="BM828" si="16042">E828/E839</f>
        <v>6.8855271366188395E-2</v>
      </c>
      <c r="BN828" s="128">
        <f t="shared" ref="BN828" si="16043">F828/F839</f>
        <v>4.8507725957807099E-2</v>
      </c>
      <c r="BO828" s="129">
        <f t="shared" ref="BO828" si="16044">G828/G839</f>
        <v>9.8742306663098744E-2</v>
      </c>
      <c r="BP828" s="130">
        <f t="shared" ref="BP828" si="16045">H828/H839</f>
        <v>5.7617942768754836E-2</v>
      </c>
      <c r="BQ828" s="131">
        <f t="shared" ref="BQ828" si="16046">I828/I839</f>
        <v>8.1794516215361407E-2</v>
      </c>
      <c r="BR828" s="128">
        <f t="shared" ref="BR828" si="16047">J828/J839</f>
        <v>0.10967939868077926</v>
      </c>
      <c r="BS828" s="129">
        <f t="shared" ref="BS828" si="16048">K828/K839</f>
        <v>3.7532289925543229E-2</v>
      </c>
      <c r="BT828" s="130">
        <f t="shared" ref="BT828" si="16049">L828/L839</f>
        <v>9.3497304582210242E-2</v>
      </c>
      <c r="BU828" s="128">
        <f t="shared" ref="BU828" si="16050">M828/M839</f>
        <v>3.3498922934892511E-2</v>
      </c>
      <c r="BV828" s="132">
        <f t="shared" ref="BV828" si="16051">N828/N839</f>
        <v>7.4426220848849797E-2</v>
      </c>
      <c r="BW828" s="133">
        <f t="shared" ref="BW828" si="16052">O828/O839</f>
        <v>5.139950464726091E-2</v>
      </c>
      <c r="BX828" s="128">
        <f t="shared" ref="BX828" si="16053">P828/P839</f>
        <v>7.8912617822503528E-2</v>
      </c>
      <c r="BY828" s="129">
        <f t="shared" ref="BY828" si="16054">Q828/Q839</f>
        <v>5.2240202039098307E-2</v>
      </c>
      <c r="BZ828" s="130">
        <f t="shared" ref="BZ828" si="16055">R828/R839</f>
        <v>6.6394241583564523E-2</v>
      </c>
      <c r="CA828" s="131">
        <f t="shared" ref="CA828" si="16056">S828/S839</f>
        <v>7.0511661544024593E-2</v>
      </c>
      <c r="CB828" s="128">
        <f t="shared" ref="CB828" si="16057">T828/T839</f>
        <v>0.13328275164390491</v>
      </c>
      <c r="CC828" s="129">
        <f t="shared" ref="CC828" si="16058">U828/U839</f>
        <v>2.7770890156211259E-2</v>
      </c>
      <c r="CD828" s="130">
        <f t="shared" ref="CD828" si="16059">V828/V839</f>
        <v>0.1014194523769528</v>
      </c>
      <c r="CE828" s="131">
        <f t="shared" ref="CE828" si="16060">W828/W839</f>
        <v>4.5413157295697698E-2</v>
      </c>
      <c r="CF828" s="128">
        <f t="shared" ref="CF828" si="16061">X828/X839</f>
        <v>8.1380620645978466E-2</v>
      </c>
      <c r="CG828" s="129">
        <f t="shared" ref="CG828" si="16062">Y828/Y839</f>
        <v>4.5300487724229149E-2</v>
      </c>
      <c r="CH828" s="130">
        <f t="shared" ref="CH828" si="16063">Z828/Z839</f>
        <v>6.4194043299320561E-2</v>
      </c>
      <c r="CI828" s="128">
        <f t="shared" ref="CI828" si="16064">AA828/AA839</f>
        <v>7.6393322995530422E-2</v>
      </c>
      <c r="CJ828" s="134">
        <f t="shared" ref="CJ828" si="16065">AB828/AB839</f>
        <v>7.2082962812938092E-2</v>
      </c>
      <c r="CK828" s="135">
        <f t="shared" ref="CK828" si="16066">AC828/AC839</f>
        <v>6.5393443195418427E-2</v>
      </c>
    </row>
    <row r="829" spans="1:89" x14ac:dyDescent="0.2">
      <c r="A829" s="145" t="s">
        <v>30</v>
      </c>
      <c r="B829" s="189">
        <v>1670</v>
      </c>
      <c r="C829" s="183">
        <v>2918</v>
      </c>
      <c r="D829" s="184">
        <v>1230</v>
      </c>
      <c r="E829" s="185">
        <v>1043</v>
      </c>
      <c r="F829" s="182">
        <v>1533</v>
      </c>
      <c r="G829" s="186">
        <v>2782</v>
      </c>
      <c r="H829" s="184">
        <v>2529</v>
      </c>
      <c r="I829" s="185">
        <v>4188</v>
      </c>
      <c r="J829" s="182">
        <v>929</v>
      </c>
      <c r="K829" s="183">
        <v>253</v>
      </c>
      <c r="L829" s="184">
        <v>3048</v>
      </c>
      <c r="M829" s="182">
        <v>843</v>
      </c>
      <c r="N829" s="187">
        <v>4006</v>
      </c>
      <c r="O829" s="190">
        <v>2360</v>
      </c>
      <c r="P829" s="182">
        <v>2130</v>
      </c>
      <c r="Q829" s="183">
        <v>1616</v>
      </c>
      <c r="R829" s="184">
        <v>2061</v>
      </c>
      <c r="S829" s="185">
        <v>2571</v>
      </c>
      <c r="T829" s="182">
        <v>1171</v>
      </c>
      <c r="U829" s="186">
        <v>292</v>
      </c>
      <c r="V829" s="184">
        <v>2722</v>
      </c>
      <c r="W829" s="191">
        <v>1457</v>
      </c>
      <c r="X829" s="182">
        <v>2123</v>
      </c>
      <c r="Y829" s="186">
        <v>787</v>
      </c>
      <c r="Z829" s="184">
        <v>2887</v>
      </c>
      <c r="AA829" s="182">
        <v>4330</v>
      </c>
      <c r="AB829" s="156">
        <f t="shared" si="15710"/>
        <v>28039</v>
      </c>
      <c r="AC829" s="157">
        <f t="shared" si="15711"/>
        <v>25440</v>
      </c>
      <c r="BI829" s="145" t="s">
        <v>30</v>
      </c>
      <c r="BJ829" s="128">
        <f>B829/B839</f>
        <v>5.9161116621793963E-2</v>
      </c>
      <c r="BK829" s="129">
        <f t="shared" ref="BK829" si="16067">C829/C839</f>
        <v>0.10192818219924549</v>
      </c>
      <c r="BL829" s="130">
        <f t="shared" ref="BL829" si="16068">D829/D839</f>
        <v>0.1013096120583148</v>
      </c>
      <c r="BM829" s="131">
        <f t="shared" ref="BM829" si="16069">E829/E839</f>
        <v>8.1331877729257637E-2</v>
      </c>
      <c r="BN829" s="128">
        <f t="shared" ref="BN829" si="16070">F829/F839</f>
        <v>5.4081704649686022E-2</v>
      </c>
      <c r="BO829" s="129">
        <f t="shared" ref="BO829" si="16071">G829/G839</f>
        <v>0.10634963110210635</v>
      </c>
      <c r="BP829" s="130">
        <f t="shared" ref="BP829" si="16072">H829/H839</f>
        <v>6.5197215777262174E-2</v>
      </c>
      <c r="BQ829" s="131">
        <f t="shared" ref="BQ829" si="16073">I829/I839</f>
        <v>0.10189037296547697</v>
      </c>
      <c r="BR829" s="128">
        <f t="shared" ref="BR829" si="16074">J829/J839</f>
        <v>0.14250651940481668</v>
      </c>
      <c r="BS829" s="129">
        <f t="shared" ref="BS829" si="16075">K829/K839</f>
        <v>3.8444005470293266E-2</v>
      </c>
      <c r="BT829" s="130">
        <f t="shared" ref="BT829" si="16076">L829/L839</f>
        <v>0.12836927223719677</v>
      </c>
      <c r="BU829" s="128">
        <f t="shared" ref="BU829" si="16077">M829/M839</f>
        <v>3.7059832065766914E-2</v>
      </c>
      <c r="BV829" s="132">
        <f t="shared" ref="BV829" si="16078">N829/N839</f>
        <v>0.10580249848136704</v>
      </c>
      <c r="BW829" s="133">
        <f t="shared" ref="BW829" si="16079">O829/O839</f>
        <v>6.2851207755199867E-2</v>
      </c>
      <c r="BX829" s="128">
        <f t="shared" ref="BX829" si="16080">P829/P839</f>
        <v>9.6990118847047044E-2</v>
      </c>
      <c r="BY829" s="129">
        <f t="shared" ref="BY829" si="16081">Q829/Q839</f>
        <v>7.5577588625947059E-2</v>
      </c>
      <c r="BZ829" s="130">
        <f t="shared" ref="BZ829" si="16082">R829/R839</f>
        <v>7.7266251780760298E-2</v>
      </c>
      <c r="CA829" s="131">
        <f t="shared" ref="CA829" si="16083">S829/S839</f>
        <v>9.2966913758813954E-2</v>
      </c>
      <c r="CB829" s="128">
        <f t="shared" ref="CB829" si="16084">T829/T839</f>
        <v>0.14807789580171979</v>
      </c>
      <c r="CC829" s="129">
        <f t="shared" ref="CC829" si="16085">U829/U839</f>
        <v>3.6201338953632534E-2</v>
      </c>
      <c r="CD829" s="130">
        <f t="shared" ref="CD829" si="16086">V829/V839</f>
        <v>0.1143121115403998</v>
      </c>
      <c r="CE829" s="131">
        <f t="shared" ref="CE829" si="16087">W829/W839</f>
        <v>5.527733515441232E-2</v>
      </c>
      <c r="CF829" s="128">
        <f t="shared" ref="CF829" si="16088">X829/X839</f>
        <v>0.11204348743930757</v>
      </c>
      <c r="CG829" s="129">
        <f t="shared" ref="CG829" si="16089">Y829/Y839</f>
        <v>6.505745226089113E-2</v>
      </c>
      <c r="CH829" s="130">
        <f t="shared" ref="CH829" si="16090">Z829/Z839</f>
        <v>7.030660205050776E-2</v>
      </c>
      <c r="CI829" s="128">
        <f t="shared" ref="CI829" si="16091">AA829/AA839</f>
        <v>9.8741220468849769E-2</v>
      </c>
      <c r="CJ829" s="134">
        <f t="shared" ref="CJ829" si="16092">AB829/AB839</f>
        <v>8.8731855049256791E-2</v>
      </c>
      <c r="CK829" s="135">
        <f t="shared" ref="CK829" si="16093">AC829/AC839</f>
        <v>8.0761648375719447E-2</v>
      </c>
    </row>
    <row r="830" spans="1:89" x14ac:dyDescent="0.2">
      <c r="A830" s="136" t="s">
        <v>31</v>
      </c>
      <c r="B830" s="192">
        <v>1723</v>
      </c>
      <c r="C830" s="176">
        <v>3528</v>
      </c>
      <c r="D830" s="177">
        <v>850</v>
      </c>
      <c r="E830" s="178">
        <v>1115</v>
      </c>
      <c r="F830" s="175">
        <v>1277</v>
      </c>
      <c r="G830" s="179">
        <v>2810</v>
      </c>
      <c r="H830" s="177">
        <v>2389</v>
      </c>
      <c r="I830" s="178">
        <v>4510</v>
      </c>
      <c r="J830" s="175">
        <v>664</v>
      </c>
      <c r="K830" s="176">
        <v>253</v>
      </c>
      <c r="L830" s="177">
        <v>2891</v>
      </c>
      <c r="M830" s="175">
        <v>852</v>
      </c>
      <c r="N830" s="180">
        <v>2769</v>
      </c>
      <c r="O830" s="193">
        <v>1754</v>
      </c>
      <c r="P830" s="175">
        <v>1906</v>
      </c>
      <c r="Q830" s="176">
        <v>1849</v>
      </c>
      <c r="R830" s="177">
        <v>1749</v>
      </c>
      <c r="S830" s="178">
        <v>2653</v>
      </c>
      <c r="T830" s="175">
        <v>1111</v>
      </c>
      <c r="U830" s="179">
        <v>249</v>
      </c>
      <c r="V830" s="177">
        <v>2771</v>
      </c>
      <c r="W830" s="194">
        <v>1436</v>
      </c>
      <c r="X830" s="175">
        <v>1820</v>
      </c>
      <c r="Y830" s="179">
        <v>829</v>
      </c>
      <c r="Z830" s="177">
        <v>2657</v>
      </c>
      <c r="AA830" s="175">
        <v>3729</v>
      </c>
      <c r="AB830" s="156">
        <f t="shared" si="15710"/>
        <v>24577</v>
      </c>
      <c r="AC830" s="157">
        <f t="shared" si="15711"/>
        <v>25567</v>
      </c>
      <c r="BI830" s="136" t="s">
        <v>31</v>
      </c>
      <c r="BJ830" s="128">
        <f>B830/B839</f>
        <v>6.1038684993623353E-2</v>
      </c>
      <c r="BK830" s="129">
        <f t="shared" ref="BK830" si="16094">C830/C839</f>
        <v>0.12323599273438592</v>
      </c>
      <c r="BL830" s="130">
        <f t="shared" ref="BL830" si="16095">D830/D839</f>
        <v>7.0010707519973639E-2</v>
      </c>
      <c r="BM830" s="131">
        <f t="shared" ref="BM830" si="16096">E830/E839</f>
        <v>8.6946350592638805E-2</v>
      </c>
      <c r="BN830" s="128">
        <f t="shared" ref="BN830" si="16097">F830/F839</f>
        <v>4.5050448034996117E-2</v>
      </c>
      <c r="BO830" s="129">
        <f t="shared" ref="BO830" si="16098">G830/G839</f>
        <v>0.10742000841010742</v>
      </c>
      <c r="BP830" s="130">
        <f t="shared" ref="BP830" si="16099">H830/H839</f>
        <v>6.1588038154163444E-2</v>
      </c>
      <c r="BQ830" s="131">
        <f t="shared" ref="BQ830" si="16100">I830/I839</f>
        <v>0.10972435102060676</v>
      </c>
      <c r="BR830" s="128">
        <f t="shared" ref="BR830" si="16101">J830/J839</f>
        <v>0.10185611290075165</v>
      </c>
      <c r="BS830" s="129">
        <f t="shared" ref="BS830" si="16102">K830/K839</f>
        <v>3.8444005470293266E-2</v>
      </c>
      <c r="BT830" s="130">
        <f t="shared" ref="BT830" si="16103">L830/L839</f>
        <v>0.12175707547169812</v>
      </c>
      <c r="BU830" s="128">
        <f t="shared" ref="BU830" si="16104">M830/M839</f>
        <v>3.7455488635864072E-2</v>
      </c>
      <c r="BV830" s="132">
        <f t="shared" ref="BV830" si="16105">N830/N839</f>
        <v>7.3132081451549008E-2</v>
      </c>
      <c r="BW830" s="133">
        <f t="shared" ref="BW830" si="16106">O830/O839</f>
        <v>4.6712295933313802E-2</v>
      </c>
      <c r="BX830" s="128">
        <f t="shared" ref="BX830" si="16107">P830/P839</f>
        <v>8.6790219024634574E-2</v>
      </c>
      <c r="BY830" s="129">
        <f t="shared" ref="BY830" si="16108">Q830/Q839</f>
        <v>8.647460480778224E-2</v>
      </c>
      <c r="BZ830" s="130">
        <f t="shared" ref="BZ830" si="16109">R830/R839</f>
        <v>6.5569468396191044E-2</v>
      </c>
      <c r="CA830" s="131">
        <f t="shared" ref="CA830" si="16110">S830/S839</f>
        <v>9.593201952630627E-2</v>
      </c>
      <c r="CB830" s="128">
        <f t="shared" ref="CB830" si="16111">T830/T839</f>
        <v>0.14049064238745573</v>
      </c>
      <c r="CC830" s="129">
        <f t="shared" ref="CC830" si="16112">U830/U839</f>
        <v>3.0870319861145551E-2</v>
      </c>
      <c r="CD830" s="130">
        <f t="shared" ref="CD830" si="16113">V830/V839</f>
        <v>0.11636989753065681</v>
      </c>
      <c r="CE830" s="131">
        <f t="shared" ref="CE830" si="16114">W830/W839</f>
        <v>5.4480613096593064E-2</v>
      </c>
      <c r="CF830" s="128">
        <f t="shared" ref="CF830" si="16115">X830/X839</f>
        <v>9.6052353810428537E-2</v>
      </c>
      <c r="CG830" s="129">
        <f t="shared" ref="CG830" si="16116">Y830/Y839</f>
        <v>6.8529387451434234E-2</v>
      </c>
      <c r="CH830" s="130">
        <f t="shared" ref="CH830" si="16117">Z830/Z839</f>
        <v>6.4705452597228652E-2</v>
      </c>
      <c r="CI830" s="128">
        <f t="shared" ref="CI830" si="16118">AA830/AA839</f>
        <v>8.503603028368148E-2</v>
      </c>
      <c r="CJ830" s="134">
        <f t="shared" ref="CJ830" si="16119">AB830/AB839</f>
        <v>7.7776054835963629E-2</v>
      </c>
      <c r="CK830" s="135">
        <f t="shared" ref="CK830" si="16120">AC830/AC839</f>
        <v>8.1164821698978734E-2</v>
      </c>
    </row>
    <row r="831" spans="1:89" x14ac:dyDescent="0.2">
      <c r="A831" s="145" t="s">
        <v>32</v>
      </c>
      <c r="B831" s="189">
        <v>1697</v>
      </c>
      <c r="C831" s="183">
        <v>2853</v>
      </c>
      <c r="D831" s="184">
        <v>588</v>
      </c>
      <c r="E831" s="185">
        <v>1139</v>
      </c>
      <c r="F831" s="182">
        <v>1072</v>
      </c>
      <c r="G831" s="186">
        <v>2652</v>
      </c>
      <c r="H831" s="184">
        <v>2110</v>
      </c>
      <c r="I831" s="185">
        <v>3790</v>
      </c>
      <c r="J831" s="182">
        <v>470</v>
      </c>
      <c r="K831" s="183">
        <v>197</v>
      </c>
      <c r="L831" s="184">
        <v>2061</v>
      </c>
      <c r="M831" s="182">
        <v>799</v>
      </c>
      <c r="N831" s="187">
        <v>2963</v>
      </c>
      <c r="O831" s="190">
        <v>2227</v>
      </c>
      <c r="P831" s="182">
        <v>1407</v>
      </c>
      <c r="Q831" s="183">
        <v>1811</v>
      </c>
      <c r="R831" s="184">
        <v>1524</v>
      </c>
      <c r="S831" s="185">
        <v>1930</v>
      </c>
      <c r="T831" s="182">
        <v>589</v>
      </c>
      <c r="U831" s="186">
        <v>298</v>
      </c>
      <c r="V831" s="184">
        <v>2215</v>
      </c>
      <c r="W831" s="191">
        <v>1427</v>
      </c>
      <c r="X831" s="182">
        <v>1208</v>
      </c>
      <c r="Y831" s="186">
        <v>628</v>
      </c>
      <c r="Z831" s="184">
        <v>2306</v>
      </c>
      <c r="AA831" s="182">
        <v>3447</v>
      </c>
      <c r="AB831" s="156">
        <f t="shared" si="15710"/>
        <v>20210</v>
      </c>
      <c r="AC831" s="157">
        <f t="shared" si="15711"/>
        <v>23198</v>
      </c>
      <c r="BI831" s="145" t="s">
        <v>32</v>
      </c>
      <c r="BJ831" s="128">
        <f>B831/B839</f>
        <v>6.0117613716876857E-2</v>
      </c>
      <c r="BK831" s="129">
        <f t="shared" ref="BK831" si="16121">C831/C839</f>
        <v>9.9657677797960045E-2</v>
      </c>
      <c r="BL831" s="130">
        <f t="shared" ref="BL831" si="16122">D831/D839</f>
        <v>4.8430936496170002E-2</v>
      </c>
      <c r="BM831" s="131">
        <f t="shared" ref="BM831" si="16123">E831/E839</f>
        <v>8.8817841547099194E-2</v>
      </c>
      <c r="BN831" s="128">
        <f t="shared" ref="BN831" si="16124">F831/F839</f>
        <v>3.781838707401397E-2</v>
      </c>
      <c r="BO831" s="129">
        <f t="shared" ref="BO831" si="16125">G831/G839</f>
        <v>0.10138002217210138</v>
      </c>
      <c r="BP831" s="130">
        <f t="shared" ref="BP831" si="16126">H831/H839</f>
        <v>5.4395462748130959E-2</v>
      </c>
      <c r="BQ831" s="131">
        <f t="shared" ref="BQ831" si="16127">I831/I839</f>
        <v>9.2207381456341386E-2</v>
      </c>
      <c r="BR831" s="128">
        <f t="shared" ref="BR831" si="16128">J831/J839</f>
        <v>7.2096947384568191E-2</v>
      </c>
      <c r="BS831" s="129">
        <f t="shared" ref="BS831" si="16129">K831/K839</f>
        <v>2.9934660385959582E-2</v>
      </c>
      <c r="BT831" s="130">
        <f t="shared" ref="BT831" si="16130">L831/L839</f>
        <v>8.6800876010781666E-2</v>
      </c>
      <c r="BU831" s="128">
        <f t="shared" ref="BU831" si="16131">M831/M839</f>
        <v>3.512551105640304E-2</v>
      </c>
      <c r="BV831" s="132">
        <f t="shared" ref="BV831" si="16132">N831/N839</f>
        <v>7.8255817024535823E-2</v>
      </c>
      <c r="BW831" s="133">
        <f t="shared" ref="BW831" si="16133">O831/O839</f>
        <v>5.9309169352046658E-2</v>
      </c>
      <c r="BX831" s="128">
        <f t="shared" ref="BX831" si="16134">P831/P839</f>
        <v>6.4068120759528252E-2</v>
      </c>
      <c r="BY831" s="129">
        <f t="shared" ref="BY831" si="16135">Q831/Q839</f>
        <v>8.4697409035637453E-2</v>
      </c>
      <c r="BZ831" s="130">
        <f t="shared" ref="BZ831" si="16136">R831/R839</f>
        <v>5.7134288070780533E-2</v>
      </c>
      <c r="CA831" s="131">
        <f t="shared" ref="CA831" si="16137">S831/S839</f>
        <v>6.9788465015367923E-2</v>
      </c>
      <c r="CB831" s="128">
        <f t="shared" ref="CB831" si="16138">T831/T839</f>
        <v>7.448153768335862E-2</v>
      </c>
      <c r="CC831" s="129">
        <f t="shared" ref="CC831" si="16139">U831/U839</f>
        <v>3.6945202082816764E-2</v>
      </c>
      <c r="CD831" s="130">
        <f t="shared" ref="CD831" si="16140">V831/V839</f>
        <v>9.3020325886107841E-2</v>
      </c>
      <c r="CE831" s="131">
        <f t="shared" ref="CE831" si="16141">W831/W839</f>
        <v>5.4139160786099094E-2</v>
      </c>
      <c r="CF831" s="128">
        <f t="shared" ref="CF831" si="16142">X831/X839</f>
        <v>6.3753430441207515E-2</v>
      </c>
      <c r="CG831" s="129">
        <f t="shared" ref="CG831" si="16143">Y831/Y839</f>
        <v>5.191369761097793E-2</v>
      </c>
      <c r="CH831" s="130">
        <f t="shared" ref="CH831" si="16144">Z831/Z839</f>
        <v>5.615761147505053E-2</v>
      </c>
      <c r="CI831" s="128">
        <f t="shared" ref="CI831" si="16145">AA831/AA839</f>
        <v>7.8605308765848758E-2</v>
      </c>
      <c r="CJ831" s="134">
        <f t="shared" ref="CJ831" si="16146">AB831/AB839</f>
        <v>6.3956303382627047E-2</v>
      </c>
      <c r="CK831" s="135">
        <f t="shared" ref="CK831" si="16147">AC831/AC839</f>
        <v>7.3644210653299513E-2</v>
      </c>
    </row>
    <row r="832" spans="1:89" x14ac:dyDescent="0.2">
      <c r="A832" s="136" t="s">
        <v>33</v>
      </c>
      <c r="B832" s="192">
        <v>1444</v>
      </c>
      <c r="C832" s="176">
        <v>1683</v>
      </c>
      <c r="D832" s="177">
        <v>428</v>
      </c>
      <c r="E832" s="178">
        <v>822</v>
      </c>
      <c r="F832" s="175">
        <v>968</v>
      </c>
      <c r="G832" s="179">
        <v>1832</v>
      </c>
      <c r="H832" s="177">
        <v>1721</v>
      </c>
      <c r="I832" s="178">
        <v>2715</v>
      </c>
      <c r="J832" s="175">
        <v>409</v>
      </c>
      <c r="K832" s="176">
        <v>128</v>
      </c>
      <c r="L832" s="177">
        <v>1475</v>
      </c>
      <c r="M832" s="175">
        <v>812</v>
      </c>
      <c r="N832" s="180">
        <v>2218</v>
      </c>
      <c r="O832" s="193">
        <v>1879</v>
      </c>
      <c r="P832" s="175">
        <v>960</v>
      </c>
      <c r="Q832" s="176">
        <v>1383</v>
      </c>
      <c r="R832" s="177">
        <v>1239</v>
      </c>
      <c r="S832" s="178">
        <v>1710</v>
      </c>
      <c r="T832" s="175">
        <v>406</v>
      </c>
      <c r="U832" s="179">
        <v>268</v>
      </c>
      <c r="V832" s="177">
        <v>1894</v>
      </c>
      <c r="W832" s="194">
        <v>1283</v>
      </c>
      <c r="X832" s="175">
        <v>788</v>
      </c>
      <c r="Y832" s="179">
        <v>623</v>
      </c>
      <c r="Z832" s="177">
        <v>1897</v>
      </c>
      <c r="AA832" s="175">
        <v>2249</v>
      </c>
      <c r="AB832" s="156">
        <f t="shared" si="15710"/>
        <v>15847</v>
      </c>
      <c r="AC832" s="157">
        <f t="shared" si="15711"/>
        <v>17387</v>
      </c>
      <c r="BI832" s="136" t="s">
        <v>33</v>
      </c>
      <c r="BJ832" s="128">
        <f>B832/B839</f>
        <v>5.1154881677766759E-2</v>
      </c>
      <c r="BK832" s="129">
        <f t="shared" ref="BK832" si="16148">C832/C839</f>
        <v>5.8788598574821854E-2</v>
      </c>
      <c r="BL832" s="130">
        <f t="shared" ref="BL832" si="16149">D832/D839</f>
        <v>3.5252450374763197E-2</v>
      </c>
      <c r="BM832" s="131">
        <f t="shared" ref="BM832" si="16150">E832/E839</f>
        <v>6.4098565190268242E-2</v>
      </c>
      <c r="BN832" s="128">
        <f t="shared" ref="BN832" si="16151">F832/F839</f>
        <v>3.4149439074296198E-2</v>
      </c>
      <c r="BO832" s="129">
        <f t="shared" ref="BO832" si="16152">G832/G839</f>
        <v>7.0033258152070038E-2</v>
      </c>
      <c r="BP832" s="130">
        <f t="shared" ref="BP832" si="16153">H832/H839</f>
        <v>4.436710492394947E-2</v>
      </c>
      <c r="BQ832" s="131">
        <f t="shared" ref="BQ832" si="16154">I832/I839</f>
        <v>6.6053572731917379E-2</v>
      </c>
      <c r="BR832" s="128">
        <f t="shared" ref="BR832" si="16155">J832/J839</f>
        <v>6.2739684000613596E-2</v>
      </c>
      <c r="BS832" s="129">
        <f t="shared" ref="BS832" si="16156">K832/K839</f>
        <v>1.9449931621334144E-2</v>
      </c>
      <c r="BT832" s="130">
        <f t="shared" ref="BT832" si="16157">L832/L839</f>
        <v>6.2120956873315362E-2</v>
      </c>
      <c r="BU832" s="128">
        <f t="shared" ref="BU832" si="16158">M832/M839</f>
        <v>3.5697014990987826E-2</v>
      </c>
      <c r="BV832" s="132">
        <f t="shared" ref="BV832" si="16159">N832/N839</f>
        <v>5.857961598394211E-2</v>
      </c>
      <c r="BW832" s="133">
        <f t="shared" ref="BW832" si="16160">O832/O839</f>
        <v>5.0041279394923963E-2</v>
      </c>
      <c r="BX832" s="128">
        <f t="shared" ref="BX832" si="16161">P832/P839</f>
        <v>4.3713856381767682E-2</v>
      </c>
      <c r="BY832" s="129">
        <f t="shared" ref="BY832" si="16162">Q832/Q839</f>
        <v>6.4680572444111864E-2</v>
      </c>
      <c r="BZ832" s="130">
        <f t="shared" ref="BZ832" si="16163">R832/R839</f>
        <v>4.6449726325260551E-2</v>
      </c>
      <c r="CA832" s="131">
        <f t="shared" ref="CA832" si="16164">S832/S839</f>
        <v>6.1833303200144636E-2</v>
      </c>
      <c r="CB832" s="128">
        <f t="shared" ref="CB832" si="16165">T832/T839</f>
        <v>5.1340414769853314E-2</v>
      </c>
      <c r="CC832" s="129">
        <f t="shared" ref="CC832" si="16166">U832/U839</f>
        <v>3.3225886436895613E-2</v>
      </c>
      <c r="CD832" s="130">
        <f t="shared" ref="CD832" si="16167">V832/V839</f>
        <v>7.9539727868301699E-2</v>
      </c>
      <c r="CE832" s="131">
        <f t="shared" ref="CE832" si="16168">W832/W839</f>
        <v>4.8675923818195611E-2</v>
      </c>
      <c r="CF832" s="128">
        <f t="shared" ref="CF832" si="16169">X832/X839</f>
        <v>4.1587502638800927E-2</v>
      </c>
      <c r="CG832" s="129">
        <f t="shared" ref="CG832" si="16170">Y832/Y839</f>
        <v>5.1500371993056127E-2</v>
      </c>
      <c r="CH832" s="130">
        <f t="shared" ref="CH832" si="16171">Z832/Z839</f>
        <v>4.6197306577697682E-2</v>
      </c>
      <c r="CI832" s="128">
        <f t="shared" ref="CI832" si="16172">AA832/AA839</f>
        <v>5.1286144303566539E-2</v>
      </c>
      <c r="CJ832" s="134">
        <f t="shared" ref="CJ832" si="16173">AB832/AB839</f>
        <v>5.0149210277312763E-2</v>
      </c>
      <c r="CK832" s="135">
        <f t="shared" ref="CK832" si="16174">AC832/AC839</f>
        <v>5.5196650169364543E-2</v>
      </c>
    </row>
    <row r="833" spans="1:89" x14ac:dyDescent="0.2">
      <c r="A833" s="145" t="s">
        <v>34</v>
      </c>
      <c r="B833" s="189">
        <v>580</v>
      </c>
      <c r="C833" s="183">
        <v>1260</v>
      </c>
      <c r="D833" s="184">
        <v>216</v>
      </c>
      <c r="E833" s="185">
        <v>694</v>
      </c>
      <c r="F833" s="182">
        <v>493</v>
      </c>
      <c r="G833" s="186">
        <v>1688</v>
      </c>
      <c r="H833" s="184">
        <v>909</v>
      </c>
      <c r="I833" s="185">
        <v>2162</v>
      </c>
      <c r="J833" s="182">
        <v>153</v>
      </c>
      <c r="K833" s="183">
        <v>112</v>
      </c>
      <c r="L833" s="184">
        <v>1416</v>
      </c>
      <c r="M833" s="182">
        <v>561</v>
      </c>
      <c r="N833" s="187">
        <v>2007</v>
      </c>
      <c r="O833" s="190">
        <v>1538</v>
      </c>
      <c r="P833" s="182">
        <v>631</v>
      </c>
      <c r="Q833" s="183">
        <v>1029</v>
      </c>
      <c r="R833" s="184">
        <v>975</v>
      </c>
      <c r="S833" s="185">
        <v>1310</v>
      </c>
      <c r="T833" s="182">
        <v>261</v>
      </c>
      <c r="U833" s="186">
        <v>244</v>
      </c>
      <c r="V833" s="184">
        <v>1566</v>
      </c>
      <c r="W833" s="191">
        <v>814</v>
      </c>
      <c r="X833" s="182">
        <v>457</v>
      </c>
      <c r="Y833" s="186">
        <v>471</v>
      </c>
      <c r="Z833" s="184">
        <v>1225</v>
      </c>
      <c r="AA833" s="182">
        <v>1846</v>
      </c>
      <c r="AB833" s="156">
        <f t="shared" si="15710"/>
        <v>10889</v>
      </c>
      <c r="AC833" s="157">
        <f t="shared" si="15711"/>
        <v>13729</v>
      </c>
      <c r="BI833" s="145" t="s">
        <v>34</v>
      </c>
      <c r="BJ833" s="128">
        <f>B833/B839</f>
        <v>2.0546974635114072E-2</v>
      </c>
      <c r="BK833" s="129">
        <f t="shared" ref="BK833" si="16175">C833/C839</f>
        <v>4.4012854547994973E-2</v>
      </c>
      <c r="BL833" s="130">
        <f t="shared" ref="BL833" si="16176">D833/D839</f>
        <v>1.7790956263899184E-2</v>
      </c>
      <c r="BM833" s="131">
        <f t="shared" ref="BM833" si="16177">E833/E839</f>
        <v>5.4117280099812849E-2</v>
      </c>
      <c r="BN833" s="128">
        <f t="shared" ref="BN833" si="16178">F833/F839</f>
        <v>1.7392224652508292E-2</v>
      </c>
      <c r="BO833" s="129">
        <f t="shared" ref="BO833" si="16179">G833/G839</f>
        <v>6.4528460568064522E-2</v>
      </c>
      <c r="BP833" s="130">
        <f t="shared" ref="BP833" si="16180">H833/H839</f>
        <v>2.3433874709976796E-2</v>
      </c>
      <c r="BQ833" s="131">
        <f t="shared" ref="BQ833" si="16181">I833/I839</f>
        <v>5.2599566941585775E-2</v>
      </c>
      <c r="BR833" s="128">
        <f t="shared" ref="BR833" si="16182">J833/J839</f>
        <v>2.3469857340082834E-2</v>
      </c>
      <c r="BS833" s="129">
        <f t="shared" ref="BS833" si="16183">K833/K839</f>
        <v>1.7018690168667375E-2</v>
      </c>
      <c r="BT833" s="130">
        <f t="shared" ref="BT833" si="16184">L833/L839</f>
        <v>5.9636118598382748E-2</v>
      </c>
      <c r="BU833" s="128">
        <f t="shared" ref="BU833" si="16185">M833/M839</f>
        <v>2.466259286938937E-2</v>
      </c>
      <c r="BV833" s="132">
        <f t="shared" ref="BV833" si="16186">N833/N839</f>
        <v>5.3006893273116237E-2</v>
      </c>
      <c r="BW833" s="133">
        <f t="shared" ref="BW833" si="16187">O833/O839</f>
        <v>4.0959812511651442E-2</v>
      </c>
      <c r="BX833" s="128">
        <f t="shared" ref="BX833" si="16188">P833/P839</f>
        <v>2.873275351759938E-2</v>
      </c>
      <c r="BY833" s="129">
        <f t="shared" ref="BY833" si="16189">Q833/Q839</f>
        <v>4.8124590777289311E-2</v>
      </c>
      <c r="BZ833" s="130">
        <f t="shared" ref="BZ833" si="16190">R833/R839</f>
        <v>3.6552448076778883E-2</v>
      </c>
      <c r="CA833" s="131">
        <f t="shared" ref="CA833" si="16191">S833/S839</f>
        <v>4.7369372627011387E-2</v>
      </c>
      <c r="CB833" s="128">
        <f t="shared" ref="CB833" si="16192">T833/T839</f>
        <v>3.3004552352048556E-2</v>
      </c>
      <c r="CC833" s="129">
        <f t="shared" ref="CC833" si="16193">U833/U839</f>
        <v>3.0250433920158692E-2</v>
      </c>
      <c r="CD833" s="130">
        <f t="shared" ref="CD833" si="16194">V833/V839</f>
        <v>6.5765160423315969E-2</v>
      </c>
      <c r="CE833" s="131">
        <f t="shared" ref="CE833" si="16195">W833/W839</f>
        <v>3.0882464526898853E-2</v>
      </c>
      <c r="CF833" s="128">
        <f t="shared" ref="CF833" si="16196">X833/X839</f>
        <v>2.4118640489761454E-2</v>
      </c>
      <c r="CG833" s="129">
        <f t="shared" ref="CG833" si="16197">Y833/Y839</f>
        <v>3.8935273208233444E-2</v>
      </c>
      <c r="CH833" s="130">
        <f t="shared" ref="CH833" si="16198">Z833/Z839</f>
        <v>2.9832209044638725E-2</v>
      </c>
      <c r="CI833" s="128">
        <f t="shared" ref="CI833" si="16199">AA833/AA839</f>
        <v>4.2096141567089303E-2</v>
      </c>
      <c r="CJ833" s="134">
        <f t="shared" ref="CJ833" si="16200">AB833/AB839</f>
        <v>3.4459187903682631E-2</v>
      </c>
      <c r="CK833" s="135">
        <f t="shared" ref="CK833" si="16201">AC833/AC839</f>
        <v>4.3583988622258339E-2</v>
      </c>
    </row>
    <row r="834" spans="1:89" x14ac:dyDescent="0.2">
      <c r="A834" s="136" t="s">
        <v>35</v>
      </c>
      <c r="B834" s="192">
        <v>0</v>
      </c>
      <c r="C834" s="176">
        <v>461</v>
      </c>
      <c r="D834" s="177">
        <v>13</v>
      </c>
      <c r="E834" s="178">
        <v>296</v>
      </c>
      <c r="F834" s="175">
        <v>19</v>
      </c>
      <c r="G834" s="179">
        <v>521</v>
      </c>
      <c r="H834" s="177">
        <v>90</v>
      </c>
      <c r="I834" s="178">
        <v>593</v>
      </c>
      <c r="J834" s="175">
        <v>34</v>
      </c>
      <c r="K834" s="176">
        <v>19</v>
      </c>
      <c r="L834" s="177">
        <v>207</v>
      </c>
      <c r="M834" s="175">
        <v>174</v>
      </c>
      <c r="N834" s="180">
        <v>343</v>
      </c>
      <c r="O834" s="193">
        <v>281</v>
      </c>
      <c r="P834" s="175">
        <v>126</v>
      </c>
      <c r="Q834" s="176">
        <v>194</v>
      </c>
      <c r="R834" s="177">
        <v>208</v>
      </c>
      <c r="S834" s="178">
        <v>146</v>
      </c>
      <c r="T834" s="175">
        <v>43</v>
      </c>
      <c r="U834" s="179">
        <v>22</v>
      </c>
      <c r="V834" s="177">
        <v>186</v>
      </c>
      <c r="W834" s="194">
        <v>36</v>
      </c>
      <c r="X834" s="175">
        <v>92</v>
      </c>
      <c r="Y834" s="179">
        <v>32</v>
      </c>
      <c r="Z834" s="177">
        <v>96</v>
      </c>
      <c r="AA834" s="175">
        <v>193</v>
      </c>
      <c r="AB834" s="156">
        <f t="shared" si="15710"/>
        <v>1457</v>
      </c>
      <c r="AC834" s="157">
        <f t="shared" si="15711"/>
        <v>2968</v>
      </c>
      <c r="BI834" s="136" t="s">
        <v>35</v>
      </c>
      <c r="BJ834" s="128">
        <f>B834/B839</f>
        <v>0</v>
      </c>
      <c r="BK834" s="129">
        <f t="shared" ref="BK834" si="16202">C834/C839</f>
        <v>1.6103115830655303E-2</v>
      </c>
      <c r="BL834" s="130">
        <f t="shared" ref="BL834" si="16203">D834/D839</f>
        <v>1.0707519973643027E-3</v>
      </c>
      <c r="BM834" s="131">
        <f t="shared" ref="BM834" si="16204">E834/E839</f>
        <v>2.3081721771678103E-2</v>
      </c>
      <c r="BN834" s="128">
        <f t="shared" ref="BN834" si="16205">F834/F839</f>
        <v>6.7028857687151627E-4</v>
      </c>
      <c r="BO834" s="129">
        <f t="shared" ref="BO834" si="16206">G834/G839</f>
        <v>1.9916663481019916E-2</v>
      </c>
      <c r="BP834" s="130">
        <f t="shared" ref="BP834" si="16207">H834/H839</f>
        <v>2.3201856148491878E-3</v>
      </c>
      <c r="BQ834" s="131">
        <f t="shared" ref="BQ834" si="16208">I834/I839</f>
        <v>1.4427170766124127E-2</v>
      </c>
      <c r="BR834" s="128">
        <f t="shared" ref="BR834" si="16209">J834/J839</f>
        <v>5.2155238533517414E-3</v>
      </c>
      <c r="BS834" s="129">
        <f t="shared" ref="BS834" si="16210">K834/K839</f>
        <v>2.887099225041787E-3</v>
      </c>
      <c r="BT834" s="130">
        <f t="shared" ref="BT834" si="16211">L834/L839</f>
        <v>8.71799191374663E-3</v>
      </c>
      <c r="BU834" s="128">
        <f t="shared" ref="BU834" si="16212">M834/M839</f>
        <v>7.6493603552116761E-3</v>
      </c>
      <c r="BV834" s="132">
        <f t="shared" ref="BV834" si="16213">N834/N839</f>
        <v>9.0589757811055643E-3</v>
      </c>
      <c r="BW834" s="133">
        <f t="shared" ref="BW834" si="16214">O834/O839</f>
        <v>7.4835548216996457E-3</v>
      </c>
      <c r="BX834" s="128">
        <f t="shared" ref="BX834" si="16215">P834/P839</f>
        <v>5.7374436501070082E-3</v>
      </c>
      <c r="BY834" s="129">
        <f t="shared" ref="BY834" si="16216">Q834/Q839</f>
        <v>9.0730520998971095E-3</v>
      </c>
      <c r="BZ834" s="130">
        <f t="shared" ref="BZ834" si="16217">R834/R839</f>
        <v>7.7978555897128292E-3</v>
      </c>
      <c r="CA834" s="131">
        <f t="shared" ref="CA834" si="16218">S834/S839</f>
        <v>5.2793346591936356E-3</v>
      </c>
      <c r="CB834" s="128">
        <f t="shared" ref="CB834" si="16219">T834/T839</f>
        <v>5.4375316135558925E-3</v>
      </c>
      <c r="CC834" s="129">
        <f t="shared" ref="CC834" si="16220">U834/U839</f>
        <v>2.7274981403421772E-3</v>
      </c>
      <c r="CD834" s="130">
        <f t="shared" ref="CD834" si="16221">V834/V839</f>
        <v>7.8111876364858057E-3</v>
      </c>
      <c r="CE834" s="131">
        <f t="shared" ref="CE834" si="16222">W834/W839</f>
        <v>1.3658092419758707E-3</v>
      </c>
      <c r="CF834" s="128">
        <f t="shared" ref="CF834" si="16223">X834/X839</f>
        <v>4.8553937090985858E-3</v>
      </c>
      <c r="CG834" s="129">
        <f t="shared" ref="CG834" si="16224">Y834/Y839</f>
        <v>2.6452839546995122E-3</v>
      </c>
      <c r="CH834" s="130">
        <f t="shared" ref="CH834" si="16225">Z834/Z839</f>
        <v>2.3378710761512798E-3</v>
      </c>
      <c r="CI834" s="128">
        <f t="shared" ref="CI834" si="16226">AA834/AA839</f>
        <v>4.4011675636230962E-3</v>
      </c>
      <c r="CJ834" s="134">
        <f t="shared" ref="CJ834" si="16227">AB834/AB839</f>
        <v>4.6108032671196243E-3</v>
      </c>
      <c r="CK834" s="135">
        <f t="shared" ref="CK834" si="16228">AC834/AC839</f>
        <v>9.422192310500602E-3</v>
      </c>
    </row>
    <row r="835" spans="1:89" x14ac:dyDescent="0.2">
      <c r="A835" s="145" t="s">
        <v>36</v>
      </c>
      <c r="B835" s="189">
        <v>0</v>
      </c>
      <c r="C835" s="183">
        <v>0</v>
      </c>
      <c r="D835" s="184">
        <v>0</v>
      </c>
      <c r="E835" s="185">
        <v>0</v>
      </c>
      <c r="F835" s="182">
        <v>0</v>
      </c>
      <c r="G835" s="186">
        <v>0</v>
      </c>
      <c r="H835" s="184">
        <v>0</v>
      </c>
      <c r="I835" s="185">
        <v>0</v>
      </c>
      <c r="J835" s="182">
        <v>0</v>
      </c>
      <c r="K835" s="186">
        <v>0</v>
      </c>
      <c r="L835" s="184">
        <v>0</v>
      </c>
      <c r="M835" s="182">
        <v>16</v>
      </c>
      <c r="N835" s="187">
        <v>0</v>
      </c>
      <c r="O835" s="190">
        <v>0</v>
      </c>
      <c r="P835" s="182">
        <v>0</v>
      </c>
      <c r="Q835" s="186">
        <v>0</v>
      </c>
      <c r="R835" s="184">
        <v>0</v>
      </c>
      <c r="S835" s="185">
        <v>0</v>
      </c>
      <c r="T835" s="182">
        <v>0</v>
      </c>
      <c r="U835" s="186">
        <v>0</v>
      </c>
      <c r="V835" s="184">
        <v>0</v>
      </c>
      <c r="W835" s="185">
        <v>0</v>
      </c>
      <c r="X835" s="182">
        <v>0</v>
      </c>
      <c r="Y835" s="186">
        <v>0</v>
      </c>
      <c r="Z835" s="184">
        <v>0</v>
      </c>
      <c r="AA835" s="182">
        <v>0</v>
      </c>
      <c r="AB835" s="156">
        <f t="shared" ref="AB835" si="16229">B835+D835+F835+H835+J835+L835+N835+P835+R835+T835+V835+X835+Z835</f>
        <v>0</v>
      </c>
      <c r="AC835" s="157">
        <f t="shared" si="15711"/>
        <v>16</v>
      </c>
      <c r="BI835" s="145" t="s">
        <v>36</v>
      </c>
      <c r="BJ835" s="128">
        <f>B835/B839</f>
        <v>0</v>
      </c>
      <c r="BK835" s="129">
        <f t="shared" ref="BK835" si="16230">C835/C839</f>
        <v>0</v>
      </c>
      <c r="BL835" s="130">
        <f t="shared" ref="BL835" si="16231">D835/D839</f>
        <v>0</v>
      </c>
      <c r="BM835" s="131">
        <f t="shared" ref="BM835" si="16232">E835/E839</f>
        <v>0</v>
      </c>
      <c r="BN835" s="128">
        <f t="shared" ref="BN835" si="16233">F835/F839</f>
        <v>0</v>
      </c>
      <c r="BO835" s="129">
        <f t="shared" ref="BO835" si="16234">G835/G839</f>
        <v>0</v>
      </c>
      <c r="BP835" s="130">
        <f t="shared" ref="BP835" si="16235">H835/H839</f>
        <v>0</v>
      </c>
      <c r="BQ835" s="131">
        <f t="shared" ref="BQ835" si="16236">I835/I839</f>
        <v>0</v>
      </c>
      <c r="BR835" s="128">
        <f t="shared" ref="BR835" si="16237">J835/J839</f>
        <v>0</v>
      </c>
      <c r="BS835" s="129">
        <f t="shared" ref="BS835" si="16238">K835/K839</f>
        <v>0</v>
      </c>
      <c r="BT835" s="130">
        <f t="shared" ref="BT835" si="16239">L835/L839</f>
        <v>0</v>
      </c>
      <c r="BU835" s="128">
        <f t="shared" ref="BU835" si="16240">M835/M839</f>
        <v>7.0338945795049893E-4</v>
      </c>
      <c r="BV835" s="132">
        <f t="shared" ref="BV835" si="16241">N835/N839</f>
        <v>0</v>
      </c>
      <c r="BW835" s="133">
        <f t="shared" ref="BW835" si="16242">O835/O839</f>
        <v>0</v>
      </c>
      <c r="BX835" s="128">
        <f t="shared" ref="BX835" si="16243">P835/P839</f>
        <v>0</v>
      </c>
      <c r="BY835" s="129">
        <f t="shared" ref="BY835" si="16244">Q835/Q839</f>
        <v>0</v>
      </c>
      <c r="BZ835" s="130">
        <f t="shared" ref="BZ835" si="16245">R835/R839</f>
        <v>0</v>
      </c>
      <c r="CA835" s="131">
        <f t="shared" ref="CA835" si="16246">S835/S839</f>
        <v>0</v>
      </c>
      <c r="CB835" s="128">
        <f t="shared" ref="CB835" si="16247">T835/T839</f>
        <v>0</v>
      </c>
      <c r="CC835" s="129">
        <f t="shared" ref="CC835" si="16248">U835/U839</f>
        <v>0</v>
      </c>
      <c r="CD835" s="130">
        <f t="shared" ref="CD835" si="16249">V835/V839</f>
        <v>0</v>
      </c>
      <c r="CE835" s="131">
        <f t="shared" ref="CE835" si="16250">W835/W839</f>
        <v>0</v>
      </c>
      <c r="CF835" s="128">
        <f t="shared" ref="CF835" si="16251">X835/X839</f>
        <v>0</v>
      </c>
      <c r="CG835" s="129">
        <f t="shared" ref="CG835" si="16252">Y835/Y839</f>
        <v>0</v>
      </c>
      <c r="CH835" s="130">
        <f t="shared" ref="CH835" si="16253">Z835/Z839</f>
        <v>0</v>
      </c>
      <c r="CI835" s="128">
        <f t="shared" ref="CI835" si="16254">AA835/AA839</f>
        <v>0</v>
      </c>
      <c r="CJ835" s="134">
        <f t="shared" ref="CJ835" si="16255">AB835/AB839</f>
        <v>0</v>
      </c>
      <c r="CK835" s="135">
        <f t="shared" ref="CK835" si="16256">AC835/AC839</f>
        <v>5.0793489544477634E-5</v>
      </c>
    </row>
    <row r="836" spans="1:89" x14ac:dyDescent="0.2">
      <c r="A836" s="136" t="s">
        <v>37</v>
      </c>
      <c r="B836" s="58"/>
      <c r="C836" s="59"/>
      <c r="D836" s="138"/>
      <c r="E836" s="139"/>
      <c r="F836" s="137"/>
      <c r="G836" s="140"/>
      <c r="H836" s="138"/>
      <c r="I836" s="139"/>
      <c r="J836" s="137"/>
      <c r="K836" s="140"/>
      <c r="L836" s="138"/>
      <c r="M836" s="137"/>
      <c r="N836" s="141"/>
      <c r="O836" s="142"/>
      <c r="P836" s="137"/>
      <c r="Q836" s="140"/>
      <c r="R836" s="138"/>
      <c r="S836" s="139"/>
      <c r="T836" s="137"/>
      <c r="U836" s="140"/>
      <c r="V836" s="138"/>
      <c r="W836" s="139"/>
      <c r="X836" s="137"/>
      <c r="Y836" s="140"/>
      <c r="Z836" s="143"/>
      <c r="AA836" s="144"/>
      <c r="AB836" s="158">
        <f t="shared" ref="AB836:AB838" si="16257">SUM(B836,D836,F836,H836,J836,L836,N836,P836,R836,T836,V836,X836,Z836)</f>
        <v>0</v>
      </c>
      <c r="AC836" s="159">
        <f t="shared" ref="AC836:AC838" si="16258">SUM(C836,E836,G836,I836,K836,M836,O836,Q836,S836,U836,W836,Y836,AA836)</f>
        <v>0</v>
      </c>
      <c r="BI836" s="136" t="s">
        <v>37</v>
      </c>
      <c r="BJ836" s="128">
        <f>B836/B839</f>
        <v>0</v>
      </c>
      <c r="BK836" s="129">
        <f t="shared" ref="BK836" si="16259">C836/C839</f>
        <v>0</v>
      </c>
      <c r="BL836" s="130">
        <f t="shared" ref="BL836" si="16260">D836/D839</f>
        <v>0</v>
      </c>
      <c r="BM836" s="131">
        <f t="shared" ref="BM836" si="16261">E836/E839</f>
        <v>0</v>
      </c>
      <c r="BN836" s="128">
        <f t="shared" ref="BN836" si="16262">F836/F839</f>
        <v>0</v>
      </c>
      <c r="BO836" s="129">
        <f t="shared" ref="BO836" si="16263">G836/G839</f>
        <v>0</v>
      </c>
      <c r="BP836" s="130">
        <f t="shared" ref="BP836" si="16264">H836/H839</f>
        <v>0</v>
      </c>
      <c r="BQ836" s="131">
        <f t="shared" ref="BQ836" si="16265">I836/I839</f>
        <v>0</v>
      </c>
      <c r="BR836" s="128">
        <f t="shared" ref="BR836" si="16266">J836/J839</f>
        <v>0</v>
      </c>
      <c r="BS836" s="129">
        <f t="shared" ref="BS836" si="16267">K836/K839</f>
        <v>0</v>
      </c>
      <c r="BT836" s="130">
        <f t="shared" ref="BT836" si="16268">L836/L839</f>
        <v>0</v>
      </c>
      <c r="BU836" s="128">
        <f t="shared" ref="BU836" si="16269">M836/M839</f>
        <v>0</v>
      </c>
      <c r="BV836" s="132">
        <f t="shared" ref="BV836" si="16270">N836/N839</f>
        <v>0</v>
      </c>
      <c r="BW836" s="133">
        <f t="shared" ref="BW836" si="16271">O836/O839</f>
        <v>0</v>
      </c>
      <c r="BX836" s="128">
        <f t="shared" ref="BX836" si="16272">P836/P839</f>
        <v>0</v>
      </c>
      <c r="BY836" s="129">
        <f t="shared" ref="BY836" si="16273">Q836/Q839</f>
        <v>0</v>
      </c>
      <c r="BZ836" s="130">
        <f t="shared" ref="BZ836" si="16274">R836/R839</f>
        <v>0</v>
      </c>
      <c r="CA836" s="131">
        <f t="shared" ref="CA836" si="16275">S836/S839</f>
        <v>0</v>
      </c>
      <c r="CB836" s="128">
        <f t="shared" ref="CB836" si="16276">T836/T839</f>
        <v>0</v>
      </c>
      <c r="CC836" s="129">
        <f t="shared" ref="CC836" si="16277">U836/U839</f>
        <v>0</v>
      </c>
      <c r="CD836" s="130">
        <f t="shared" ref="CD836" si="16278">V836/V839</f>
        <v>0</v>
      </c>
      <c r="CE836" s="131">
        <f t="shared" ref="CE836" si="16279">W836/W839</f>
        <v>0</v>
      </c>
      <c r="CF836" s="128">
        <f t="shared" ref="CF836" si="16280">X836/X839</f>
        <v>0</v>
      </c>
      <c r="CG836" s="129">
        <f t="shared" ref="CG836" si="16281">Y836/Y839</f>
        <v>0</v>
      </c>
      <c r="CH836" s="130">
        <f t="shared" ref="CH836" si="16282">Z836/Z839</f>
        <v>0</v>
      </c>
      <c r="CI836" s="128">
        <f t="shared" ref="CI836" si="16283">AA836/AA839</f>
        <v>0</v>
      </c>
      <c r="CJ836" s="134">
        <f t="shared" ref="CJ836" si="16284">AB836/AB839</f>
        <v>0</v>
      </c>
      <c r="CK836" s="135">
        <f t="shared" ref="CK836" si="16285">AC836/AC839</f>
        <v>0</v>
      </c>
    </row>
    <row r="837" spans="1:89" x14ac:dyDescent="0.2">
      <c r="A837" s="145" t="s">
        <v>38</v>
      </c>
      <c r="B837" s="56"/>
      <c r="C837" s="57"/>
      <c r="D837" s="151"/>
      <c r="E837" s="148"/>
      <c r="F837" s="149"/>
      <c r="G837" s="150"/>
      <c r="H837" s="151"/>
      <c r="I837" s="148"/>
      <c r="J837" s="149"/>
      <c r="K837" s="150"/>
      <c r="L837" s="151"/>
      <c r="M837" s="149"/>
      <c r="N837" s="153"/>
      <c r="O837" s="152"/>
      <c r="P837" s="149"/>
      <c r="Q837" s="150"/>
      <c r="R837" s="151"/>
      <c r="S837" s="148"/>
      <c r="T837" s="149"/>
      <c r="U837" s="150"/>
      <c r="V837" s="151"/>
      <c r="W837" s="148"/>
      <c r="X837" s="149"/>
      <c r="Y837" s="150"/>
      <c r="Z837" s="147"/>
      <c r="AA837" s="146"/>
      <c r="AB837" s="158">
        <f t="shared" si="16257"/>
        <v>0</v>
      </c>
      <c r="AC837" s="159">
        <f t="shared" si="16258"/>
        <v>0</v>
      </c>
      <c r="BI837" s="145" t="s">
        <v>38</v>
      </c>
      <c r="BJ837" s="128">
        <f>B837/B839</f>
        <v>0</v>
      </c>
      <c r="BK837" s="129">
        <f t="shared" ref="BK837" si="16286">C837/C839</f>
        <v>0</v>
      </c>
      <c r="BL837" s="130">
        <f t="shared" ref="BL837" si="16287">D837/D839</f>
        <v>0</v>
      </c>
      <c r="BM837" s="131">
        <f t="shared" ref="BM837" si="16288">E837/E839</f>
        <v>0</v>
      </c>
      <c r="BN837" s="128">
        <f t="shared" ref="BN837" si="16289">F837/F839</f>
        <v>0</v>
      </c>
      <c r="BO837" s="129">
        <f t="shared" ref="BO837" si="16290">G837/G839</f>
        <v>0</v>
      </c>
      <c r="BP837" s="130">
        <f t="shared" ref="BP837" si="16291">H837/H839</f>
        <v>0</v>
      </c>
      <c r="BQ837" s="131">
        <f t="shared" ref="BQ837" si="16292">I837/I839</f>
        <v>0</v>
      </c>
      <c r="BR837" s="128">
        <f t="shared" ref="BR837" si="16293">J837/J839</f>
        <v>0</v>
      </c>
      <c r="BS837" s="129">
        <f t="shared" ref="BS837" si="16294">K837/K839</f>
        <v>0</v>
      </c>
      <c r="BT837" s="130">
        <f t="shared" ref="BT837" si="16295">L837/L839</f>
        <v>0</v>
      </c>
      <c r="BU837" s="128">
        <f t="shared" ref="BU837" si="16296">M837/M839</f>
        <v>0</v>
      </c>
      <c r="BV837" s="132">
        <f t="shared" ref="BV837" si="16297">N837/N839</f>
        <v>0</v>
      </c>
      <c r="BW837" s="133">
        <f t="shared" ref="BW837" si="16298">O837/O839</f>
        <v>0</v>
      </c>
      <c r="BX837" s="128">
        <f t="shared" ref="BX837" si="16299">P837/P839</f>
        <v>0</v>
      </c>
      <c r="BY837" s="129">
        <f t="shared" ref="BY837" si="16300">Q837/Q839</f>
        <v>0</v>
      </c>
      <c r="BZ837" s="130">
        <f t="shared" ref="BZ837" si="16301">R837/R839</f>
        <v>0</v>
      </c>
      <c r="CA837" s="131">
        <f t="shared" ref="CA837" si="16302">S837/S839</f>
        <v>0</v>
      </c>
      <c r="CB837" s="128">
        <f t="shared" ref="CB837" si="16303">T837/T839</f>
        <v>0</v>
      </c>
      <c r="CC837" s="129">
        <f t="shared" ref="CC837" si="16304">U837/U839</f>
        <v>0</v>
      </c>
      <c r="CD837" s="130">
        <f t="shared" ref="CD837" si="16305">V837/V839</f>
        <v>0</v>
      </c>
      <c r="CE837" s="131">
        <f t="shared" ref="CE837" si="16306">W837/W839</f>
        <v>0</v>
      </c>
      <c r="CF837" s="128">
        <f t="shared" ref="CF837" si="16307">X837/X839</f>
        <v>0</v>
      </c>
      <c r="CG837" s="129">
        <f t="shared" ref="CG837" si="16308">Y837/Y839</f>
        <v>0</v>
      </c>
      <c r="CH837" s="130">
        <f t="shared" ref="CH837" si="16309">Z837/Z839</f>
        <v>0</v>
      </c>
      <c r="CI837" s="128">
        <f t="shared" ref="CI837" si="16310">AA837/AA839</f>
        <v>0</v>
      </c>
      <c r="CJ837" s="134">
        <f t="shared" ref="CJ837" si="16311">AB837/AB839</f>
        <v>0</v>
      </c>
      <c r="CK837" s="135">
        <f t="shared" ref="CK837" si="16312">AC837/AC839</f>
        <v>0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58">
        <f t="shared" si="16257"/>
        <v>0</v>
      </c>
      <c r="AC838" s="159">
        <f t="shared" si="16258"/>
        <v>0</v>
      </c>
      <c r="BI838" s="136" t="s">
        <v>39</v>
      </c>
      <c r="BJ838" s="128">
        <f>B838/B839</f>
        <v>0</v>
      </c>
      <c r="BK838" s="129">
        <f t="shared" ref="BK838" si="16313">C838/C839</f>
        <v>0</v>
      </c>
      <c r="BL838" s="130">
        <f t="shared" ref="BL838" si="16314">D838/D839</f>
        <v>0</v>
      </c>
      <c r="BM838" s="131">
        <f t="shared" ref="BM838" si="16315">E838/E839</f>
        <v>0</v>
      </c>
      <c r="BN838" s="128">
        <f t="shared" ref="BN838" si="16316">F838/F839</f>
        <v>0</v>
      </c>
      <c r="BO838" s="129">
        <f t="shared" ref="BO838" si="16317">G838/G839</f>
        <v>0</v>
      </c>
      <c r="BP838" s="130">
        <f t="shared" ref="BP838" si="16318">H838/H839</f>
        <v>0</v>
      </c>
      <c r="BQ838" s="131">
        <f t="shared" ref="BQ838" si="16319">I838/I839</f>
        <v>0</v>
      </c>
      <c r="BR838" s="128">
        <f t="shared" ref="BR838" si="16320">J838/J839</f>
        <v>0</v>
      </c>
      <c r="BS838" s="129">
        <f t="shared" ref="BS838" si="16321">K838/K839</f>
        <v>0</v>
      </c>
      <c r="BT838" s="130">
        <f t="shared" ref="BT838" si="16322">L838/L839</f>
        <v>0</v>
      </c>
      <c r="BU838" s="128">
        <f t="shared" ref="BU838" si="16323">M838/M839</f>
        <v>0</v>
      </c>
      <c r="BV838" s="132">
        <f t="shared" ref="BV838" si="16324">N838/N839</f>
        <v>0</v>
      </c>
      <c r="BW838" s="133">
        <f t="shared" ref="BW838" si="16325">O838/O839</f>
        <v>0</v>
      </c>
      <c r="BX838" s="128">
        <f t="shared" ref="BX838" si="16326">P838/P839</f>
        <v>0</v>
      </c>
      <c r="BY838" s="129">
        <f t="shared" ref="BY838" si="16327">Q838/Q839</f>
        <v>0</v>
      </c>
      <c r="BZ838" s="130">
        <f t="shared" ref="BZ838" si="16328">R838/R839</f>
        <v>0</v>
      </c>
      <c r="CA838" s="131">
        <f t="shared" ref="CA838" si="16329">S838/S839</f>
        <v>0</v>
      </c>
      <c r="CB838" s="128">
        <f t="shared" ref="CB838" si="16330">T838/T839</f>
        <v>0</v>
      </c>
      <c r="CC838" s="129">
        <f t="shared" ref="CC838" si="16331">U838/U839</f>
        <v>0</v>
      </c>
      <c r="CD838" s="130">
        <f t="shared" ref="CD838" si="16332">V838/V839</f>
        <v>0</v>
      </c>
      <c r="CE838" s="131">
        <f t="shared" ref="CE838" si="16333">W838/W839</f>
        <v>0</v>
      </c>
      <c r="CF838" s="128">
        <f t="shared" ref="CF838" si="16334">X838/X839</f>
        <v>0</v>
      </c>
      <c r="CG838" s="129">
        <f t="shared" ref="CG838" si="16335">Y838/Y839</f>
        <v>0</v>
      </c>
      <c r="CH838" s="130">
        <f t="shared" ref="CH838" si="16336">Z838/Z839</f>
        <v>0</v>
      </c>
      <c r="CI838" s="128">
        <f t="shared" ref="CI838" si="16337">AA838/AA839</f>
        <v>0</v>
      </c>
      <c r="CJ838" s="134">
        <f t="shared" ref="CJ838" si="16338">AB838/AB839</f>
        <v>0</v>
      </c>
      <c r="CK838" s="135">
        <f t="shared" ref="CK838" si="16339">AC838/AC839</f>
        <v>0</v>
      </c>
    </row>
    <row r="839" spans="1:89" ht="14.25" thickTop="1" thickBot="1" x14ac:dyDescent="0.25">
      <c r="A839" s="229" t="s">
        <v>13</v>
      </c>
      <c r="B839" s="20">
        <f t="shared" ref="B839:AA839" si="16340">SUM(B816:B838)</f>
        <v>28228</v>
      </c>
      <c r="C839" s="21">
        <f t="shared" si="16340"/>
        <v>28628</v>
      </c>
      <c r="D839" s="20">
        <f t="shared" si="16340"/>
        <v>12141</v>
      </c>
      <c r="E839" s="21">
        <f t="shared" si="16340"/>
        <v>12824</v>
      </c>
      <c r="F839" s="20">
        <f t="shared" si="16340"/>
        <v>28346</v>
      </c>
      <c r="G839" s="21">
        <f t="shared" si="16340"/>
        <v>26159</v>
      </c>
      <c r="H839" s="20">
        <f t="shared" si="16340"/>
        <v>38790</v>
      </c>
      <c r="I839" s="21">
        <f t="shared" si="16340"/>
        <v>41103</v>
      </c>
      <c r="J839" s="20">
        <f t="shared" si="16340"/>
        <v>6519</v>
      </c>
      <c r="K839" s="21">
        <f t="shared" si="16340"/>
        <v>6581</v>
      </c>
      <c r="L839" s="20">
        <f t="shared" si="16340"/>
        <v>23744</v>
      </c>
      <c r="M839" s="21">
        <f t="shared" si="16340"/>
        <v>22747</v>
      </c>
      <c r="N839" s="20">
        <f t="shared" si="16340"/>
        <v>37863</v>
      </c>
      <c r="O839" s="21">
        <f t="shared" si="16340"/>
        <v>37549</v>
      </c>
      <c r="P839" s="20">
        <f t="shared" si="16340"/>
        <v>21961</v>
      </c>
      <c r="Q839" s="21">
        <f t="shared" si="16340"/>
        <v>21382</v>
      </c>
      <c r="R839" s="20">
        <f t="shared" si="16340"/>
        <v>26674</v>
      </c>
      <c r="S839" s="21">
        <f t="shared" si="16340"/>
        <v>27655</v>
      </c>
      <c r="T839" s="20">
        <f t="shared" si="16340"/>
        <v>7908</v>
      </c>
      <c r="U839" s="21">
        <f t="shared" si="16340"/>
        <v>8066</v>
      </c>
      <c r="V839" s="20">
        <f t="shared" si="16340"/>
        <v>23812</v>
      </c>
      <c r="W839" s="21">
        <f t="shared" si="16340"/>
        <v>26358</v>
      </c>
      <c r="X839" s="20">
        <f t="shared" si="16340"/>
        <v>18948</v>
      </c>
      <c r="Y839" s="21">
        <f t="shared" si="16340"/>
        <v>12097</v>
      </c>
      <c r="Z839" s="20">
        <f t="shared" si="16340"/>
        <v>41063</v>
      </c>
      <c r="AA839" s="21">
        <f t="shared" si="16340"/>
        <v>43852</v>
      </c>
      <c r="AB839" s="160">
        <f t="shared" ref="AB839:AC839" si="16341">SUM(AB815:AB838)</f>
        <v>315997</v>
      </c>
      <c r="AC839" s="161">
        <f t="shared" si="16341"/>
        <v>315001</v>
      </c>
      <c r="BI839" s="229" t="s">
        <v>13</v>
      </c>
      <c r="BJ839" s="154">
        <f>SUM(BJ815:BJ838)</f>
        <v>0.99999999999999978</v>
      </c>
      <c r="BK839" s="155">
        <f t="shared" ref="BK839:CK839" si="16342">SUM(BK815:BK838)</f>
        <v>1</v>
      </c>
      <c r="BL839" s="154">
        <f t="shared" si="16342"/>
        <v>0.99999999999999978</v>
      </c>
      <c r="BM839" s="155">
        <f t="shared" si="16342"/>
        <v>1</v>
      </c>
      <c r="BN839" s="154">
        <f t="shared" si="16342"/>
        <v>1</v>
      </c>
      <c r="BO839" s="155">
        <f t="shared" si="16342"/>
        <v>1</v>
      </c>
      <c r="BP839" s="154">
        <f t="shared" si="16342"/>
        <v>1.0000000000000002</v>
      </c>
      <c r="BQ839" s="155">
        <f t="shared" si="16342"/>
        <v>1</v>
      </c>
      <c r="BR839" s="154">
        <f t="shared" si="16342"/>
        <v>1.0000000000000002</v>
      </c>
      <c r="BS839" s="155">
        <f t="shared" si="16342"/>
        <v>1</v>
      </c>
      <c r="BT839" s="154">
        <f t="shared" si="16342"/>
        <v>1</v>
      </c>
      <c r="BU839" s="155">
        <f t="shared" si="16342"/>
        <v>1.0000000000000002</v>
      </c>
      <c r="BV839" s="154">
        <f t="shared" si="16342"/>
        <v>1</v>
      </c>
      <c r="BW839" s="155">
        <f t="shared" si="16342"/>
        <v>1</v>
      </c>
      <c r="BX839" s="154">
        <f t="shared" si="16342"/>
        <v>1.0000000000000002</v>
      </c>
      <c r="BY839" s="155">
        <f t="shared" si="16342"/>
        <v>0.99999999999999989</v>
      </c>
      <c r="BZ839" s="154">
        <f t="shared" si="16342"/>
        <v>1.0000000000000002</v>
      </c>
      <c r="CA839" s="155">
        <f t="shared" si="16342"/>
        <v>0.99999999999999989</v>
      </c>
      <c r="CB839" s="154">
        <f t="shared" si="16342"/>
        <v>1</v>
      </c>
      <c r="CC839" s="155">
        <f t="shared" si="16342"/>
        <v>1.0000000000000002</v>
      </c>
      <c r="CD839" s="154">
        <f t="shared" si="16342"/>
        <v>1</v>
      </c>
      <c r="CE839" s="155">
        <f t="shared" si="16342"/>
        <v>1</v>
      </c>
      <c r="CF839" s="154">
        <f t="shared" si="16342"/>
        <v>0.99999999999999989</v>
      </c>
      <c r="CG839" s="155">
        <f t="shared" si="16342"/>
        <v>0.99999999999999989</v>
      </c>
      <c r="CH839" s="154">
        <f t="shared" si="16342"/>
        <v>1</v>
      </c>
      <c r="CI839" s="155">
        <f t="shared" si="16342"/>
        <v>1</v>
      </c>
      <c r="CJ839" s="154">
        <f t="shared" si="16342"/>
        <v>1.0000000000000002</v>
      </c>
      <c r="CK839" s="155">
        <f t="shared" si="16342"/>
        <v>1</v>
      </c>
    </row>
    <row r="840" spans="1:89" ht="13.5" thickTop="1" x14ac:dyDescent="0.2">
      <c r="A840" s="173"/>
    </row>
    <row r="841" spans="1:89" ht="15" x14ac:dyDescent="0.3">
      <c r="A841" s="195"/>
    </row>
    <row r="842" spans="1:89" x14ac:dyDescent="0.2">
      <c r="A842" s="304">
        <f>+A811+1</f>
        <v>44679</v>
      </c>
      <c r="B842" s="304"/>
      <c r="C842" s="304"/>
      <c r="D842" s="304"/>
      <c r="BI842" s="309">
        <f>+BI780+2</f>
        <v>44679</v>
      </c>
      <c r="BJ842" s="309"/>
      <c r="BK842" s="309"/>
      <c r="BL842" s="309"/>
    </row>
    <row r="843" spans="1:89" ht="13.5" thickBot="1" x14ac:dyDescent="0.25">
      <c r="AE843" s="232" t="s">
        <v>84</v>
      </c>
    </row>
    <row r="844" spans="1:89" ht="14.25" thickTop="1" thickBot="1" x14ac:dyDescent="0.25">
      <c r="A844" s="300" t="s">
        <v>0</v>
      </c>
      <c r="B844" s="302" t="s">
        <v>1</v>
      </c>
      <c r="C844" s="303"/>
      <c r="D844" s="302" t="s">
        <v>2</v>
      </c>
      <c r="E844" s="303"/>
      <c r="F844" s="302" t="s">
        <v>3</v>
      </c>
      <c r="G844" s="303"/>
      <c r="H844" s="302" t="s">
        <v>4</v>
      </c>
      <c r="I844" s="303"/>
      <c r="J844" s="302" t="s">
        <v>5</v>
      </c>
      <c r="K844" s="303"/>
      <c r="L844" s="302" t="s">
        <v>6</v>
      </c>
      <c r="M844" s="303"/>
      <c r="N844" s="302" t="s">
        <v>7</v>
      </c>
      <c r="O844" s="303"/>
      <c r="P844" s="302" t="s">
        <v>8</v>
      </c>
      <c r="Q844" s="303"/>
      <c r="R844" s="302" t="s">
        <v>9</v>
      </c>
      <c r="S844" s="303"/>
      <c r="T844" s="302" t="s">
        <v>10</v>
      </c>
      <c r="U844" s="303"/>
      <c r="V844" s="302" t="s">
        <v>11</v>
      </c>
      <c r="W844" s="303"/>
      <c r="X844" s="302" t="s">
        <v>12</v>
      </c>
      <c r="Y844" s="303"/>
      <c r="Z844" s="305" t="s">
        <v>40</v>
      </c>
      <c r="AA844" s="306"/>
      <c r="AB844" s="307" t="s">
        <v>41</v>
      </c>
      <c r="AC844" s="308"/>
      <c r="AE844" s="300" t="s">
        <v>0</v>
      </c>
      <c r="AF844" s="302" t="s">
        <v>1</v>
      </c>
      <c r="AG844" s="303"/>
      <c r="AH844" s="302" t="s">
        <v>2</v>
      </c>
      <c r="AI844" s="303"/>
      <c r="AJ844" s="302" t="s">
        <v>3</v>
      </c>
      <c r="AK844" s="303"/>
      <c r="AL844" s="302" t="s">
        <v>4</v>
      </c>
      <c r="AM844" s="303"/>
      <c r="AN844" s="302" t="s">
        <v>5</v>
      </c>
      <c r="AO844" s="303"/>
      <c r="AP844" s="302" t="s">
        <v>6</v>
      </c>
      <c r="AQ844" s="303"/>
      <c r="AR844" s="302" t="s">
        <v>7</v>
      </c>
      <c r="AS844" s="303"/>
      <c r="AT844" s="302" t="s">
        <v>8</v>
      </c>
      <c r="AU844" s="303"/>
      <c r="AV844" s="302" t="s">
        <v>9</v>
      </c>
      <c r="AW844" s="303"/>
      <c r="AX844" s="302" t="s">
        <v>10</v>
      </c>
      <c r="AY844" s="303"/>
      <c r="AZ844" s="302" t="s">
        <v>11</v>
      </c>
      <c r="BA844" s="303"/>
      <c r="BB844" s="302" t="s">
        <v>12</v>
      </c>
      <c r="BC844" s="303"/>
      <c r="BD844" s="305" t="s">
        <v>40</v>
      </c>
      <c r="BE844" s="306"/>
      <c r="BF844" s="307" t="s">
        <v>41</v>
      </c>
      <c r="BG844" s="308"/>
      <c r="BI844" s="300" t="s">
        <v>0</v>
      </c>
      <c r="BJ844" s="302" t="s">
        <v>1</v>
      </c>
      <c r="BK844" s="303"/>
      <c r="BL844" s="302" t="s">
        <v>2</v>
      </c>
      <c r="BM844" s="303"/>
      <c r="BN844" s="302" t="s">
        <v>3</v>
      </c>
      <c r="BO844" s="303"/>
      <c r="BP844" s="302" t="s">
        <v>4</v>
      </c>
      <c r="BQ844" s="303"/>
      <c r="BR844" s="302" t="s">
        <v>5</v>
      </c>
      <c r="BS844" s="303"/>
      <c r="BT844" s="302" t="s">
        <v>6</v>
      </c>
      <c r="BU844" s="303"/>
      <c r="BV844" s="302" t="s">
        <v>7</v>
      </c>
      <c r="BW844" s="303"/>
      <c r="BX844" s="302" t="s">
        <v>8</v>
      </c>
      <c r="BY844" s="303"/>
      <c r="BZ844" s="302" t="s">
        <v>9</v>
      </c>
      <c r="CA844" s="303"/>
      <c r="CB844" s="302" t="s">
        <v>10</v>
      </c>
      <c r="CC844" s="303"/>
      <c r="CD844" s="302" t="s">
        <v>11</v>
      </c>
      <c r="CE844" s="303"/>
      <c r="CF844" s="302" t="s">
        <v>12</v>
      </c>
      <c r="CG844" s="303"/>
      <c r="CH844" s="305" t="s">
        <v>40</v>
      </c>
      <c r="CI844" s="306"/>
      <c r="CJ844" s="302" t="s">
        <v>41</v>
      </c>
      <c r="CK844" s="303"/>
    </row>
    <row r="845" spans="1:89" ht="15" thickTop="1" thickBot="1" x14ac:dyDescent="0.3">
      <c r="A845" s="301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62" t="s">
        <v>14</v>
      </c>
      <c r="AC845" s="163" t="s">
        <v>15</v>
      </c>
      <c r="AE845" s="301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62" t="s">
        <v>14</v>
      </c>
      <c r="BG845" s="163" t="s">
        <v>15</v>
      </c>
      <c r="BI845" s="301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/>
      <c r="C846" s="172"/>
      <c r="D846" s="126"/>
      <c r="E846" s="166"/>
      <c r="F846" s="125"/>
      <c r="G846" s="127"/>
      <c r="H846" s="126"/>
      <c r="I846" s="166"/>
      <c r="J846" s="125"/>
      <c r="K846" s="127"/>
      <c r="L846" s="126"/>
      <c r="M846" s="125"/>
      <c r="N846" s="165"/>
      <c r="O846" s="167"/>
      <c r="P846" s="125"/>
      <c r="Q846" s="127"/>
      <c r="R846" s="126"/>
      <c r="S846" s="166"/>
      <c r="T846" s="125"/>
      <c r="U846" s="127"/>
      <c r="V846" s="126"/>
      <c r="W846" s="166"/>
      <c r="X846" s="125"/>
      <c r="Y846" s="127"/>
      <c r="Z846" s="170"/>
      <c r="AA846" s="171"/>
      <c r="AB846" s="156">
        <f>B846+D846+F846+H846+J846+L846+N846+P846+R846+T846+V846+X846+Z846</f>
        <v>0</v>
      </c>
      <c r="AC846" s="157">
        <f>C846+E846+G846+I846+K846+M846+O846+Q846+S846+U846+W846+Y846+AA846</f>
        <v>0</v>
      </c>
      <c r="AE846" s="235" t="str">
        <f>$AE$9</f>
        <v>07:00 - 07:59</v>
      </c>
      <c r="AF846" s="125">
        <f>SUMIF($A$9:$A$32,$AE846,B$846:B$869)</f>
        <v>2959</v>
      </c>
      <c r="AG846" s="172">
        <f t="shared" ref="AG846:AV848" si="16343">SUMIF($A$9:$A$32,$AE846,C$846:C$869)</f>
        <v>1506</v>
      </c>
      <c r="AH846" s="126">
        <f t="shared" si="16343"/>
        <v>1018</v>
      </c>
      <c r="AI846" s="166">
        <f t="shared" si="16343"/>
        <v>1101</v>
      </c>
      <c r="AJ846" s="125">
        <f t="shared" si="16343"/>
        <v>2494</v>
      </c>
      <c r="AK846" s="127">
        <f t="shared" si="16343"/>
        <v>1804</v>
      </c>
      <c r="AL846" s="126">
        <f t="shared" si="16343"/>
        <v>3650</v>
      </c>
      <c r="AM846" s="166">
        <f t="shared" si="16343"/>
        <v>2458</v>
      </c>
      <c r="AN846" s="125">
        <f t="shared" si="16343"/>
        <v>266</v>
      </c>
      <c r="AO846" s="127">
        <f t="shared" si="16343"/>
        <v>953</v>
      </c>
      <c r="AP846" s="126">
        <f t="shared" si="16343"/>
        <v>1209</v>
      </c>
      <c r="AQ846" s="125">
        <f t="shared" si="16343"/>
        <v>3107</v>
      </c>
      <c r="AR846" s="165">
        <f t="shared" si="16343"/>
        <v>2831</v>
      </c>
      <c r="AS846" s="167">
        <f t="shared" si="16343"/>
        <v>3827</v>
      </c>
      <c r="AT846" s="125">
        <f t="shared" si="16343"/>
        <v>2070</v>
      </c>
      <c r="AU846" s="127">
        <f t="shared" si="16343"/>
        <v>1837</v>
      </c>
      <c r="AV846" s="126">
        <f t="shared" si="16343"/>
        <v>2366</v>
      </c>
      <c r="AW846" s="166">
        <f t="shared" ref="AW846:BE848" si="16344">SUMIF($A$9:$A$32,$AE846,S$846:S$869)</f>
        <v>1883</v>
      </c>
      <c r="AX846" s="125">
        <f t="shared" si="16344"/>
        <v>424</v>
      </c>
      <c r="AY846" s="127">
        <f t="shared" si="16344"/>
        <v>1219</v>
      </c>
      <c r="AZ846" s="126">
        <f t="shared" si="16344"/>
        <v>1045</v>
      </c>
      <c r="BA846" s="166">
        <f t="shared" si="16344"/>
        <v>2554</v>
      </c>
      <c r="BB846" s="125">
        <f t="shared" si="16344"/>
        <v>1559</v>
      </c>
      <c r="BC846" s="127">
        <f t="shared" si="16344"/>
        <v>1429</v>
      </c>
      <c r="BD846" s="170">
        <f t="shared" si="16344"/>
        <v>3619</v>
      </c>
      <c r="BE846" s="171">
        <f t="shared" si="16344"/>
        <v>2148</v>
      </c>
      <c r="BF846" s="156">
        <f>AF846+AH846+AJ846+AL846+AN846+AP846+AR846+AT846+AV846+AX846+AZ846+BB846+BD846</f>
        <v>25510</v>
      </c>
      <c r="BG846" s="157">
        <f>AG846+AI846+AK846+AM846+AO846+AQ846+AS846+AU846+AW846+AY846+BA846+BC846+BE846</f>
        <v>25826</v>
      </c>
      <c r="BI846" s="124" t="s">
        <v>16</v>
      </c>
      <c r="BJ846" s="128">
        <f>B846/B870</f>
        <v>0</v>
      </c>
      <c r="BK846" s="129">
        <f t="shared" ref="BK846" si="16345">C846/C870</f>
        <v>0</v>
      </c>
      <c r="BL846" s="130">
        <f t="shared" ref="BL846" si="16346">D846/D870</f>
        <v>0</v>
      </c>
      <c r="BM846" s="131">
        <f t="shared" ref="BM846" si="16347">E846/E870</f>
        <v>0</v>
      </c>
      <c r="BN846" s="128">
        <f t="shared" ref="BN846" si="16348">F846/F870</f>
        <v>0</v>
      </c>
      <c r="BO846" s="129">
        <f t="shared" ref="BO846" si="16349">G846/G870</f>
        <v>0</v>
      </c>
      <c r="BP846" s="130">
        <f t="shared" ref="BP846" si="16350">H846/H870</f>
        <v>0</v>
      </c>
      <c r="BQ846" s="131">
        <f t="shared" ref="BQ846" si="16351">I846/I870</f>
        <v>0</v>
      </c>
      <c r="BR846" s="128">
        <f t="shared" ref="BR846" si="16352">J846/J870</f>
        <v>0</v>
      </c>
      <c r="BS846" s="129">
        <f t="shared" ref="BS846" si="16353">K846/K870</f>
        <v>0</v>
      </c>
      <c r="BT846" s="130">
        <f t="shared" ref="BT846" si="16354">L846/L870</f>
        <v>0</v>
      </c>
      <c r="BU846" s="128">
        <f t="shared" ref="BU846" si="16355">M846/M870</f>
        <v>0</v>
      </c>
      <c r="BV846" s="132">
        <f t="shared" ref="BV846" si="16356">N846/N870</f>
        <v>0</v>
      </c>
      <c r="BW846" s="133">
        <f t="shared" ref="BW846" si="16357">O846/O870</f>
        <v>0</v>
      </c>
      <c r="BX846" s="128">
        <f t="shared" ref="BX846" si="16358">P846/P870</f>
        <v>0</v>
      </c>
      <c r="BY846" s="129">
        <f t="shared" ref="BY846" si="16359">Q846/Q870</f>
        <v>0</v>
      </c>
      <c r="BZ846" s="130">
        <f t="shared" ref="BZ846" si="16360">R846/R870</f>
        <v>0</v>
      </c>
      <c r="CA846" s="131">
        <f t="shared" ref="CA846" si="16361">S846/S870</f>
        <v>0</v>
      </c>
      <c r="CB846" s="128">
        <f t="shared" ref="CB846" si="16362">T846/T870</f>
        <v>0</v>
      </c>
      <c r="CC846" s="129">
        <f t="shared" ref="CC846" si="16363">U846/U870</f>
        <v>0</v>
      </c>
      <c r="CD846" s="130">
        <f t="shared" ref="CD846" si="16364">V846/V870</f>
        <v>0</v>
      </c>
      <c r="CE846" s="131">
        <f t="shared" ref="CE846" si="16365">W846/W870</f>
        <v>0</v>
      </c>
      <c r="CF846" s="128">
        <f t="shared" ref="CF846" si="16366">X846/X870</f>
        <v>0</v>
      </c>
      <c r="CG846" s="129">
        <f t="shared" ref="CG846" si="16367">Y846/Y870</f>
        <v>0</v>
      </c>
      <c r="CH846" s="130">
        <f t="shared" ref="CH846" si="16368">Z846/Z870</f>
        <v>0</v>
      </c>
      <c r="CI846" s="128">
        <f t="shared" ref="CI846" si="16369">AA846/AA870</f>
        <v>0</v>
      </c>
      <c r="CJ846" s="134">
        <f t="shared" ref="CJ846" si="16370">AB846/AB870</f>
        <v>0</v>
      </c>
      <c r="CK846" s="135">
        <f t="shared" ref="CK846" si="16371">AC846/AC870</f>
        <v>0</v>
      </c>
    </row>
    <row r="847" spans="1:89" x14ac:dyDescent="0.2">
      <c r="A847" s="136" t="s">
        <v>17</v>
      </c>
      <c r="B847" s="175">
        <v>361</v>
      </c>
      <c r="C847" s="176">
        <v>0</v>
      </c>
      <c r="D847" s="177">
        <v>191</v>
      </c>
      <c r="E847" s="178">
        <v>1</v>
      </c>
      <c r="F847" s="175">
        <v>641</v>
      </c>
      <c r="G847" s="179">
        <v>6</v>
      </c>
      <c r="H847" s="177">
        <v>471</v>
      </c>
      <c r="I847" s="178">
        <v>43</v>
      </c>
      <c r="J847" s="175">
        <v>14</v>
      </c>
      <c r="K847" s="179">
        <v>14</v>
      </c>
      <c r="L847" s="177">
        <v>75</v>
      </c>
      <c r="M847" s="175">
        <v>82</v>
      </c>
      <c r="N847" s="180">
        <v>187</v>
      </c>
      <c r="O847" s="181">
        <v>122</v>
      </c>
      <c r="P847" s="175">
        <v>65</v>
      </c>
      <c r="Q847" s="179">
        <v>58</v>
      </c>
      <c r="R847" s="177">
        <v>35</v>
      </c>
      <c r="S847" s="178">
        <v>79</v>
      </c>
      <c r="T847" s="175">
        <v>1</v>
      </c>
      <c r="U847" s="179">
        <v>1</v>
      </c>
      <c r="V847" s="177">
        <v>13</v>
      </c>
      <c r="W847" s="178">
        <v>7</v>
      </c>
      <c r="X847" s="175">
        <v>2</v>
      </c>
      <c r="Y847" s="179">
        <v>0</v>
      </c>
      <c r="Z847" s="177">
        <v>0</v>
      </c>
      <c r="AA847" s="175">
        <v>0</v>
      </c>
      <c r="AB847" s="156">
        <f t="shared" ref="AB847:AB866" si="16372">B847+D847+F847+H847+J847+L847+N847+P847+R847+T847+V847+X847+Z847</f>
        <v>2056</v>
      </c>
      <c r="AC847" s="157">
        <f t="shared" ref="AC847:AC866" si="16373">C847+E847+G847+I847+K847+M847+O847+Q847+S847+U847+W847+Y847+AA847</f>
        <v>413</v>
      </c>
      <c r="AE847" s="237" t="str">
        <f>$AE$10</f>
        <v>08:00 - 08:59</v>
      </c>
      <c r="AF847" s="125">
        <f>SUMIF($A$9:$A$32,$AE847,B$846:B$869)</f>
        <v>2485</v>
      </c>
      <c r="AG847" s="176">
        <f t="shared" si="16343"/>
        <v>1138</v>
      </c>
      <c r="AH847" s="177">
        <f t="shared" si="16343"/>
        <v>860</v>
      </c>
      <c r="AI847" s="178">
        <f t="shared" si="16343"/>
        <v>853</v>
      </c>
      <c r="AJ847" s="238">
        <f t="shared" si="16343"/>
        <v>2800</v>
      </c>
      <c r="AK847" s="179">
        <f t="shared" si="16343"/>
        <v>1096</v>
      </c>
      <c r="AL847" s="177">
        <f t="shared" si="16343"/>
        <v>3018</v>
      </c>
      <c r="AM847" s="178">
        <f t="shared" si="16343"/>
        <v>2004</v>
      </c>
      <c r="AN847" s="238">
        <f t="shared" si="16343"/>
        <v>233</v>
      </c>
      <c r="AO847" s="179">
        <f t="shared" si="16343"/>
        <v>763</v>
      </c>
      <c r="AP847" s="177">
        <f t="shared" si="16343"/>
        <v>866</v>
      </c>
      <c r="AQ847" s="238">
        <f t="shared" si="16343"/>
        <v>2831</v>
      </c>
      <c r="AR847" s="180">
        <f t="shared" si="16343"/>
        <v>2069</v>
      </c>
      <c r="AS847" s="181">
        <f t="shared" si="16343"/>
        <v>3557</v>
      </c>
      <c r="AT847" s="238">
        <f t="shared" si="16343"/>
        <v>1498</v>
      </c>
      <c r="AU847" s="179">
        <f t="shared" si="16343"/>
        <v>1621</v>
      </c>
      <c r="AV847" s="177">
        <f t="shared" si="16343"/>
        <v>2145</v>
      </c>
      <c r="AW847" s="178">
        <f t="shared" si="16344"/>
        <v>1515</v>
      </c>
      <c r="AX847" s="238">
        <f t="shared" si="16344"/>
        <v>317</v>
      </c>
      <c r="AY847" s="179">
        <f t="shared" si="16344"/>
        <v>972</v>
      </c>
      <c r="AZ847" s="177">
        <f t="shared" si="16344"/>
        <v>916</v>
      </c>
      <c r="BA847" s="178">
        <f t="shared" si="16344"/>
        <v>2057</v>
      </c>
      <c r="BB847" s="238">
        <f t="shared" si="16344"/>
        <v>1270</v>
      </c>
      <c r="BC847" s="179">
        <f t="shared" si="16344"/>
        <v>1261</v>
      </c>
      <c r="BD847" s="177">
        <f t="shared" si="16344"/>
        <v>2909</v>
      </c>
      <c r="BE847" s="238">
        <f t="shared" si="16344"/>
        <v>2116</v>
      </c>
      <c r="BF847" s="158">
        <f>SUM(AF847,AH847,AJ847,AL847,AN847,AP847,AR847,AT847,AV847,AX847,AZ847,BB847,BD847)</f>
        <v>21386</v>
      </c>
      <c r="BG847" s="159">
        <f>SUM(AG847,AI847,AK847,AM847,AO847,AQ847,AS847,AU847,AW847,AY847,BA847,BC847,BE847)</f>
        <v>21784</v>
      </c>
      <c r="BI847" s="136" t="s">
        <v>17</v>
      </c>
      <c r="BJ847" s="128">
        <f>B847/B870</f>
        <v>1.2462027064346865E-2</v>
      </c>
      <c r="BK847" s="129">
        <f t="shared" ref="BK847" si="16374">C847/C870</f>
        <v>0</v>
      </c>
      <c r="BL847" s="130">
        <f t="shared" ref="BL847" si="16375">D847/D870</f>
        <v>1.5070222502761559E-2</v>
      </c>
      <c r="BM847" s="131">
        <f t="shared" ref="BM847" si="16376">E847/E870</f>
        <v>7.6599004212945235E-5</v>
      </c>
      <c r="BN847" s="128">
        <f t="shared" ref="BN847" si="16377">F847/F870</f>
        <v>2.2440834617000419E-2</v>
      </c>
      <c r="BO847" s="129">
        <f t="shared" ref="BO847" si="16378">G847/G870</f>
        <v>2.3293733985557886E-4</v>
      </c>
      <c r="BP847" s="130">
        <f t="shared" ref="BP847" si="16379">H847/H870</f>
        <v>1.2191018506535525E-2</v>
      </c>
      <c r="BQ847" s="131">
        <f t="shared" ref="BQ847" si="16380">I847/I870</f>
        <v>1.039651837524178E-3</v>
      </c>
      <c r="BR847" s="128">
        <f t="shared" ref="BR847" si="16381">J847/J870</f>
        <v>2.1919524033192422E-3</v>
      </c>
      <c r="BS847" s="129">
        <f t="shared" ref="BS847" si="16382">K847/K870</f>
        <v>2.1651716671821837E-3</v>
      </c>
      <c r="BT847" s="130">
        <f t="shared" ref="BT847" si="16383">L847/L870</f>
        <v>3.125520920153359E-3</v>
      </c>
      <c r="BU847" s="128">
        <f t="shared" ref="BU847" si="16384">M847/M870</f>
        <v>3.5793792832511241E-3</v>
      </c>
      <c r="BV847" s="132">
        <f t="shared" ref="BV847" si="16385">N847/N870</f>
        <v>4.7694348092226077E-3</v>
      </c>
      <c r="BW847" s="133">
        <f t="shared" ref="BW847" si="16386">O847/O870</f>
        <v>3.1666104290497574E-3</v>
      </c>
      <c r="BX847" s="128">
        <f t="shared" ref="BX847" si="16387">P847/P870</f>
        <v>2.9525323642970703E-3</v>
      </c>
      <c r="BY847" s="129">
        <f t="shared" ref="BY847" si="16388">Q847/Q870</f>
        <v>2.733785822021116E-3</v>
      </c>
      <c r="BZ847" s="130">
        <f t="shared" ref="BZ847" si="16389">R847/R870</f>
        <v>1.3128282070517629E-3</v>
      </c>
      <c r="CA847" s="131">
        <f t="shared" ref="CA847" si="16390">S847/S870</f>
        <v>2.8534277252040743E-3</v>
      </c>
      <c r="CB847" s="128">
        <f t="shared" ref="CB847" si="16391">T847/T870</f>
        <v>1.2490632025980515E-4</v>
      </c>
      <c r="CC847" s="129">
        <f t="shared" ref="CC847" si="16392">U847/U870</f>
        <v>1.2426991425375916E-4</v>
      </c>
      <c r="CD847" s="130">
        <f t="shared" ref="CD847" si="16393">V847/V870</f>
        <v>5.4004652708541045E-4</v>
      </c>
      <c r="CE847" s="131">
        <f t="shared" ref="CE847" si="16394">W847/W870</f>
        <v>2.6214283039358873E-4</v>
      </c>
      <c r="CF847" s="128">
        <f t="shared" ref="CF847" si="16395">X847/X870</f>
        <v>1.0624734381640459E-4</v>
      </c>
      <c r="CG847" s="129">
        <f t="shared" ref="CG847" si="16396">Y847/Y870</f>
        <v>0</v>
      </c>
      <c r="CH847" s="130">
        <f t="shared" ref="CH847" si="16397">Z847/Z870</f>
        <v>0</v>
      </c>
      <c r="CI847" s="128">
        <f t="shared" ref="CI847" si="16398">AA847/AA870</f>
        <v>0</v>
      </c>
      <c r="CJ847" s="134">
        <f t="shared" ref="CJ847" si="16399">AB847/AB870</f>
        <v>6.4627261639822464E-3</v>
      </c>
      <c r="CK847" s="135">
        <f t="shared" ref="CK847" si="16400">AC847/AC870</f>
        <v>1.3037521545056791E-3</v>
      </c>
    </row>
    <row r="848" spans="1:89" ht="13.5" thickBot="1" x14ac:dyDescent="0.25">
      <c r="A848" s="145" t="s">
        <v>18</v>
      </c>
      <c r="B848" s="182">
        <v>1894</v>
      </c>
      <c r="C848" s="183">
        <v>1</v>
      </c>
      <c r="D848" s="184">
        <v>807</v>
      </c>
      <c r="E848" s="185">
        <v>155</v>
      </c>
      <c r="F848" s="182">
        <v>2838</v>
      </c>
      <c r="G848" s="186">
        <v>493</v>
      </c>
      <c r="H848" s="184">
        <v>2116</v>
      </c>
      <c r="I848" s="185">
        <v>798</v>
      </c>
      <c r="J848" s="182">
        <v>99</v>
      </c>
      <c r="K848" s="186">
        <v>266</v>
      </c>
      <c r="L848" s="184">
        <v>557</v>
      </c>
      <c r="M848" s="182">
        <v>986</v>
      </c>
      <c r="N848" s="187">
        <v>1552</v>
      </c>
      <c r="O848" s="188">
        <v>1759</v>
      </c>
      <c r="P848" s="182">
        <v>965</v>
      </c>
      <c r="Q848" s="186">
        <v>884</v>
      </c>
      <c r="R848" s="184">
        <v>1029</v>
      </c>
      <c r="S848" s="185">
        <v>1089</v>
      </c>
      <c r="T848" s="182">
        <v>215</v>
      </c>
      <c r="U848" s="186">
        <v>607</v>
      </c>
      <c r="V848" s="184">
        <v>632</v>
      </c>
      <c r="W848" s="185">
        <v>1378</v>
      </c>
      <c r="X848" s="182">
        <v>740</v>
      </c>
      <c r="Y848" s="186">
        <v>594</v>
      </c>
      <c r="Z848" s="184">
        <v>1844</v>
      </c>
      <c r="AA848" s="182">
        <v>1121</v>
      </c>
      <c r="AB848" s="156">
        <f t="shared" si="16372"/>
        <v>15288</v>
      </c>
      <c r="AC848" s="157">
        <f t="shared" si="16373"/>
        <v>10131</v>
      </c>
      <c r="AE848" s="235">
        <f>$AE$11</f>
        <v>0</v>
      </c>
      <c r="AF848" s="125">
        <f>SUMIF($A$9:$A$32,$AE848,B$846:B$869)</f>
        <v>0</v>
      </c>
      <c r="AG848" s="183">
        <f t="shared" si="16343"/>
        <v>0</v>
      </c>
      <c r="AH848" s="184">
        <f t="shared" si="16343"/>
        <v>0</v>
      </c>
      <c r="AI848" s="185">
        <f t="shared" si="16343"/>
        <v>0</v>
      </c>
      <c r="AJ848" s="182">
        <f t="shared" si="16343"/>
        <v>0</v>
      </c>
      <c r="AK848" s="186">
        <f t="shared" si="16343"/>
        <v>0</v>
      </c>
      <c r="AL848" s="184">
        <f t="shared" si="16343"/>
        <v>0</v>
      </c>
      <c r="AM848" s="185">
        <f t="shared" si="16343"/>
        <v>0</v>
      </c>
      <c r="AN848" s="182">
        <f t="shared" si="16343"/>
        <v>0</v>
      </c>
      <c r="AO848" s="186">
        <f t="shared" si="16343"/>
        <v>0</v>
      </c>
      <c r="AP848" s="184">
        <f t="shared" si="16343"/>
        <v>0</v>
      </c>
      <c r="AQ848" s="182">
        <f t="shared" si="16343"/>
        <v>0</v>
      </c>
      <c r="AR848" s="187">
        <f t="shared" si="16343"/>
        <v>0</v>
      </c>
      <c r="AS848" s="188">
        <f t="shared" si="16343"/>
        <v>0</v>
      </c>
      <c r="AT848" s="182">
        <f t="shared" si="16343"/>
        <v>0</v>
      </c>
      <c r="AU848" s="186">
        <f t="shared" si="16343"/>
        <v>0</v>
      </c>
      <c r="AV848" s="184">
        <f t="shared" si="16343"/>
        <v>0</v>
      </c>
      <c r="AW848" s="185">
        <f t="shared" si="16344"/>
        <v>0</v>
      </c>
      <c r="AX848" s="182">
        <f t="shared" si="16344"/>
        <v>0</v>
      </c>
      <c r="AY848" s="186">
        <f t="shared" si="16344"/>
        <v>0</v>
      </c>
      <c r="AZ848" s="184">
        <f t="shared" si="16344"/>
        <v>0</v>
      </c>
      <c r="BA848" s="185">
        <f t="shared" si="16344"/>
        <v>0</v>
      </c>
      <c r="BB848" s="182">
        <f t="shared" si="16344"/>
        <v>0</v>
      </c>
      <c r="BC848" s="186">
        <f t="shared" si="16344"/>
        <v>0</v>
      </c>
      <c r="BD848" s="184">
        <f t="shared" si="16344"/>
        <v>0</v>
      </c>
      <c r="BE848" s="182">
        <f t="shared" si="16344"/>
        <v>0</v>
      </c>
      <c r="BF848" s="158">
        <f>SUM(AF848,AH848,AJ848,AL848,AN848,AP848,AR848,AT848,AV848,AX848,AZ848,BB848,BD848)</f>
        <v>0</v>
      </c>
      <c r="BG848" s="159">
        <f>SUM(AG848,AI848,AK848,AM848,AO848,AQ848,AS848,AU848,AW848,AY848,BA848,BC848,BE848)</f>
        <v>0</v>
      </c>
      <c r="BI848" s="145" t="s">
        <v>18</v>
      </c>
      <c r="BJ848" s="128">
        <f>B848/B870</f>
        <v>6.538249102457884E-2</v>
      </c>
      <c r="BK848" s="129">
        <f t="shared" ref="BK848" si="16401">C848/C870</f>
        <v>3.4609261438360903E-5</v>
      </c>
      <c r="BL848" s="130">
        <f t="shared" ref="BL848" si="16402">D848/D870</f>
        <v>6.3673662616379995E-2</v>
      </c>
      <c r="BM848" s="131">
        <f t="shared" ref="BM848" si="16403">E848/E870</f>
        <v>1.1872845653006512E-2</v>
      </c>
      <c r="BN848" s="128">
        <f t="shared" ref="BN848" si="16404">F848/F870</f>
        <v>9.9355832516454273E-2</v>
      </c>
      <c r="BO848" s="129">
        <f t="shared" ref="BO848" si="16405">G848/G870</f>
        <v>1.9139684758133397E-2</v>
      </c>
      <c r="BP848" s="130">
        <f t="shared" ref="BP848" si="16406">H848/H870</f>
        <v>5.4768991846771066E-2</v>
      </c>
      <c r="BQ848" s="131">
        <f t="shared" ref="BQ848" si="16407">I848/I870</f>
        <v>1.9294003868471955E-2</v>
      </c>
      <c r="BR848" s="128">
        <f t="shared" ref="BR848" si="16408">J848/J870</f>
        <v>1.5500234852043212E-2</v>
      </c>
      <c r="BS848" s="129">
        <f t="shared" ref="BS848" si="16409">K848/K870</f>
        <v>4.1138261676461493E-2</v>
      </c>
      <c r="BT848" s="130">
        <f t="shared" ref="BT848" si="16410">L848/L870</f>
        <v>2.3212202033672278E-2</v>
      </c>
      <c r="BU848" s="128">
        <f t="shared" ref="BU848" si="16411">M848/M870</f>
        <v>4.3039853332751322E-2</v>
      </c>
      <c r="BV848" s="132">
        <f t="shared" ref="BV848" si="16412">N848/N870</f>
        <v>3.9583758416649663E-2</v>
      </c>
      <c r="BW848" s="133">
        <f t="shared" ref="BW848" si="16413">O848/O870</f>
        <v>4.5656292989332159E-2</v>
      </c>
      <c r="BX848" s="128">
        <f t="shared" ref="BX848" si="16414">P848/P870</f>
        <v>4.3833749716102655E-2</v>
      </c>
      <c r="BY848" s="129">
        <f t="shared" ref="BY848" si="16415">Q848/Q870</f>
        <v>4.1666666666666664E-2</v>
      </c>
      <c r="BZ848" s="130">
        <f t="shared" ref="BZ848" si="16416">R848/R870</f>
        <v>3.859714928732183E-2</v>
      </c>
      <c r="CA848" s="131">
        <f t="shared" ref="CA848" si="16417">S848/S870</f>
        <v>3.9333959401863759E-2</v>
      </c>
      <c r="CB848" s="128">
        <f t="shared" ref="CB848" si="16418">T848/T870</f>
        <v>2.6854858855858105E-2</v>
      </c>
      <c r="CC848" s="129">
        <f t="shared" ref="CC848" si="16419">U848/U870</f>
        <v>7.5431837952031816E-2</v>
      </c>
      <c r="CD848" s="130">
        <f t="shared" ref="CD848" si="16420">V848/V870</f>
        <v>2.6254569624459954E-2</v>
      </c>
      <c r="CE848" s="131">
        <f t="shared" ref="CE848" si="16421">W848/W870</f>
        <v>5.1604688611766467E-2</v>
      </c>
      <c r="CF848" s="128">
        <f t="shared" ref="CF848" si="16422">X848/X870</f>
        <v>3.9311517212069699E-2</v>
      </c>
      <c r="CG848" s="129">
        <f t="shared" ref="CG848" si="16423">Y848/Y870</f>
        <v>4.8312322082147217E-2</v>
      </c>
      <c r="CH848" s="130">
        <f t="shared" ref="CH848" si="16424">Z848/Z870</f>
        <v>4.5958677068015853E-2</v>
      </c>
      <c r="CI848" s="128">
        <f t="shared" ref="CI848" si="16425">AA848/AA870</f>
        <v>2.5557430121745474E-2</v>
      </c>
      <c r="CJ848" s="134">
        <f t="shared" ref="CJ848" si="16426">AB848/AB870</f>
        <v>4.8055524122062543E-2</v>
      </c>
      <c r="CK848" s="135">
        <f t="shared" ref="CK848" si="16427">AC848/AC870</f>
        <v>3.1981387596360857E-2</v>
      </c>
    </row>
    <row r="849" spans="1:89" ht="14.25" thickTop="1" thickBot="1" x14ac:dyDescent="0.25">
      <c r="A849" s="136" t="s">
        <v>19</v>
      </c>
      <c r="B849" s="175">
        <v>2842</v>
      </c>
      <c r="C849" s="176">
        <v>1352</v>
      </c>
      <c r="D849" s="177">
        <v>1130</v>
      </c>
      <c r="E849" s="178">
        <v>829</v>
      </c>
      <c r="F849" s="175">
        <v>3012</v>
      </c>
      <c r="G849" s="179">
        <v>1188</v>
      </c>
      <c r="H849" s="177">
        <v>3018</v>
      </c>
      <c r="I849" s="178">
        <v>1701</v>
      </c>
      <c r="J849" s="175">
        <v>223</v>
      </c>
      <c r="K849" s="179">
        <v>614</v>
      </c>
      <c r="L849" s="177">
        <v>1065</v>
      </c>
      <c r="M849" s="175">
        <v>2077</v>
      </c>
      <c r="N849" s="180">
        <v>2623</v>
      </c>
      <c r="O849" s="181">
        <v>3174</v>
      </c>
      <c r="P849" s="175">
        <v>1716</v>
      </c>
      <c r="Q849" s="179">
        <v>1880</v>
      </c>
      <c r="R849" s="177">
        <v>1995</v>
      </c>
      <c r="S849" s="178">
        <v>1978</v>
      </c>
      <c r="T849" s="175">
        <v>307</v>
      </c>
      <c r="U849" s="179">
        <v>1290</v>
      </c>
      <c r="V849" s="177">
        <v>1170</v>
      </c>
      <c r="W849" s="178">
        <v>2922</v>
      </c>
      <c r="X849" s="175">
        <v>1646</v>
      </c>
      <c r="Y849" s="179">
        <v>1367</v>
      </c>
      <c r="Z849" s="177">
        <v>3250</v>
      </c>
      <c r="AA849" s="175">
        <v>2350</v>
      </c>
      <c r="AB849" s="156">
        <f t="shared" si="16372"/>
        <v>23997</v>
      </c>
      <c r="AC849" s="157">
        <f t="shared" si="16373"/>
        <v>22722</v>
      </c>
      <c r="AE849" s="229" t="s">
        <v>13</v>
      </c>
      <c r="AF849" s="20">
        <f t="shared" ref="AF849:BG849" si="16428">SUM(AF846:AF848)</f>
        <v>5444</v>
      </c>
      <c r="AG849" s="21">
        <f t="shared" si="16428"/>
        <v>2644</v>
      </c>
      <c r="AH849" s="20">
        <f t="shared" si="16428"/>
        <v>1878</v>
      </c>
      <c r="AI849" s="21">
        <f t="shared" si="16428"/>
        <v>1954</v>
      </c>
      <c r="AJ849" s="20">
        <f t="shared" si="16428"/>
        <v>5294</v>
      </c>
      <c r="AK849" s="21">
        <f t="shared" si="16428"/>
        <v>2900</v>
      </c>
      <c r="AL849" s="20">
        <f t="shared" si="16428"/>
        <v>6668</v>
      </c>
      <c r="AM849" s="21">
        <f t="shared" si="16428"/>
        <v>4462</v>
      </c>
      <c r="AN849" s="20">
        <f t="shared" si="16428"/>
        <v>499</v>
      </c>
      <c r="AO849" s="21">
        <f t="shared" si="16428"/>
        <v>1716</v>
      </c>
      <c r="AP849" s="20">
        <f t="shared" si="16428"/>
        <v>2075</v>
      </c>
      <c r="AQ849" s="21">
        <f t="shared" si="16428"/>
        <v>5938</v>
      </c>
      <c r="AR849" s="20">
        <f t="shared" si="16428"/>
        <v>4900</v>
      </c>
      <c r="AS849" s="21">
        <f t="shared" si="16428"/>
        <v>7384</v>
      </c>
      <c r="AT849" s="20">
        <f t="shared" si="16428"/>
        <v>3568</v>
      </c>
      <c r="AU849" s="21">
        <f t="shared" si="16428"/>
        <v>3458</v>
      </c>
      <c r="AV849" s="20">
        <f t="shared" si="16428"/>
        <v>4511</v>
      </c>
      <c r="AW849" s="21">
        <f t="shared" si="16428"/>
        <v>3398</v>
      </c>
      <c r="AX849" s="20">
        <f t="shared" si="16428"/>
        <v>741</v>
      </c>
      <c r="AY849" s="21">
        <f t="shared" si="16428"/>
        <v>2191</v>
      </c>
      <c r="AZ849" s="20">
        <f t="shared" si="16428"/>
        <v>1961</v>
      </c>
      <c r="BA849" s="21">
        <f t="shared" si="16428"/>
        <v>4611</v>
      </c>
      <c r="BB849" s="20">
        <f t="shared" si="16428"/>
        <v>2829</v>
      </c>
      <c r="BC849" s="21">
        <f t="shared" si="16428"/>
        <v>2690</v>
      </c>
      <c r="BD849" s="20">
        <f t="shared" si="16428"/>
        <v>6528</v>
      </c>
      <c r="BE849" s="21">
        <f t="shared" si="16428"/>
        <v>4264</v>
      </c>
      <c r="BF849" s="160">
        <f t="shared" si="16428"/>
        <v>46896</v>
      </c>
      <c r="BG849" s="161">
        <f t="shared" si="16428"/>
        <v>47610</v>
      </c>
      <c r="BI849" s="136" t="s">
        <v>19</v>
      </c>
      <c r="BJ849" s="128">
        <f>B849/B870</f>
        <v>9.8108257387462025E-2</v>
      </c>
      <c r="BK849" s="129">
        <f t="shared" ref="BK849" si="16429">C849/C870</f>
        <v>4.6791721464663941E-2</v>
      </c>
      <c r="BL849" s="130">
        <f t="shared" ref="BL849" si="16430">D849/D870</f>
        <v>8.9158908000631212E-2</v>
      </c>
      <c r="BM849" s="131">
        <f t="shared" ref="BM849" si="16431">E849/E870</f>
        <v>6.3500574492531603E-2</v>
      </c>
      <c r="BN849" s="128">
        <f t="shared" ref="BN849" si="16432">F849/F870</f>
        <v>0.10544741632824535</v>
      </c>
      <c r="BO849" s="129">
        <f t="shared" ref="BO849" si="16433">G849/G870</f>
        <v>4.6121593291404611E-2</v>
      </c>
      <c r="BP849" s="130">
        <f t="shared" ref="BP849" si="16434">H849/H870</f>
        <v>7.8115698201112985E-2</v>
      </c>
      <c r="BQ849" s="131">
        <f t="shared" ref="BQ849" si="16435">I849/I870</f>
        <v>4.1126692456479694E-2</v>
      </c>
      <c r="BR849" s="128">
        <f t="shared" ref="BR849" si="16436">J849/J870</f>
        <v>3.4914670424299361E-2</v>
      </c>
      <c r="BS849" s="129">
        <f t="shared" ref="BS849" si="16437">K849/K870</f>
        <v>9.4958243117847202E-2</v>
      </c>
      <c r="BT849" s="130">
        <f t="shared" ref="BT849" si="16438">L849/L870</f>
        <v>4.4382397066177699E-2</v>
      </c>
      <c r="BU849" s="128">
        <f t="shared" ref="BU849" si="16439">M849/M870</f>
        <v>9.0663058186738837E-2</v>
      </c>
      <c r="BV849" s="132">
        <f t="shared" ref="BV849" si="16440">N849/N870</f>
        <v>6.6899612324015506E-2</v>
      </c>
      <c r="BW849" s="133">
        <f t="shared" ref="BW849" si="16441">O849/O870</f>
        <v>8.2383782801671551E-2</v>
      </c>
      <c r="BX849" s="128">
        <f t="shared" ref="BX849" si="16442">P849/P870</f>
        <v>7.7946854417442646E-2</v>
      </c>
      <c r="BY849" s="129">
        <f t="shared" ref="BY849" si="16443">Q849/Q870</f>
        <v>8.8612368024132734E-2</v>
      </c>
      <c r="BZ849" s="130">
        <f t="shared" ref="BZ849" si="16444">R849/R870</f>
        <v>7.4831207801950489E-2</v>
      </c>
      <c r="CA849" s="131">
        <f t="shared" ref="CA849" si="16445">S849/S870</f>
        <v>7.144405114498302E-2</v>
      </c>
      <c r="CB849" s="128">
        <f t="shared" ref="CB849" si="16446">T849/T870</f>
        <v>3.834624031976018E-2</v>
      </c>
      <c r="CC849" s="129">
        <f t="shared" ref="CC849" si="16447">U849/U870</f>
        <v>0.16030818938734931</v>
      </c>
      <c r="CD849" s="130">
        <f t="shared" ref="CD849" si="16448">V849/V870</f>
        <v>4.8604187437686942E-2</v>
      </c>
      <c r="CE849" s="131">
        <f t="shared" ref="CE849" si="16449">W849/W870</f>
        <v>0.10942590720143804</v>
      </c>
      <c r="CF849" s="128">
        <f t="shared" ref="CF849" si="16450">X849/X870</f>
        <v>8.7441563960900984E-2</v>
      </c>
      <c r="CG849" s="129">
        <f t="shared" ref="CG849" si="16451">Y849/Y870</f>
        <v>0.11118340788938592</v>
      </c>
      <c r="CH849" s="130">
        <f t="shared" ref="CH849" si="16452">Z849/Z870</f>
        <v>8.1000922164344638E-2</v>
      </c>
      <c r="CI849" s="128">
        <f t="shared" ref="CI849" si="16453">AA849/AA870</f>
        <v>5.3577128265924943E-2</v>
      </c>
      <c r="CJ849" s="134">
        <f t="shared" ref="CJ849" si="16454">AB849/AB870</f>
        <v>7.54309531892422E-2</v>
      </c>
      <c r="CK849" s="135">
        <f t="shared" ref="CK849" si="16455">AC849/AC870</f>
        <v>7.1728465991956508E-2</v>
      </c>
    </row>
    <row r="850" spans="1:89" ht="13.5" thickTop="1" x14ac:dyDescent="0.2">
      <c r="A850" s="145" t="s">
        <v>20</v>
      </c>
      <c r="B850" s="182">
        <v>2959</v>
      </c>
      <c r="C850" s="183">
        <v>1506</v>
      </c>
      <c r="D850" s="184">
        <v>1018</v>
      </c>
      <c r="E850" s="185">
        <v>1101</v>
      </c>
      <c r="F850" s="182">
        <v>2494</v>
      </c>
      <c r="G850" s="186">
        <v>1804</v>
      </c>
      <c r="H850" s="184">
        <v>3650</v>
      </c>
      <c r="I850" s="185">
        <v>2458</v>
      </c>
      <c r="J850" s="182">
        <v>266</v>
      </c>
      <c r="K850" s="186">
        <v>953</v>
      </c>
      <c r="L850" s="184">
        <v>1209</v>
      </c>
      <c r="M850" s="182">
        <v>3107</v>
      </c>
      <c r="N850" s="187">
        <v>2831</v>
      </c>
      <c r="O850" s="188">
        <v>3827</v>
      </c>
      <c r="P850" s="182">
        <v>2070</v>
      </c>
      <c r="Q850" s="186">
        <v>1837</v>
      </c>
      <c r="R850" s="184">
        <v>2366</v>
      </c>
      <c r="S850" s="185">
        <v>1883</v>
      </c>
      <c r="T850" s="182">
        <v>424</v>
      </c>
      <c r="U850" s="186">
        <v>1219</v>
      </c>
      <c r="V850" s="184">
        <v>1045</v>
      </c>
      <c r="W850" s="185">
        <v>2554</v>
      </c>
      <c r="X850" s="182">
        <v>1559</v>
      </c>
      <c r="Y850" s="186">
        <v>1429</v>
      </c>
      <c r="Z850" s="184">
        <v>3619</v>
      </c>
      <c r="AA850" s="182">
        <v>2148</v>
      </c>
      <c r="AB850" s="156">
        <f t="shared" si="16372"/>
        <v>25510</v>
      </c>
      <c r="AC850" s="157">
        <f t="shared" si="16373"/>
        <v>25826</v>
      </c>
      <c r="BI850" s="145" t="s">
        <v>20</v>
      </c>
      <c r="BJ850" s="128">
        <f>B850/B870</f>
        <v>0.10214719690693179</v>
      </c>
      <c r="BK850" s="129">
        <f t="shared" ref="BK850" si="16456">C850/C870</f>
        <v>5.2121547726171523E-2</v>
      </c>
      <c r="BL850" s="130">
        <f t="shared" ref="BL850" si="16457">D850/D870</f>
        <v>8.0321918889064231E-2</v>
      </c>
      <c r="BM850" s="131">
        <f t="shared" ref="BM850" si="16458">E850/E870</f>
        <v>8.43355036384527E-2</v>
      </c>
      <c r="BN850" s="128">
        <f t="shared" ref="BN850" si="16459">F850/F870</f>
        <v>8.7312701302338605E-2</v>
      </c>
      <c r="BO850" s="129">
        <f t="shared" ref="BO850" si="16460">G850/G870</f>
        <v>7.0036493516577369E-2</v>
      </c>
      <c r="BP850" s="130">
        <f t="shared" ref="BP850" si="16461">H850/H870</f>
        <v>9.4473922609033256E-2</v>
      </c>
      <c r="BQ850" s="131">
        <f t="shared" ref="BQ850" si="16462">I850/I870</f>
        <v>5.9429400386847193E-2</v>
      </c>
      <c r="BR850" s="128">
        <f t="shared" ref="BR850" si="16463">J850/J870</f>
        <v>4.1647095663065604E-2</v>
      </c>
      <c r="BS850" s="129">
        <f t="shared" ref="BS850" si="16464">K850/K870</f>
        <v>0.14738632848747293</v>
      </c>
      <c r="BT850" s="130">
        <f t="shared" ref="BT850" si="16465">L850/L870</f>
        <v>5.0383397232872149E-2</v>
      </c>
      <c r="BU850" s="128">
        <f t="shared" ref="BU850" si="16466">M850/M870</f>
        <v>0.13562355406172247</v>
      </c>
      <c r="BV850" s="132">
        <f t="shared" ref="BV850" si="16467">N850/N870</f>
        <v>7.2204652111813913E-2</v>
      </c>
      <c r="BW850" s="133">
        <f t="shared" ref="BW850" si="16468">O850/O870</f>
        <v>9.9332935344044443E-2</v>
      </c>
      <c r="BX850" s="128">
        <f t="shared" ref="BX850" si="16469">P850/P870</f>
        <v>9.4026799909152844E-2</v>
      </c>
      <c r="BY850" s="129">
        <f t="shared" ref="BY850" si="16470">Q850/Q870</f>
        <v>8.6585595776772245E-2</v>
      </c>
      <c r="BZ850" s="130">
        <f t="shared" ref="BZ850" si="16471">R850/R870</f>
        <v>8.8747186796699171E-2</v>
      </c>
      <c r="CA850" s="131">
        <f t="shared" ref="CA850" si="16472">S850/S870</f>
        <v>6.8012714007079395E-2</v>
      </c>
      <c r="CB850" s="128">
        <f t="shared" ref="CB850" si="16473">T850/T870</f>
        <v>5.2960279790157383E-2</v>
      </c>
      <c r="CC850" s="129">
        <f t="shared" ref="CC850" si="16474">U850/U870</f>
        <v>0.15148502547533244</v>
      </c>
      <c r="CD850" s="130">
        <f t="shared" ref="CD850" si="16475">V850/V870</f>
        <v>4.3411432369557995E-2</v>
      </c>
      <c r="CE850" s="131">
        <f t="shared" ref="CE850" si="16476">W850/W870</f>
        <v>9.5644684117889373E-2</v>
      </c>
      <c r="CF850" s="128">
        <f t="shared" ref="CF850" si="16477">X850/X870</f>
        <v>8.2819804504887379E-2</v>
      </c>
      <c r="CG850" s="129">
        <f t="shared" ref="CG850" si="16478">Y850/Y870</f>
        <v>0.11622610817405449</v>
      </c>
      <c r="CH850" s="130">
        <f t="shared" ref="CH850" si="16479">Z850/Z870</f>
        <v>9.0197642250081006E-2</v>
      </c>
      <c r="CI850" s="128">
        <f t="shared" ref="CI850" si="16480">AA850/AA870</f>
        <v>4.8971775112853951E-2</v>
      </c>
      <c r="CJ850" s="134">
        <f t="shared" ref="CJ850" si="16481">AB850/AB870</f>
        <v>8.0186840682483995E-2</v>
      </c>
      <c r="CK850" s="135">
        <f t="shared" ref="CK850" si="16482">AC850/AC870</f>
        <v>8.1527126252454396E-2</v>
      </c>
    </row>
    <row r="851" spans="1:89" ht="13.5" thickBot="1" x14ac:dyDescent="0.25">
      <c r="A851" s="136" t="s">
        <v>21</v>
      </c>
      <c r="B851" s="175">
        <v>2485</v>
      </c>
      <c r="C851" s="176">
        <v>1138</v>
      </c>
      <c r="D851" s="177">
        <v>860</v>
      </c>
      <c r="E851" s="178">
        <v>853</v>
      </c>
      <c r="F851" s="175">
        <v>2800</v>
      </c>
      <c r="G851" s="179">
        <v>1096</v>
      </c>
      <c r="H851" s="177">
        <v>3018</v>
      </c>
      <c r="I851" s="178">
        <v>2004</v>
      </c>
      <c r="J851" s="175">
        <v>233</v>
      </c>
      <c r="K851" s="179">
        <v>763</v>
      </c>
      <c r="L851" s="177">
        <v>866</v>
      </c>
      <c r="M851" s="175">
        <v>2831</v>
      </c>
      <c r="N851" s="180">
        <v>2069</v>
      </c>
      <c r="O851" s="181">
        <v>3557</v>
      </c>
      <c r="P851" s="175">
        <v>1498</v>
      </c>
      <c r="Q851" s="179">
        <v>1621</v>
      </c>
      <c r="R851" s="177">
        <v>2145</v>
      </c>
      <c r="S851" s="178">
        <v>1515</v>
      </c>
      <c r="T851" s="175">
        <v>317</v>
      </c>
      <c r="U851" s="179">
        <v>972</v>
      </c>
      <c r="V851" s="177">
        <v>916</v>
      </c>
      <c r="W851" s="178">
        <v>2057</v>
      </c>
      <c r="X851" s="175">
        <v>1270</v>
      </c>
      <c r="Y851" s="179">
        <v>1261</v>
      </c>
      <c r="Z851" s="177">
        <v>2909</v>
      </c>
      <c r="AA851" s="175">
        <v>2116</v>
      </c>
      <c r="AB851" s="156">
        <f t="shared" si="16372"/>
        <v>21386</v>
      </c>
      <c r="AC851" s="157">
        <f t="shared" si="16373"/>
        <v>21784</v>
      </c>
      <c r="AE851" s="232" t="s">
        <v>85</v>
      </c>
      <c r="BI851" s="136" t="s">
        <v>21</v>
      </c>
      <c r="BJ851" s="128">
        <f>B851/B870</f>
        <v>8.5784313725490197E-2</v>
      </c>
      <c r="BK851" s="129">
        <f t="shared" ref="BK851" si="16483">C851/C870</f>
        <v>3.938533951685471E-2</v>
      </c>
      <c r="BL851" s="130">
        <f t="shared" ref="BL851" si="16484">D851/D870</f>
        <v>6.7855452106675082E-2</v>
      </c>
      <c r="BM851" s="131">
        <f t="shared" ref="BM851" si="16485">E851/E870</f>
        <v>6.5338950593642281E-2</v>
      </c>
      <c r="BN851" s="128">
        <f t="shared" ref="BN851" si="16486">F851/F870</f>
        <v>9.8025486626522898E-2</v>
      </c>
      <c r="BO851" s="129">
        <f t="shared" ref="BO851" si="16487">G851/G870</f>
        <v>4.2549887413619071E-2</v>
      </c>
      <c r="BP851" s="130">
        <f t="shared" ref="BP851" si="16488">H851/H870</f>
        <v>7.8115698201112985E-2</v>
      </c>
      <c r="BQ851" s="131">
        <f t="shared" ref="BQ851" si="16489">I851/I870</f>
        <v>4.8452611218568663E-2</v>
      </c>
      <c r="BR851" s="128">
        <f t="shared" ref="BR851" si="16490">J851/J870</f>
        <v>3.6480350712384528E-2</v>
      </c>
      <c r="BS851" s="129">
        <f t="shared" ref="BS851" si="16491">K851/K870</f>
        <v>0.11800185586142901</v>
      </c>
      <c r="BT851" s="130">
        <f t="shared" ref="BT851" si="16492">L851/L870</f>
        <v>3.6089348224704117E-2</v>
      </c>
      <c r="BU851" s="128">
        <f t="shared" ref="BU851" si="16493">M851/M870</f>
        <v>0.12357588720590161</v>
      </c>
      <c r="BV851" s="132">
        <f t="shared" ref="BV851" si="16494">N851/N870</f>
        <v>5.2769842889206282E-2</v>
      </c>
      <c r="BW851" s="133">
        <f t="shared" ref="BW851" si="16495">O851/O870</f>
        <v>9.2324863083032685E-2</v>
      </c>
      <c r="BX851" s="128">
        <f t="shared" ref="BX851" si="16496">P851/P870</f>
        <v>6.8044515103338629E-2</v>
      </c>
      <c r="BY851" s="129">
        <f t="shared" ref="BY851" si="16497">Q851/Q870</f>
        <v>7.6404600301659131E-2</v>
      </c>
      <c r="BZ851" s="130">
        <f t="shared" ref="BZ851" si="16498">R851/R870</f>
        <v>8.0457614403600899E-2</v>
      </c>
      <c r="CA851" s="131">
        <f t="shared" ref="CA851" si="16499">S851/S870</f>
        <v>5.4720797514989525E-2</v>
      </c>
      <c r="CB851" s="128">
        <f t="shared" ref="CB851" si="16500">T851/T870</f>
        <v>3.9595303522358231E-2</v>
      </c>
      <c r="CC851" s="129">
        <f t="shared" ref="CC851" si="16501">U851/U870</f>
        <v>0.1207903566546539</v>
      </c>
      <c r="CD851" s="130">
        <f t="shared" ref="CD851" si="16502">V851/V870</f>
        <v>3.8052509139248923E-2</v>
      </c>
      <c r="CE851" s="131">
        <f t="shared" ref="CE851" si="16503">W851/W870</f>
        <v>7.703254315994458E-2</v>
      </c>
      <c r="CF851" s="128">
        <f t="shared" ref="CF851" si="16504">X851/X870</f>
        <v>6.7467063323416912E-2</v>
      </c>
      <c r="CG851" s="129">
        <f t="shared" ref="CG851" si="16505">Y851/Y870</f>
        <v>0.10256201708011387</v>
      </c>
      <c r="CH851" s="130">
        <f t="shared" ref="CH851" si="16506">Z851/Z870</f>
        <v>7.2502056177254942E-2</v>
      </c>
      <c r="CI851" s="128">
        <f t="shared" ref="CI851" si="16507">AA851/AA870</f>
        <v>4.8242214217317954E-2</v>
      </c>
      <c r="CJ851" s="134">
        <f t="shared" ref="CJ851" si="16508">AB851/AB870</f>
        <v>6.7223668162900929E-2</v>
      </c>
      <c r="CK851" s="135">
        <f t="shared" ref="CK851" si="16509">AC851/AC870</f>
        <v>6.8767401776638523E-2</v>
      </c>
    </row>
    <row r="852" spans="1:89" ht="14.25" thickTop="1" thickBot="1" x14ac:dyDescent="0.25">
      <c r="A852" s="145" t="s">
        <v>22</v>
      </c>
      <c r="B852" s="182">
        <v>1890</v>
      </c>
      <c r="C852" s="183">
        <v>1242</v>
      </c>
      <c r="D852" s="184">
        <v>720</v>
      </c>
      <c r="E852" s="185">
        <v>629</v>
      </c>
      <c r="F852" s="182">
        <v>2263</v>
      </c>
      <c r="G852" s="186">
        <v>858</v>
      </c>
      <c r="H852" s="184">
        <v>2559</v>
      </c>
      <c r="I852" s="185">
        <v>1940</v>
      </c>
      <c r="J852" s="182">
        <v>247</v>
      </c>
      <c r="K852" s="186">
        <v>751</v>
      </c>
      <c r="L852" s="184">
        <v>857</v>
      </c>
      <c r="M852" s="182">
        <v>2284</v>
      </c>
      <c r="N852" s="187">
        <v>1923</v>
      </c>
      <c r="O852" s="188">
        <v>2980</v>
      </c>
      <c r="P852" s="182">
        <v>1066</v>
      </c>
      <c r="Q852" s="186">
        <v>1288</v>
      </c>
      <c r="R852" s="184">
        <v>1794</v>
      </c>
      <c r="S852" s="185">
        <v>1519</v>
      </c>
      <c r="T852" s="182">
        <v>294</v>
      </c>
      <c r="U852" s="186">
        <v>639</v>
      </c>
      <c r="V852" s="184">
        <v>722</v>
      </c>
      <c r="W852" s="185">
        <v>2204</v>
      </c>
      <c r="X852" s="182">
        <v>995</v>
      </c>
      <c r="Y852" s="186">
        <v>924</v>
      </c>
      <c r="Z852" s="184">
        <v>2474</v>
      </c>
      <c r="AA852" s="182">
        <v>2591</v>
      </c>
      <c r="AB852" s="156">
        <f t="shared" si="16372"/>
        <v>17804</v>
      </c>
      <c r="AC852" s="157">
        <f t="shared" si="16373"/>
        <v>19849</v>
      </c>
      <c r="AE852" s="300" t="s">
        <v>0</v>
      </c>
      <c r="AF852" s="302" t="s">
        <v>1</v>
      </c>
      <c r="AG852" s="303"/>
      <c r="AH852" s="302" t="s">
        <v>2</v>
      </c>
      <c r="AI852" s="303"/>
      <c r="AJ852" s="302" t="s">
        <v>3</v>
      </c>
      <c r="AK852" s="303"/>
      <c r="AL852" s="302" t="s">
        <v>4</v>
      </c>
      <c r="AM852" s="303"/>
      <c r="AN852" s="302" t="s">
        <v>5</v>
      </c>
      <c r="AO852" s="303"/>
      <c r="AP852" s="302" t="s">
        <v>6</v>
      </c>
      <c r="AQ852" s="303"/>
      <c r="AR852" s="302" t="s">
        <v>7</v>
      </c>
      <c r="AS852" s="303"/>
      <c r="AT852" s="302" t="s">
        <v>8</v>
      </c>
      <c r="AU852" s="303"/>
      <c r="AV852" s="302" t="s">
        <v>9</v>
      </c>
      <c r="AW852" s="303"/>
      <c r="AX852" s="302" t="s">
        <v>10</v>
      </c>
      <c r="AY852" s="303"/>
      <c r="AZ852" s="302" t="s">
        <v>11</v>
      </c>
      <c r="BA852" s="303"/>
      <c r="BB852" s="302" t="s">
        <v>12</v>
      </c>
      <c r="BC852" s="303"/>
      <c r="BD852" s="305" t="s">
        <v>40</v>
      </c>
      <c r="BE852" s="306"/>
      <c r="BF852" s="307" t="s">
        <v>41</v>
      </c>
      <c r="BG852" s="308"/>
      <c r="BI852" s="145" t="s">
        <v>22</v>
      </c>
      <c r="BJ852" s="128">
        <f>B852/B870</f>
        <v>6.5244407622203807E-2</v>
      </c>
      <c r="BK852" s="129">
        <f t="shared" ref="BK852" si="16510">C852/C870</f>
        <v>4.2984702706444243E-2</v>
      </c>
      <c r="BL852" s="130">
        <f t="shared" ref="BL852" si="16511">D852/D870</f>
        <v>5.6809215717216345E-2</v>
      </c>
      <c r="BM852" s="131">
        <f t="shared" ref="BM852" si="16512">E852/E870</f>
        <v>4.8180773649942547E-2</v>
      </c>
      <c r="BN852" s="128">
        <f t="shared" ref="BN852" si="16513">F852/F870</f>
        <v>7.9225598655650473E-2</v>
      </c>
      <c r="BO852" s="129">
        <f t="shared" ref="BO852" si="16514">G852/G870</f>
        <v>3.3310039599347772E-2</v>
      </c>
      <c r="BP852" s="130">
        <f t="shared" ref="BP852" si="16515">H852/H870</f>
        <v>6.62352788921962E-2</v>
      </c>
      <c r="BQ852" s="131">
        <f t="shared" ref="BQ852" si="16516">I852/I870</f>
        <v>4.690522243713733E-2</v>
      </c>
      <c r="BR852" s="128">
        <f t="shared" ref="BR852" si="16517">J852/J870</f>
        <v>3.8672303115703771E-2</v>
      </c>
      <c r="BS852" s="129">
        <f t="shared" ref="BS852" si="16518">K852/K870</f>
        <v>0.11614599443241572</v>
      </c>
      <c r="BT852" s="130">
        <f t="shared" ref="BT852" si="16519">L852/L870</f>
        <v>3.5714285714285712E-2</v>
      </c>
      <c r="BU852" s="128">
        <f t="shared" ref="BU852" si="16520">M852/M870</f>
        <v>9.9698808328604477E-2</v>
      </c>
      <c r="BV852" s="132">
        <f t="shared" ref="BV852" si="16521">N852/N870</f>
        <v>4.9046113038155481E-2</v>
      </c>
      <c r="BW852" s="133">
        <f t="shared" ref="BW852" si="16522">O852/O870</f>
        <v>7.7348353103018658E-2</v>
      </c>
      <c r="BX852" s="128">
        <f t="shared" ref="BX852" si="16523">P852/P870</f>
        <v>4.8421530774471949E-2</v>
      </c>
      <c r="BY852" s="129">
        <f t="shared" ref="BY852" si="16524">Q852/Q870</f>
        <v>6.0708898944193061E-2</v>
      </c>
      <c r="BZ852" s="130">
        <f t="shared" ref="BZ852" si="16525">R852/R870</f>
        <v>6.7291822955738934E-2</v>
      </c>
      <c r="CA852" s="131">
        <f t="shared" ref="CA852" si="16526">S852/S870</f>
        <v>5.4865274868164414E-2</v>
      </c>
      <c r="CB852" s="128">
        <f t="shared" ref="CB852" si="16527">T852/T870</f>
        <v>3.6722458156382712E-2</v>
      </c>
      <c r="CC852" s="129">
        <f t="shared" ref="CC852" si="16528">U852/U870</f>
        <v>7.9408475208152113E-2</v>
      </c>
      <c r="CD852" s="130">
        <f t="shared" ref="CD852" si="16529">V852/V870</f>
        <v>2.9993353273512796E-2</v>
      </c>
      <c r="CE852" s="131">
        <f t="shared" ref="CE852" si="16530">W852/W870</f>
        <v>8.2537542598209945E-2</v>
      </c>
      <c r="CF852" s="128">
        <f t="shared" ref="CF852" si="16531">X852/X870</f>
        <v>5.2858053548661285E-2</v>
      </c>
      <c r="CG852" s="129">
        <f t="shared" ref="CG852" si="16532">Y852/Y870</f>
        <v>7.5152501016673451E-2</v>
      </c>
      <c r="CH852" s="130">
        <f t="shared" ref="CH852" si="16533">Z852/Z870</f>
        <v>6.1660394287565735E-2</v>
      </c>
      <c r="CI852" s="128">
        <f t="shared" ref="CI852" si="16534">AA852/AA870</f>
        <v>5.9071633760430439E-2</v>
      </c>
      <c r="CJ852" s="134">
        <f t="shared" ref="CJ852" si="16535">AB852/AB870</f>
        <v>5.5964190964756765E-2</v>
      </c>
      <c r="CK852" s="135">
        <f t="shared" ref="CK852" si="16536">AC852/AC870</f>
        <v>6.2659023038216036E-2</v>
      </c>
    </row>
    <row r="853" spans="1:89" ht="15" thickTop="1" thickBot="1" x14ac:dyDescent="0.3">
      <c r="A853" s="136" t="s">
        <v>23</v>
      </c>
      <c r="B853" s="175">
        <v>1540</v>
      </c>
      <c r="C853" s="176">
        <v>1185</v>
      </c>
      <c r="D853" s="177">
        <v>572</v>
      </c>
      <c r="E853" s="178">
        <v>573</v>
      </c>
      <c r="F853" s="175">
        <v>1647</v>
      </c>
      <c r="G853" s="179">
        <v>836</v>
      </c>
      <c r="H853" s="177">
        <v>2178</v>
      </c>
      <c r="I853" s="178">
        <v>1757</v>
      </c>
      <c r="J853" s="175">
        <v>281</v>
      </c>
      <c r="K853" s="179">
        <v>525</v>
      </c>
      <c r="L853" s="177">
        <v>790</v>
      </c>
      <c r="M853" s="175">
        <v>1534</v>
      </c>
      <c r="N853" s="180">
        <v>1469</v>
      </c>
      <c r="O853" s="181">
        <v>2050</v>
      </c>
      <c r="P853" s="175">
        <v>916</v>
      </c>
      <c r="Q853" s="179">
        <v>852</v>
      </c>
      <c r="R853" s="177">
        <v>1508</v>
      </c>
      <c r="S853" s="178">
        <v>1163</v>
      </c>
      <c r="T853" s="175">
        <v>276</v>
      </c>
      <c r="U853" s="179">
        <v>364</v>
      </c>
      <c r="V853" s="177">
        <v>682</v>
      </c>
      <c r="W853" s="178">
        <v>1596</v>
      </c>
      <c r="X853" s="175">
        <v>949</v>
      </c>
      <c r="Y853" s="179">
        <v>591</v>
      </c>
      <c r="Z853" s="177">
        <v>2173</v>
      </c>
      <c r="AA853" s="175">
        <v>2131</v>
      </c>
      <c r="AB853" s="156">
        <f t="shared" si="16372"/>
        <v>14981</v>
      </c>
      <c r="AC853" s="157">
        <f t="shared" si="16373"/>
        <v>15157</v>
      </c>
      <c r="AE853" s="301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62" t="s">
        <v>14</v>
      </c>
      <c r="BG853" s="163" t="s">
        <v>15</v>
      </c>
      <c r="BI853" s="136" t="s">
        <v>23</v>
      </c>
      <c r="BJ853" s="128">
        <f>B853/B870</f>
        <v>5.3162109914388293E-2</v>
      </c>
      <c r="BK853" s="129">
        <f t="shared" ref="BK853" si="16537">C853/C870</f>
        <v>4.1011974804457674E-2</v>
      </c>
      <c r="BL853" s="130">
        <f t="shared" ref="BL853" si="16538">D853/D870</f>
        <v>4.5131765819788547E-2</v>
      </c>
      <c r="BM853" s="131">
        <f t="shared" ref="BM853" si="16539">E853/E870</f>
        <v>4.3891229414017616E-2</v>
      </c>
      <c r="BN853" s="128">
        <f t="shared" ref="BN853" si="16540">F853/F870</f>
        <v>5.765999159781543E-2</v>
      </c>
      <c r="BO853" s="129">
        <f t="shared" ref="BO853" si="16541">G853/G870</f>
        <v>3.245593601987732E-2</v>
      </c>
      <c r="BP853" s="130">
        <f t="shared" ref="BP853" si="16542">H853/H870</f>
        <v>5.6373754367801218E-2</v>
      </c>
      <c r="BQ853" s="131">
        <f t="shared" ref="BQ853" si="16543">I853/I870</f>
        <v>4.2480657640232108E-2</v>
      </c>
      <c r="BR853" s="128">
        <f t="shared" ref="BR853" si="16544">J853/J870</f>
        <v>4.3995616095193361E-2</v>
      </c>
      <c r="BS853" s="129">
        <f t="shared" ref="BS853" si="16545">K853/K870</f>
        <v>8.1193937519331891E-2</v>
      </c>
      <c r="BT853" s="130">
        <f t="shared" ref="BT853" si="16546">L853/L870</f>
        <v>3.2922153692282047E-2</v>
      </c>
      <c r="BU853" s="128">
        <f t="shared" ref="BU853" si="16547">M853/M870</f>
        <v>6.6960583176917374E-2</v>
      </c>
      <c r="BV853" s="132">
        <f t="shared" ref="BV853" si="16548">N853/N870</f>
        <v>3.7466843501326258E-2</v>
      </c>
      <c r="BW853" s="133">
        <f t="shared" ref="BW853" si="16549">O853/O870</f>
        <v>5.3209437537311499E-2</v>
      </c>
      <c r="BX853" s="128">
        <f t="shared" ref="BX853" si="16550">P853/P870</f>
        <v>4.1607994549171017E-2</v>
      </c>
      <c r="BY853" s="129">
        <f t="shared" ref="BY853" si="16551">Q853/Q870</f>
        <v>4.0158371040723985E-2</v>
      </c>
      <c r="BZ853" s="130">
        <f t="shared" ref="BZ853" si="16552">R853/R870</f>
        <v>5.6564141035258815E-2</v>
      </c>
      <c r="CA853" s="131">
        <f t="shared" ref="CA853" si="16553">S853/S870</f>
        <v>4.2006790435599219E-2</v>
      </c>
      <c r="CB853" s="128">
        <f t="shared" ref="CB853" si="16554">T853/T870</f>
        <v>3.4474144391706221E-2</v>
      </c>
      <c r="CC853" s="129">
        <f t="shared" ref="CC853" si="16555">U853/U870</f>
        <v>4.5234248788368334E-2</v>
      </c>
      <c r="CD853" s="130">
        <f t="shared" ref="CD853" si="16556">V853/V870</f>
        <v>2.8331671651711531E-2</v>
      </c>
      <c r="CE853" s="131">
        <f t="shared" ref="CE853" si="16557">W853/W870</f>
        <v>5.9768565329738232E-2</v>
      </c>
      <c r="CF853" s="128">
        <f t="shared" ref="CF853" si="16558">X853/X870</f>
        <v>5.0414364640883981E-2</v>
      </c>
      <c r="CG853" s="129">
        <f t="shared" ref="CG853" si="16559">Y853/Y870</f>
        <v>4.8068320455469701E-2</v>
      </c>
      <c r="CH853" s="130">
        <f t="shared" ref="CH853" si="16560">Z853/Z870</f>
        <v>5.4158462727114123E-2</v>
      </c>
      <c r="CI853" s="128">
        <f t="shared" ref="CI853" si="16561">AA853/AA870</f>
        <v>4.8584195887100452E-2</v>
      </c>
      <c r="CJ853" s="134">
        <f t="shared" ref="CJ853" si="16562">AB853/AB870</f>
        <v>4.7090515886487369E-2</v>
      </c>
      <c r="CK853" s="135">
        <f t="shared" ref="CK853" si="16563">AC853/AC870</f>
        <v>4.7847388391870645E-2</v>
      </c>
    </row>
    <row r="854" spans="1:89" ht="13.5" thickTop="1" x14ac:dyDescent="0.2">
      <c r="A854" s="145" t="s">
        <v>24</v>
      </c>
      <c r="B854" s="189">
        <v>1349</v>
      </c>
      <c r="C854" s="183">
        <v>1339</v>
      </c>
      <c r="D854" s="184">
        <v>559</v>
      </c>
      <c r="E854" s="185">
        <v>562</v>
      </c>
      <c r="F854" s="182">
        <v>1582</v>
      </c>
      <c r="G854" s="186">
        <v>809</v>
      </c>
      <c r="H854" s="184">
        <v>2139</v>
      </c>
      <c r="I854" s="185">
        <v>1620</v>
      </c>
      <c r="J854" s="182">
        <v>295</v>
      </c>
      <c r="K854" s="186">
        <v>330</v>
      </c>
      <c r="L854" s="184">
        <v>844</v>
      </c>
      <c r="M854" s="182">
        <v>1415</v>
      </c>
      <c r="N854" s="187">
        <v>1562</v>
      </c>
      <c r="O854" s="190">
        <v>1985</v>
      </c>
      <c r="P854" s="182">
        <v>897</v>
      </c>
      <c r="Q854" s="186">
        <v>773</v>
      </c>
      <c r="R854" s="184">
        <v>1335</v>
      </c>
      <c r="S854" s="185">
        <v>1163</v>
      </c>
      <c r="T854" s="182">
        <v>293</v>
      </c>
      <c r="U854" s="186">
        <v>302</v>
      </c>
      <c r="V854" s="184">
        <v>687</v>
      </c>
      <c r="W854" s="191">
        <v>1572</v>
      </c>
      <c r="X854" s="182">
        <v>791</v>
      </c>
      <c r="Y854" s="186">
        <v>489</v>
      </c>
      <c r="Z854" s="184">
        <v>2129</v>
      </c>
      <c r="AA854" s="182">
        <v>2371</v>
      </c>
      <c r="AB854" s="156">
        <f t="shared" si="16372"/>
        <v>14462</v>
      </c>
      <c r="AC854" s="157">
        <f t="shared" si="16373"/>
        <v>14730</v>
      </c>
      <c r="AE854" s="235" t="str">
        <f>$AE$17</f>
        <v>17:00 - 17:59</v>
      </c>
      <c r="AF854" s="125">
        <f t="shared" ref="AF854:AU856" si="16564">SUMIF($A$9:$A$32,$AE854,B$846:B$869)</f>
        <v>1628</v>
      </c>
      <c r="AG854" s="172">
        <f t="shared" si="16564"/>
        <v>3262</v>
      </c>
      <c r="AH854" s="126">
        <f t="shared" si="16564"/>
        <v>1341</v>
      </c>
      <c r="AI854" s="166">
        <f t="shared" si="16564"/>
        <v>1103</v>
      </c>
      <c r="AJ854" s="125">
        <f t="shared" si="16564"/>
        <v>1547</v>
      </c>
      <c r="AK854" s="127">
        <f t="shared" si="16564"/>
        <v>2779</v>
      </c>
      <c r="AL854" s="126">
        <f t="shared" si="16564"/>
        <v>2610</v>
      </c>
      <c r="AM854" s="166">
        <f t="shared" si="16564"/>
        <v>4468</v>
      </c>
      <c r="AN854" s="125">
        <f t="shared" si="16564"/>
        <v>931</v>
      </c>
      <c r="AO854" s="127">
        <f t="shared" si="16564"/>
        <v>286</v>
      </c>
      <c r="AP854" s="126">
        <f t="shared" si="16564"/>
        <v>2964</v>
      </c>
      <c r="AQ854" s="125">
        <f t="shared" si="16564"/>
        <v>865</v>
      </c>
      <c r="AR854" s="165">
        <f t="shared" si="16564"/>
        <v>3753</v>
      </c>
      <c r="AS854" s="167">
        <f t="shared" si="16564"/>
        <v>2317</v>
      </c>
      <c r="AT854" s="125">
        <f t="shared" si="16564"/>
        <v>2293</v>
      </c>
      <c r="AU854" s="127">
        <f t="shared" si="16564"/>
        <v>1562</v>
      </c>
      <c r="AV854" s="126">
        <f t="shared" ref="AP854:BE856" si="16565">SUMIF($A$9:$A$32,$AE854,R$846:R$869)</f>
        <v>1817</v>
      </c>
      <c r="AW854" s="166">
        <f t="shared" si="16565"/>
        <v>2617</v>
      </c>
      <c r="AX854" s="125">
        <f t="shared" si="16565"/>
        <v>1190</v>
      </c>
      <c r="AY854" s="127">
        <f t="shared" si="16565"/>
        <v>252</v>
      </c>
      <c r="AZ854" s="126">
        <f t="shared" si="16565"/>
        <v>2593</v>
      </c>
      <c r="BA854" s="166">
        <f t="shared" si="16565"/>
        <v>1517</v>
      </c>
      <c r="BB854" s="125">
        <f t="shared" si="16565"/>
        <v>2063</v>
      </c>
      <c r="BC854" s="127">
        <f t="shared" si="16565"/>
        <v>781</v>
      </c>
      <c r="BD854" s="170">
        <f t="shared" si="16565"/>
        <v>2802</v>
      </c>
      <c r="BE854" s="171">
        <f t="shared" si="16565"/>
        <v>4049</v>
      </c>
      <c r="BF854" s="156">
        <f>AF854+AH854+AJ854+AL854+AN854+AP854+AR854+AT854+AV854+AX854+AZ854+BB854+BD854</f>
        <v>27532</v>
      </c>
      <c r="BG854" s="157">
        <f>AG854+AI854+AK854+AM854+AO854+AQ854+AS854+AU854+AW854+AY854+BA854+BC854+BE854</f>
        <v>25858</v>
      </c>
      <c r="BI854" s="145" t="s">
        <v>24</v>
      </c>
      <c r="BJ854" s="128">
        <f>B854/B870</f>
        <v>4.6568627450980393E-2</v>
      </c>
      <c r="BK854" s="129">
        <f t="shared" ref="BK854" si="16566">C854/C870</f>
        <v>4.6341801065965249E-2</v>
      </c>
      <c r="BL854" s="130">
        <f t="shared" ref="BL854" si="16567">D854/D870</f>
        <v>4.4106043869338807E-2</v>
      </c>
      <c r="BM854" s="131">
        <f t="shared" ref="BM854" si="16568">E854/E870</f>
        <v>4.3048640367675223E-2</v>
      </c>
      <c r="BN854" s="128">
        <f t="shared" ref="BN854" si="16569">F854/F870</f>
        <v>5.5384399943985439E-2</v>
      </c>
      <c r="BO854" s="129">
        <f t="shared" ref="BO854" si="16570">G854/G870</f>
        <v>3.1407717990527217E-2</v>
      </c>
      <c r="BP854" s="130">
        <f t="shared" ref="BP854" si="16571">H854/H870</f>
        <v>5.536430697554031E-2</v>
      </c>
      <c r="BQ854" s="131">
        <f t="shared" ref="BQ854" si="16572">I854/I870</f>
        <v>3.9168278529980657E-2</v>
      </c>
      <c r="BR854" s="128">
        <f t="shared" ref="BR854" si="16573">J854/J870</f>
        <v>4.6187568498512604E-2</v>
      </c>
      <c r="BS854" s="129">
        <f t="shared" ref="BS854" si="16574">K854/K870</f>
        <v>5.1036189297865762E-2</v>
      </c>
      <c r="BT854" s="130">
        <f t="shared" ref="BT854" si="16575">L854/L870</f>
        <v>3.5172528754792466E-2</v>
      </c>
      <c r="BU854" s="128">
        <f t="shared" ref="BU854" si="16576">M854/M870</f>
        <v>6.176611811951635E-2</v>
      </c>
      <c r="BV854" s="132">
        <f t="shared" ref="BV854" si="16577">N854/N870</f>
        <v>3.9838808406447664E-2</v>
      </c>
      <c r="BW854" s="133">
        <f t="shared" ref="BW854" si="16578">O854/O870</f>
        <v>5.152230903003089E-2</v>
      </c>
      <c r="BX854" s="128">
        <f t="shared" ref="BX854" si="16579">P854/P870</f>
        <v>4.0744946627299571E-2</v>
      </c>
      <c r="BY854" s="129">
        <f t="shared" ref="BY854" si="16580">Q854/Q870</f>
        <v>3.6434766214177981E-2</v>
      </c>
      <c r="BZ854" s="130">
        <f t="shared" ref="BZ854" si="16581">R854/R870</f>
        <v>5.0075018754688672E-2</v>
      </c>
      <c r="CA854" s="131">
        <f t="shared" ref="CA854" si="16582">S854/S870</f>
        <v>4.2006790435599219E-2</v>
      </c>
      <c r="CB854" s="128">
        <f t="shared" ref="CB854" si="16583">T854/T870</f>
        <v>3.6597551836122906E-2</v>
      </c>
      <c r="CC854" s="129">
        <f t="shared" ref="CC854" si="16584">U854/U870</f>
        <v>3.7529514104635266E-2</v>
      </c>
      <c r="CD854" s="130">
        <f t="shared" ref="CD854" si="16585">V854/V870</f>
        <v>2.8539381854436691E-2</v>
      </c>
      <c r="CE854" s="131">
        <f t="shared" ref="CE854" si="16586">W854/W870</f>
        <v>5.8869789911245925E-2</v>
      </c>
      <c r="CF854" s="128">
        <f t="shared" ref="CF854" si="16587">X854/X870</f>
        <v>4.2020824479388014E-2</v>
      </c>
      <c r="CG854" s="129">
        <f t="shared" ref="CG854" si="16588">Y854/Y870</f>
        <v>3.9772265148434321E-2</v>
      </c>
      <c r="CH854" s="130">
        <f t="shared" ref="CH854" si="16589">Z854/Z870</f>
        <v>5.3061834857812226E-2</v>
      </c>
      <c r="CI854" s="128">
        <f t="shared" ref="CI854" si="16590">AA854/AA870</f>
        <v>5.4055902603620448E-2</v>
      </c>
      <c r="CJ854" s="134">
        <f t="shared" ref="CJ854" si="16591">AB854/AB870</f>
        <v>4.5459117598984071E-2</v>
      </c>
      <c r="CK854" s="135">
        <f t="shared" ref="CK854" si="16592">AC854/AC870</f>
        <v>4.6499441249076644E-2</v>
      </c>
    </row>
    <row r="855" spans="1:89" x14ac:dyDescent="0.2">
      <c r="A855" s="136" t="s">
        <v>25</v>
      </c>
      <c r="B855" s="192">
        <v>1405</v>
      </c>
      <c r="C855" s="176">
        <v>1069</v>
      </c>
      <c r="D855" s="177">
        <v>554</v>
      </c>
      <c r="E855" s="178">
        <v>519</v>
      </c>
      <c r="F855" s="175">
        <v>1302</v>
      </c>
      <c r="G855" s="179">
        <v>822</v>
      </c>
      <c r="H855" s="177">
        <v>1811</v>
      </c>
      <c r="I855" s="178">
        <v>1642</v>
      </c>
      <c r="J855" s="175">
        <v>284</v>
      </c>
      <c r="K855" s="176">
        <v>294</v>
      </c>
      <c r="L855" s="177">
        <v>829</v>
      </c>
      <c r="M855" s="175">
        <v>1070</v>
      </c>
      <c r="N855" s="180">
        <v>1505</v>
      </c>
      <c r="O855" s="193">
        <v>1723</v>
      </c>
      <c r="P855" s="175">
        <v>828</v>
      </c>
      <c r="Q855" s="176">
        <v>786</v>
      </c>
      <c r="R855" s="177">
        <v>1235</v>
      </c>
      <c r="S855" s="178">
        <v>1206</v>
      </c>
      <c r="T855" s="184">
        <v>260</v>
      </c>
      <c r="U855" s="175">
        <v>330</v>
      </c>
      <c r="V855" s="177">
        <v>850</v>
      </c>
      <c r="W855" s="194">
        <v>1224</v>
      </c>
      <c r="X855" s="175">
        <v>652</v>
      </c>
      <c r="Y855" s="179">
        <v>473</v>
      </c>
      <c r="Z855" s="177">
        <v>2152</v>
      </c>
      <c r="AA855" s="175">
        <v>2287</v>
      </c>
      <c r="AB855" s="156">
        <f t="shared" si="16372"/>
        <v>13667</v>
      </c>
      <c r="AC855" s="157">
        <f t="shared" si="16373"/>
        <v>13445</v>
      </c>
      <c r="AE855" s="237" t="str">
        <f>$AE$18</f>
        <v>18:00 - 18:59</v>
      </c>
      <c r="AF855" s="125">
        <f t="shared" si="16564"/>
        <v>1815</v>
      </c>
      <c r="AG855" s="176">
        <f t="shared" si="16564"/>
        <v>3450</v>
      </c>
      <c r="AH855" s="177">
        <f t="shared" si="16564"/>
        <v>983</v>
      </c>
      <c r="AI855" s="178">
        <f t="shared" si="16564"/>
        <v>1169</v>
      </c>
      <c r="AJ855" s="238">
        <f t="shared" si="16564"/>
        <v>1284</v>
      </c>
      <c r="AK855" s="179">
        <f t="shared" si="16564"/>
        <v>2845</v>
      </c>
      <c r="AL855" s="177">
        <f t="shared" si="16564"/>
        <v>2317</v>
      </c>
      <c r="AM855" s="178">
        <f t="shared" si="16564"/>
        <v>4463</v>
      </c>
      <c r="AN855" s="238">
        <f t="shared" si="16564"/>
        <v>644</v>
      </c>
      <c r="AO855" s="179">
        <f t="shared" si="16564"/>
        <v>287</v>
      </c>
      <c r="AP855" s="177">
        <f t="shared" si="16565"/>
        <v>2908</v>
      </c>
      <c r="AQ855" s="238">
        <f t="shared" si="16565"/>
        <v>950</v>
      </c>
      <c r="AR855" s="180">
        <f t="shared" si="16565"/>
        <v>3704</v>
      </c>
      <c r="AS855" s="181">
        <f t="shared" si="16565"/>
        <v>2461</v>
      </c>
      <c r="AT855" s="238">
        <f t="shared" si="16565"/>
        <v>1988</v>
      </c>
      <c r="AU855" s="179">
        <f t="shared" si="16565"/>
        <v>1856</v>
      </c>
      <c r="AV855" s="177">
        <f t="shared" si="16565"/>
        <v>1881</v>
      </c>
      <c r="AW855" s="178">
        <f t="shared" si="16565"/>
        <v>2512</v>
      </c>
      <c r="AX855" s="238">
        <f t="shared" si="16565"/>
        <v>1122</v>
      </c>
      <c r="AY855" s="179">
        <f t="shared" si="16565"/>
        <v>240</v>
      </c>
      <c r="AZ855" s="177">
        <f t="shared" si="16565"/>
        <v>2789</v>
      </c>
      <c r="BA855" s="178">
        <f t="shared" si="16565"/>
        <v>1504</v>
      </c>
      <c r="BB855" s="238">
        <f t="shared" si="16565"/>
        <v>1840</v>
      </c>
      <c r="BC855" s="179">
        <f t="shared" si="16565"/>
        <v>810</v>
      </c>
      <c r="BD855" s="177">
        <f t="shared" si="16565"/>
        <v>2578</v>
      </c>
      <c r="BE855" s="238">
        <f t="shared" si="16565"/>
        <v>3997</v>
      </c>
      <c r="BF855" s="158">
        <f>SUM(AF855,AH855,AJ855,AL855,AN855,AP855,AR855,AT855,AV855,AX855,AZ855,BB855,BD855)</f>
        <v>25853</v>
      </c>
      <c r="BG855" s="159">
        <f>SUM(AG855,AI855,AK855,AM855,AO855,AQ855,AS855,AU855,AW855,AY855,BA855,BC855,BE855)</f>
        <v>26544</v>
      </c>
      <c r="BI855" s="136" t="s">
        <v>25</v>
      </c>
      <c r="BJ855" s="128">
        <f>B855/B870</f>
        <v>4.8501795084230873E-2</v>
      </c>
      <c r="BK855" s="129">
        <f t="shared" ref="BK855" si="16593">C855/C870</f>
        <v>3.6997300477607811E-2</v>
      </c>
      <c r="BL855" s="130">
        <f t="shared" ref="BL855" si="16594">D855/D870</f>
        <v>4.3711535426858135E-2</v>
      </c>
      <c r="BM855" s="131">
        <f t="shared" ref="BM855" si="16595">E855/E870</f>
        <v>3.9754883186518576E-2</v>
      </c>
      <c r="BN855" s="128">
        <f t="shared" ref="BN855" si="16596">F855/F870</f>
        <v>4.5581851281333144E-2</v>
      </c>
      <c r="BO855" s="129">
        <f t="shared" ref="BO855" si="16597">G855/G870</f>
        <v>3.1912415560214305E-2</v>
      </c>
      <c r="BP855" s="130">
        <f t="shared" ref="BP855" si="16598">H855/H870</f>
        <v>4.6874595573961432E-2</v>
      </c>
      <c r="BQ855" s="131">
        <f t="shared" ref="BQ855" si="16599">I855/I870</f>
        <v>3.9700193423597679E-2</v>
      </c>
      <c r="BR855" s="128">
        <f t="shared" ref="BR855" si="16600">J855/J870</f>
        <v>4.446532018161891E-2</v>
      </c>
      <c r="BS855" s="129">
        <f t="shared" ref="BS855" si="16601">K855/K870</f>
        <v>4.5468605010825856E-2</v>
      </c>
      <c r="BT855" s="130">
        <f t="shared" ref="BT855" si="16602">L855/L870</f>
        <v>3.4547424570761792E-2</v>
      </c>
      <c r="BU855" s="128">
        <f t="shared" ref="BU855" si="16603">M855/M870</f>
        <v>4.6706534549740275E-2</v>
      </c>
      <c r="BV855" s="132">
        <f t="shared" ref="BV855" si="16604">N855/N870</f>
        <v>3.8385023464599065E-2</v>
      </c>
      <c r="BW855" s="133">
        <f t="shared" ref="BW855" si="16605">O855/O870</f>
        <v>4.4721883354530589E-2</v>
      </c>
      <c r="BX855" s="128">
        <f t="shared" ref="BX855" si="16606">P855/P870</f>
        <v>3.7610719963661138E-2</v>
      </c>
      <c r="BY855" s="129">
        <f t="shared" ref="BY855" si="16607">Q855/Q870</f>
        <v>3.7047511312217195E-2</v>
      </c>
      <c r="BZ855" s="130">
        <f t="shared" ref="BZ855" si="16608">R855/R870</f>
        <v>4.6324081020255065E-2</v>
      </c>
      <c r="CA855" s="131">
        <f t="shared" ref="CA855" si="16609">S855/S870</f>
        <v>4.3559921982229285E-2</v>
      </c>
      <c r="CB855" s="128">
        <f t="shared" ref="CB855" si="16610">T855/T870</f>
        <v>3.2475643267549335E-2</v>
      </c>
      <c r="CC855" s="129">
        <f t="shared" ref="CC855" si="16611">U855/U870</f>
        <v>4.1009071703740525E-2</v>
      </c>
      <c r="CD855" s="130">
        <f t="shared" ref="CD855" si="16612">V855/V870</f>
        <v>3.5310734463276837E-2</v>
      </c>
      <c r="CE855" s="131">
        <f t="shared" ref="CE855" si="16613">W855/W870</f>
        <v>4.5837546343107514E-2</v>
      </c>
      <c r="CF855" s="128">
        <f t="shared" ref="CF855" si="16614">X855/X870</f>
        <v>3.4636634084147896E-2</v>
      </c>
      <c r="CG855" s="129">
        <f t="shared" ref="CG855" si="16615">Y855/Y870</f>
        <v>3.8470923139487599E-2</v>
      </c>
      <c r="CH855" s="130">
        <f t="shared" ref="CH855" si="16616">Z855/Z870</f>
        <v>5.3635072153129126E-2</v>
      </c>
      <c r="CI855" s="128">
        <f t="shared" ref="CI855" si="16617">AA855/AA870</f>
        <v>5.214080525283845E-2</v>
      </c>
      <c r="CJ855" s="134">
        <f t="shared" ref="CJ855" si="16618">AB855/AB870</f>
        <v>4.2960154904253582E-2</v>
      </c>
      <c r="CK855" s="135">
        <f t="shared" ref="CK855" si="16619">AC855/AC870</f>
        <v>4.2442972681183667E-2</v>
      </c>
    </row>
    <row r="856" spans="1:89" ht="13.5" thickBot="1" x14ac:dyDescent="0.25">
      <c r="A856" s="145" t="s">
        <v>26</v>
      </c>
      <c r="B856" s="189">
        <v>1264</v>
      </c>
      <c r="C856" s="183">
        <v>1185</v>
      </c>
      <c r="D856" s="184">
        <v>493</v>
      </c>
      <c r="E856" s="185">
        <v>497</v>
      </c>
      <c r="F856" s="182">
        <v>1135</v>
      </c>
      <c r="G856" s="186">
        <v>784</v>
      </c>
      <c r="H856" s="184">
        <v>1724</v>
      </c>
      <c r="I856" s="185">
        <v>1808</v>
      </c>
      <c r="J856" s="182">
        <v>300</v>
      </c>
      <c r="K856" s="183">
        <v>242</v>
      </c>
      <c r="L856" s="184">
        <v>835</v>
      </c>
      <c r="M856" s="182">
        <v>932</v>
      </c>
      <c r="N856" s="187">
        <v>1545</v>
      </c>
      <c r="O856" s="190">
        <v>1418</v>
      </c>
      <c r="P856" s="182">
        <v>819</v>
      </c>
      <c r="Q856" s="183">
        <v>747</v>
      </c>
      <c r="R856" s="184">
        <v>1283</v>
      </c>
      <c r="S856" s="185">
        <v>1025</v>
      </c>
      <c r="T856" s="182">
        <v>217</v>
      </c>
      <c r="U856" s="186">
        <v>322</v>
      </c>
      <c r="V856" s="184">
        <v>784</v>
      </c>
      <c r="W856" s="191">
        <v>1198</v>
      </c>
      <c r="X856" s="182">
        <v>618</v>
      </c>
      <c r="Y856" s="186">
        <v>384</v>
      </c>
      <c r="Z856" s="184">
        <v>1940</v>
      </c>
      <c r="AA856" s="182">
        <v>2146</v>
      </c>
      <c r="AB856" s="156">
        <f t="shared" si="16372"/>
        <v>12957</v>
      </c>
      <c r="AC856" s="157">
        <f t="shared" si="16373"/>
        <v>12688</v>
      </c>
      <c r="AE856" s="235">
        <f>$AE$19</f>
        <v>0</v>
      </c>
      <c r="AF856" s="125">
        <f t="shared" si="16564"/>
        <v>0</v>
      </c>
      <c r="AG856" s="183">
        <f t="shared" si="16564"/>
        <v>0</v>
      </c>
      <c r="AH856" s="184">
        <f t="shared" si="16564"/>
        <v>0</v>
      </c>
      <c r="AI856" s="185">
        <f t="shared" si="16564"/>
        <v>0</v>
      </c>
      <c r="AJ856" s="182">
        <f t="shared" si="16564"/>
        <v>0</v>
      </c>
      <c r="AK856" s="186">
        <f t="shared" si="16564"/>
        <v>0</v>
      </c>
      <c r="AL856" s="184">
        <f t="shared" si="16564"/>
        <v>0</v>
      </c>
      <c r="AM856" s="185">
        <f t="shared" si="16564"/>
        <v>0</v>
      </c>
      <c r="AN856" s="182">
        <f t="shared" si="16564"/>
        <v>0</v>
      </c>
      <c r="AO856" s="186">
        <f t="shared" si="16564"/>
        <v>0</v>
      </c>
      <c r="AP856" s="184">
        <f t="shared" si="16565"/>
        <v>0</v>
      </c>
      <c r="AQ856" s="182">
        <f t="shared" si="16565"/>
        <v>0</v>
      </c>
      <c r="AR856" s="187">
        <f t="shared" si="16565"/>
        <v>0</v>
      </c>
      <c r="AS856" s="188">
        <f t="shared" si="16565"/>
        <v>0</v>
      </c>
      <c r="AT856" s="182">
        <f t="shared" si="16565"/>
        <v>0</v>
      </c>
      <c r="AU856" s="186">
        <f t="shared" si="16565"/>
        <v>0</v>
      </c>
      <c r="AV856" s="184">
        <f t="shared" si="16565"/>
        <v>0</v>
      </c>
      <c r="AW856" s="185">
        <f t="shared" si="16565"/>
        <v>0</v>
      </c>
      <c r="AX856" s="182">
        <f t="shared" si="16565"/>
        <v>0</v>
      </c>
      <c r="AY856" s="186">
        <f t="shared" si="16565"/>
        <v>0</v>
      </c>
      <c r="AZ856" s="184">
        <f t="shared" si="16565"/>
        <v>0</v>
      </c>
      <c r="BA856" s="185">
        <f t="shared" si="16565"/>
        <v>0</v>
      </c>
      <c r="BB856" s="182">
        <f t="shared" si="16565"/>
        <v>0</v>
      </c>
      <c r="BC856" s="186">
        <f t="shared" si="16565"/>
        <v>0</v>
      </c>
      <c r="BD856" s="184">
        <f t="shared" si="16565"/>
        <v>0</v>
      </c>
      <c r="BE856" s="182">
        <f t="shared" si="16565"/>
        <v>0</v>
      </c>
      <c r="BF856" s="158">
        <f>SUM(AF856,AH856,AJ856,AL856,AN856,AP856,AR856,AT856,AV856,AX856,AZ856,BB856,BD856)</f>
        <v>0</v>
      </c>
      <c r="BG856" s="159">
        <f>SUM(AG856,AI856,AK856,AM856,AO856,AQ856,AS856,AU856,AW856,AY856,BA856,BC856,BE856)</f>
        <v>0</v>
      </c>
      <c r="BI856" s="145" t="s">
        <v>26</v>
      </c>
      <c r="BJ856" s="128">
        <f>B856/B870</f>
        <v>4.3634355150510909E-2</v>
      </c>
      <c r="BK856" s="129">
        <f t="shared" ref="BK856" si="16620">C856/C870</f>
        <v>4.1011974804457674E-2</v>
      </c>
      <c r="BL856" s="130">
        <f t="shared" ref="BL856" si="16621">D856/D870</f>
        <v>3.8898532428593972E-2</v>
      </c>
      <c r="BM856" s="131">
        <f t="shared" ref="BM856" si="16622">E856/E870</f>
        <v>3.8069705093833783E-2</v>
      </c>
      <c r="BN856" s="128">
        <f t="shared" ref="BN856" si="16623">F856/F870</f>
        <v>3.9735331186108391E-2</v>
      </c>
      <c r="BO856" s="129">
        <f t="shared" ref="BO856" si="16624">G856/G870</f>
        <v>3.0437145741128969E-2</v>
      </c>
      <c r="BP856" s="130">
        <f t="shared" ref="BP856" si="16625">H856/H870</f>
        <v>4.4622751391225575E-2</v>
      </c>
      <c r="BQ856" s="131">
        <f t="shared" ref="BQ856" si="16626">I856/I870</f>
        <v>4.3713733075435204E-2</v>
      </c>
      <c r="BR856" s="128">
        <f t="shared" ref="BR856" si="16627">J856/J870</f>
        <v>4.6970408642555188E-2</v>
      </c>
      <c r="BS856" s="129">
        <f t="shared" ref="BS856" si="16628">K856/K870</f>
        <v>3.7426538818434892E-2</v>
      </c>
      <c r="BT856" s="130">
        <f t="shared" ref="BT856" si="16629">L856/L870</f>
        <v>3.4797466244374062E-2</v>
      </c>
      <c r="BU856" s="128">
        <f t="shared" ref="BU856" si="16630">M856/M870</f>
        <v>4.0682701121829846E-2</v>
      </c>
      <c r="BV856" s="132">
        <f t="shared" ref="BV856" si="16631">N856/N870</f>
        <v>3.9405223423791061E-2</v>
      </c>
      <c r="BW856" s="133">
        <f t="shared" ref="BW856" si="16632">O856/O870</f>
        <v>3.6805357281906197E-2</v>
      </c>
      <c r="BX856" s="128">
        <f t="shared" ref="BX856" si="16633">P856/P870</f>
        <v>3.7201907790143082E-2</v>
      </c>
      <c r="BY856" s="129">
        <f t="shared" ref="BY856" si="16634">Q856/Q870</f>
        <v>3.5209276018099547E-2</v>
      </c>
      <c r="BZ856" s="130">
        <f t="shared" ref="BZ856" si="16635">R856/R870</f>
        <v>4.8124531132783192E-2</v>
      </c>
      <c r="CA856" s="131">
        <f t="shared" ref="CA856" si="16636">S856/S870</f>
        <v>3.7022321751065519E-2</v>
      </c>
      <c r="CB856" s="128">
        <f t="shared" ref="CB856" si="16637">T856/T870</f>
        <v>2.7104671496377717E-2</v>
      </c>
      <c r="CC856" s="129">
        <f t="shared" ref="CC856" si="16638">U856/U870</f>
        <v>4.0014912389710451E-2</v>
      </c>
      <c r="CD856" s="130">
        <f t="shared" ref="CD856" si="16639">V856/V870</f>
        <v>3.2568959787304751E-2</v>
      </c>
      <c r="CE856" s="131">
        <f t="shared" ref="CE856" si="16640">W856/W870</f>
        <v>4.486387297307419E-2</v>
      </c>
      <c r="CF856" s="128">
        <f t="shared" ref="CF856" si="16641">X856/X870</f>
        <v>3.2830429239269016E-2</v>
      </c>
      <c r="CG856" s="129">
        <f t="shared" ref="CG856" si="16642">Y856/Y870</f>
        <v>3.1232208214721432E-2</v>
      </c>
      <c r="CH856" s="130">
        <f t="shared" ref="CH856" si="16643">Z856/Z870</f>
        <v>4.835131969194726E-2</v>
      </c>
      <c r="CI856" s="128">
        <f t="shared" ref="CI856" si="16644">AA856/AA870</f>
        <v>4.8926177556882951E-2</v>
      </c>
      <c r="CJ856" s="134">
        <f t="shared" ref="CJ856" si="16645">AB856/AB870</f>
        <v>4.0728376900154656E-2</v>
      </c>
      <c r="CK856" s="135">
        <f t="shared" ref="CK856" si="16646">AC856/AC870</f>
        <v>4.0053286528736215E-2</v>
      </c>
    </row>
    <row r="857" spans="1:89" ht="14.25" thickTop="1" thickBot="1" x14ac:dyDescent="0.25">
      <c r="A857" s="136" t="s">
        <v>27</v>
      </c>
      <c r="B857" s="192">
        <v>1138</v>
      </c>
      <c r="C857" s="176">
        <v>1466</v>
      </c>
      <c r="D857" s="177">
        <v>478</v>
      </c>
      <c r="E857" s="178">
        <v>596</v>
      </c>
      <c r="F857" s="175">
        <v>1027</v>
      </c>
      <c r="G857" s="179">
        <v>1083</v>
      </c>
      <c r="H857" s="177">
        <v>1761</v>
      </c>
      <c r="I857" s="178">
        <v>1872</v>
      </c>
      <c r="J857" s="175">
        <v>349</v>
      </c>
      <c r="K857" s="176">
        <v>251</v>
      </c>
      <c r="L857" s="177">
        <v>1082</v>
      </c>
      <c r="M857" s="175">
        <v>883</v>
      </c>
      <c r="N857" s="180">
        <v>1615</v>
      </c>
      <c r="O857" s="193">
        <v>1467</v>
      </c>
      <c r="P857" s="175">
        <v>910</v>
      </c>
      <c r="Q857" s="176">
        <v>787</v>
      </c>
      <c r="R857" s="177">
        <v>1216</v>
      </c>
      <c r="S857" s="178">
        <v>1214</v>
      </c>
      <c r="T857" s="175">
        <v>326</v>
      </c>
      <c r="U857" s="179">
        <v>227</v>
      </c>
      <c r="V857" s="177">
        <v>1003</v>
      </c>
      <c r="W857" s="194">
        <v>1088</v>
      </c>
      <c r="X857" s="175">
        <v>639</v>
      </c>
      <c r="Y857" s="179">
        <v>388</v>
      </c>
      <c r="Z857" s="177">
        <v>2118</v>
      </c>
      <c r="AA857" s="175">
        <v>2537</v>
      </c>
      <c r="AB857" s="156">
        <f t="shared" si="16372"/>
        <v>13662</v>
      </c>
      <c r="AC857" s="157">
        <f t="shared" si="16373"/>
        <v>13859</v>
      </c>
      <c r="AE857" s="229" t="s">
        <v>13</v>
      </c>
      <c r="AF857" s="20">
        <f t="shared" ref="AF857:BG857" si="16647">SUM(AF854:AF856)</f>
        <v>3443</v>
      </c>
      <c r="AG857" s="21">
        <f t="shared" si="16647"/>
        <v>6712</v>
      </c>
      <c r="AH857" s="20">
        <f t="shared" si="16647"/>
        <v>2324</v>
      </c>
      <c r="AI857" s="21">
        <f t="shared" si="16647"/>
        <v>2272</v>
      </c>
      <c r="AJ857" s="20">
        <f t="shared" si="16647"/>
        <v>2831</v>
      </c>
      <c r="AK857" s="21">
        <f t="shared" si="16647"/>
        <v>5624</v>
      </c>
      <c r="AL857" s="20">
        <f t="shared" si="16647"/>
        <v>4927</v>
      </c>
      <c r="AM857" s="21">
        <f t="shared" si="16647"/>
        <v>8931</v>
      </c>
      <c r="AN857" s="20">
        <f t="shared" si="16647"/>
        <v>1575</v>
      </c>
      <c r="AO857" s="21">
        <f t="shared" si="16647"/>
        <v>573</v>
      </c>
      <c r="AP857" s="20">
        <f t="shared" si="16647"/>
        <v>5872</v>
      </c>
      <c r="AQ857" s="21">
        <f t="shared" si="16647"/>
        <v>1815</v>
      </c>
      <c r="AR857" s="20">
        <f t="shared" si="16647"/>
        <v>7457</v>
      </c>
      <c r="AS857" s="21">
        <f t="shared" si="16647"/>
        <v>4778</v>
      </c>
      <c r="AT857" s="20">
        <f t="shared" si="16647"/>
        <v>4281</v>
      </c>
      <c r="AU857" s="21">
        <f t="shared" si="16647"/>
        <v>3418</v>
      </c>
      <c r="AV857" s="20">
        <f t="shared" si="16647"/>
        <v>3698</v>
      </c>
      <c r="AW857" s="21">
        <f t="shared" si="16647"/>
        <v>5129</v>
      </c>
      <c r="AX857" s="20">
        <f t="shared" si="16647"/>
        <v>2312</v>
      </c>
      <c r="AY857" s="21">
        <f t="shared" si="16647"/>
        <v>492</v>
      </c>
      <c r="AZ857" s="20">
        <f t="shared" si="16647"/>
        <v>5382</v>
      </c>
      <c r="BA857" s="21">
        <f t="shared" si="16647"/>
        <v>3021</v>
      </c>
      <c r="BB857" s="20">
        <f t="shared" si="16647"/>
        <v>3903</v>
      </c>
      <c r="BC857" s="21">
        <f t="shared" si="16647"/>
        <v>1591</v>
      </c>
      <c r="BD857" s="20">
        <f t="shared" si="16647"/>
        <v>5380</v>
      </c>
      <c r="BE857" s="21">
        <f t="shared" si="16647"/>
        <v>8046</v>
      </c>
      <c r="BF857" s="160">
        <f t="shared" si="16647"/>
        <v>53385</v>
      </c>
      <c r="BG857" s="161">
        <f t="shared" si="16647"/>
        <v>52402</v>
      </c>
      <c r="BI857" s="136" t="s">
        <v>27</v>
      </c>
      <c r="BJ857" s="128">
        <f>B857/B870</f>
        <v>3.928472797569732E-2</v>
      </c>
      <c r="BK857" s="129">
        <f t="shared" ref="BK857" si="16648">C857/C870</f>
        <v>5.0737177268637086E-2</v>
      </c>
      <c r="BL857" s="130">
        <f t="shared" ref="BL857" si="16649">D857/D870</f>
        <v>3.7715007101151964E-2</v>
      </c>
      <c r="BM857" s="131">
        <f t="shared" ref="BM857" si="16650">E857/E870</f>
        <v>4.5653006510915362E-2</v>
      </c>
      <c r="BN857" s="128">
        <f t="shared" ref="BN857" si="16651">F857/F870</f>
        <v>3.5954348130513937E-2</v>
      </c>
      <c r="BO857" s="129">
        <f t="shared" ref="BO857" si="16652">G857/G870</f>
        <v>4.2045189843931983E-2</v>
      </c>
      <c r="BP857" s="130">
        <f t="shared" ref="BP857" si="16653">H857/H870</f>
        <v>4.5580432250550022E-2</v>
      </c>
      <c r="BQ857" s="131">
        <f t="shared" ref="BQ857" si="16654">I857/I870</f>
        <v>4.5261121856866537E-2</v>
      </c>
      <c r="BR857" s="128">
        <f t="shared" ref="BR857" si="16655">J857/J870</f>
        <v>5.4642242054172535E-2</v>
      </c>
      <c r="BS857" s="129">
        <f t="shared" ref="BS857" si="16656">K857/K870</f>
        <v>3.8818434890194868E-2</v>
      </c>
      <c r="BT857" s="130">
        <f t="shared" ref="BT857" si="16657">L857/L870</f>
        <v>4.5090848474745794E-2</v>
      </c>
      <c r="BU857" s="128">
        <f t="shared" ref="BU857" si="16658">M857/M870</f>
        <v>3.8543803745252958E-2</v>
      </c>
      <c r="BV857" s="132">
        <f t="shared" ref="BV857" si="16659">N857/N870</f>
        <v>4.1190573352377066E-2</v>
      </c>
      <c r="BW857" s="133">
        <f t="shared" ref="BW857" si="16660">O857/O870</f>
        <v>3.8077192618163884E-2</v>
      </c>
      <c r="BX857" s="128">
        <f t="shared" ref="BX857" si="16661">P857/P870</f>
        <v>4.133545310015898E-2</v>
      </c>
      <c r="BY857" s="129">
        <f t="shared" ref="BY857" si="16662">Q857/Q870</f>
        <v>3.7094645550527904E-2</v>
      </c>
      <c r="BZ857" s="130">
        <f t="shared" ref="BZ857" si="16663">R857/R870</f>
        <v>4.5611402850712676E-2</v>
      </c>
      <c r="CA857" s="131">
        <f t="shared" ref="CA857" si="16664">S857/S870</f>
        <v>4.3848876688579064E-2</v>
      </c>
      <c r="CB857" s="128">
        <f t="shared" ref="CB857" si="16665">T857/T870</f>
        <v>4.0719460404696477E-2</v>
      </c>
      <c r="CC857" s="129">
        <f t="shared" ref="CC857" si="16666">U857/U870</f>
        <v>2.8209270535603331E-2</v>
      </c>
      <c r="CD857" s="130">
        <f t="shared" ref="CD857" si="16667">V857/V870</f>
        <v>4.1666666666666664E-2</v>
      </c>
      <c r="CE857" s="131">
        <f t="shared" ref="CE857" si="16668">W857/W870</f>
        <v>4.0744485638317791E-2</v>
      </c>
      <c r="CF857" s="128">
        <f t="shared" ref="CF857" si="16669">X857/X870</f>
        <v>3.3946026349341268E-2</v>
      </c>
      <c r="CG857" s="129">
        <f t="shared" ref="CG857" si="16670">Y857/Y870</f>
        <v>3.1557543716958111E-2</v>
      </c>
      <c r="CH857" s="130">
        <f t="shared" ref="CH857" si="16671">Z857/Z870</f>
        <v>5.2787677890486752E-2</v>
      </c>
      <c r="CI857" s="128">
        <f t="shared" ref="CI857" si="16672">AA857/AA870</f>
        <v>5.7840499749213445E-2</v>
      </c>
      <c r="CJ857" s="134">
        <f t="shared" ref="CJ857" si="16673">AB857/AB870</f>
        <v>4.2944438157745839E-2</v>
      </c>
      <c r="CK857" s="135">
        <f t="shared" ref="CK857" si="16674">AC857/AC870</f>
        <v>4.3749881620567088E-2</v>
      </c>
    </row>
    <row r="858" spans="1:89" ht="13.5" thickTop="1" x14ac:dyDescent="0.2">
      <c r="A858" s="145" t="s">
        <v>28</v>
      </c>
      <c r="B858" s="189">
        <v>1214</v>
      </c>
      <c r="C858" s="183">
        <v>1647</v>
      </c>
      <c r="D858" s="184">
        <v>621</v>
      </c>
      <c r="E858" s="185">
        <v>634</v>
      </c>
      <c r="F858" s="182">
        <v>1055</v>
      </c>
      <c r="G858" s="186">
        <v>1373</v>
      </c>
      <c r="H858" s="184">
        <v>2039</v>
      </c>
      <c r="I858" s="185">
        <v>2202</v>
      </c>
      <c r="J858" s="182">
        <v>435</v>
      </c>
      <c r="K858" s="183">
        <v>165</v>
      </c>
      <c r="L858" s="184">
        <v>1510</v>
      </c>
      <c r="M858" s="182">
        <v>800</v>
      </c>
      <c r="N858" s="187">
        <v>2153</v>
      </c>
      <c r="O858" s="190">
        <v>1563</v>
      </c>
      <c r="P858" s="182">
        <v>1216</v>
      </c>
      <c r="Q858" s="183">
        <v>762</v>
      </c>
      <c r="R858" s="184">
        <v>1187</v>
      </c>
      <c r="S858" s="185">
        <v>1402</v>
      </c>
      <c r="T858" s="182">
        <v>440</v>
      </c>
      <c r="U858" s="186">
        <v>193</v>
      </c>
      <c r="V858" s="184">
        <v>1596</v>
      </c>
      <c r="W858" s="191">
        <v>1079</v>
      </c>
      <c r="X858" s="182">
        <v>1009</v>
      </c>
      <c r="Y858" s="186">
        <v>410</v>
      </c>
      <c r="Z858" s="184">
        <v>2068</v>
      </c>
      <c r="AA858" s="182">
        <v>2504</v>
      </c>
      <c r="AB858" s="156">
        <f t="shared" si="16372"/>
        <v>16543</v>
      </c>
      <c r="AC858" s="157">
        <f t="shared" si="16373"/>
        <v>14734</v>
      </c>
      <c r="BI858" s="145" t="s">
        <v>28</v>
      </c>
      <c r="BJ858" s="128">
        <f>B858/B870</f>
        <v>4.1908312620822979E-2</v>
      </c>
      <c r="BK858" s="129">
        <f t="shared" ref="BK858" si="16675">C858/C870</f>
        <v>5.7001453588980414E-2</v>
      </c>
      <c r="BL858" s="130">
        <f t="shared" ref="BL858" si="16676">D858/D870</f>
        <v>4.8997948556099104E-2</v>
      </c>
      <c r="BM858" s="131">
        <f t="shared" ref="BM858" si="16677">E858/E870</f>
        <v>4.8563768671007278E-2</v>
      </c>
      <c r="BN858" s="128">
        <f t="shared" ref="BN858" si="16678">F858/F870</f>
        <v>3.6934602996779163E-2</v>
      </c>
      <c r="BO858" s="129">
        <f t="shared" ref="BO858" si="16679">G858/G870</f>
        <v>5.3303827936951625E-2</v>
      </c>
      <c r="BP858" s="130">
        <f t="shared" ref="BP858" si="16680">H858/H870</f>
        <v>5.2775980328717484E-2</v>
      </c>
      <c r="BQ858" s="131">
        <f t="shared" ref="BQ858" si="16681">I858/I870</f>
        <v>5.3239845261121854E-2</v>
      </c>
      <c r="BR858" s="128">
        <f t="shared" ref="BR858" si="16682">J858/J870</f>
        <v>6.8107092531705021E-2</v>
      </c>
      <c r="BS858" s="129">
        <f t="shared" ref="BS858" si="16683">K858/K870</f>
        <v>2.5518094648932881E-2</v>
      </c>
      <c r="BT858" s="130">
        <f t="shared" ref="BT858" si="16684">L858/L870</f>
        <v>6.2927154525754286E-2</v>
      </c>
      <c r="BU858" s="128">
        <f t="shared" ref="BU858" si="16685">M858/M870</f>
        <v>3.4920773495132916E-2</v>
      </c>
      <c r="BV858" s="132">
        <f t="shared" ref="BV858" si="16686">N858/N870</f>
        <v>5.4912262803509485E-2</v>
      </c>
      <c r="BW858" s="133">
        <f t="shared" ref="BW858" si="16687">O858/O870</f>
        <v>4.0568951644301396E-2</v>
      </c>
      <c r="BX858" s="128">
        <f t="shared" ref="BX858" si="16688">P858/P870</f>
        <v>5.5235066999772882E-2</v>
      </c>
      <c r="BY858" s="129">
        <f t="shared" ref="BY858" si="16689">Q858/Q870</f>
        <v>3.5916289592760178E-2</v>
      </c>
      <c r="BZ858" s="130">
        <f t="shared" ref="BZ858" si="16690">R858/R870</f>
        <v>4.452363090772693E-2</v>
      </c>
      <c r="CA858" s="131">
        <f t="shared" ref="CA858" si="16691">S858/S870</f>
        <v>5.0639312287798888E-2</v>
      </c>
      <c r="CB858" s="128">
        <f t="shared" ref="CB858" si="16692">T858/T870</f>
        <v>5.4958780914314262E-2</v>
      </c>
      <c r="CC858" s="129">
        <f t="shared" ref="CC858" si="16693">U858/U870</f>
        <v>2.3984093450975519E-2</v>
      </c>
      <c r="CD858" s="130">
        <f t="shared" ref="CD858" si="16694">V858/V870</f>
        <v>6.6301096709870389E-2</v>
      </c>
      <c r="CE858" s="131">
        <f t="shared" ref="CE858" si="16695">W858/W870</f>
        <v>4.040744485638318E-2</v>
      </c>
      <c r="CF858" s="128">
        <f t="shared" ref="CF858" si="16696">X858/X870</f>
        <v>5.3601784955376118E-2</v>
      </c>
      <c r="CG858" s="129">
        <f t="shared" ref="CG858" si="16697">Y858/Y870</f>
        <v>3.3346888979259859E-2</v>
      </c>
      <c r="CH858" s="130">
        <f t="shared" ref="CH858" si="16698">Z858/Z870</f>
        <v>5.1541509857189145E-2</v>
      </c>
      <c r="CI858" s="128">
        <f t="shared" ref="CI858" si="16699">AA858/AA870</f>
        <v>5.7088140075691941E-2</v>
      </c>
      <c r="CJ858" s="134">
        <f t="shared" ref="CJ858" si="16700">AB858/AB870</f>
        <v>5.2000427495505014E-2</v>
      </c>
      <c r="CK858" s="135">
        <f t="shared" ref="CK858" si="16701">AC858/AC870</f>
        <v>4.6512068388587589E-2</v>
      </c>
    </row>
    <row r="859" spans="1:89" x14ac:dyDescent="0.2">
      <c r="A859" s="136" t="s">
        <v>29</v>
      </c>
      <c r="B859" s="192">
        <v>1358</v>
      </c>
      <c r="C859" s="176">
        <v>2888</v>
      </c>
      <c r="D859" s="177">
        <v>1067</v>
      </c>
      <c r="E859" s="178">
        <v>922</v>
      </c>
      <c r="F859" s="175">
        <v>1414</v>
      </c>
      <c r="G859" s="179">
        <v>2331</v>
      </c>
      <c r="H859" s="177">
        <v>2173</v>
      </c>
      <c r="I859" s="178">
        <v>3200</v>
      </c>
      <c r="J859" s="175">
        <v>670</v>
      </c>
      <c r="K859" s="176">
        <v>256</v>
      </c>
      <c r="L859" s="177">
        <v>2145</v>
      </c>
      <c r="M859" s="175">
        <v>821</v>
      </c>
      <c r="N859" s="180">
        <v>3037</v>
      </c>
      <c r="O859" s="193">
        <v>2056</v>
      </c>
      <c r="P859" s="175">
        <v>1689</v>
      </c>
      <c r="Q859" s="176">
        <v>1103</v>
      </c>
      <c r="R859" s="177">
        <v>1677</v>
      </c>
      <c r="S859" s="178">
        <v>1980</v>
      </c>
      <c r="T859" s="175">
        <v>1018</v>
      </c>
      <c r="U859" s="179">
        <v>219</v>
      </c>
      <c r="V859" s="177">
        <v>2327</v>
      </c>
      <c r="W859" s="194">
        <v>1241</v>
      </c>
      <c r="X859" s="175">
        <v>1502</v>
      </c>
      <c r="Y859" s="179">
        <v>522</v>
      </c>
      <c r="Z859" s="177">
        <v>2449</v>
      </c>
      <c r="AA859" s="175">
        <v>3326</v>
      </c>
      <c r="AB859" s="156">
        <f t="shared" si="16372"/>
        <v>22526</v>
      </c>
      <c r="AC859" s="157">
        <f t="shared" si="16373"/>
        <v>20865</v>
      </c>
      <c r="BI859" s="136" t="s">
        <v>29</v>
      </c>
      <c r="BJ859" s="128">
        <f>B859/B870</f>
        <v>4.6879315106324218E-2</v>
      </c>
      <c r="BK859" s="129">
        <f t="shared" ref="BK859" si="16702">C859/C870</f>
        <v>9.9951547033986302E-2</v>
      </c>
      <c r="BL859" s="130">
        <f t="shared" ref="BL859" si="16703">D859/D870</f>
        <v>8.4188101625374781E-2</v>
      </c>
      <c r="BM859" s="131">
        <f t="shared" ref="BM859" si="16704">E859/E870</f>
        <v>7.0624281884335505E-2</v>
      </c>
      <c r="BN859" s="128">
        <f t="shared" ref="BN859" si="16705">F859/F870</f>
        <v>4.9502870746394062E-2</v>
      </c>
      <c r="BO859" s="129">
        <f t="shared" ref="BO859" si="16706">G859/G870</f>
        <v>9.0496156533892383E-2</v>
      </c>
      <c r="BP859" s="130">
        <f t="shared" ref="BP859" si="16707">H859/H870</f>
        <v>5.6244338035460077E-2</v>
      </c>
      <c r="BQ859" s="131">
        <f t="shared" ref="BQ859" si="16708">I859/I870</f>
        <v>7.7369439071566737E-2</v>
      </c>
      <c r="BR859" s="128">
        <f t="shared" ref="BR859" si="16709">J859/J870</f>
        <v>0.1049005793017066</v>
      </c>
      <c r="BS859" s="129">
        <f t="shared" ref="BS859" si="16710">K859/K870</f>
        <v>3.9591710485617077E-2</v>
      </c>
      <c r="BT859" s="130">
        <f t="shared" ref="BT859" si="16711">L859/L870</f>
        <v>8.9389898316386066E-2</v>
      </c>
      <c r="BU859" s="128">
        <f t="shared" ref="BU859" si="16712">M859/M870</f>
        <v>3.5837443799380156E-2</v>
      </c>
      <c r="BV859" s="132">
        <f t="shared" ref="BV859" si="16713">N859/N870</f>
        <v>7.7458681901652726E-2</v>
      </c>
      <c r="BW859" s="133">
        <f t="shared" ref="BW859" si="16714">O859/O870</f>
        <v>5.3365172476445087E-2</v>
      </c>
      <c r="BX859" s="128">
        <f t="shared" ref="BX859" si="16715">P859/P870</f>
        <v>7.6720417896888479E-2</v>
      </c>
      <c r="BY859" s="129">
        <f t="shared" ref="BY859" si="16716">Q859/Q870</f>
        <v>5.1989064856711918E-2</v>
      </c>
      <c r="BZ859" s="130">
        <f t="shared" ref="BZ859" si="16717">R859/R870</f>
        <v>6.2903225806451607E-2</v>
      </c>
      <c r="CA859" s="131">
        <f t="shared" ref="CA859" si="16718">S859/S870</f>
        <v>7.1516289821570475E-2</v>
      </c>
      <c r="CB859" s="128">
        <f t="shared" ref="CB859" si="16719">T859/T870</f>
        <v>0.12715463402448163</v>
      </c>
      <c r="CC859" s="129">
        <f t="shared" ref="CC859" si="16720">U859/U870</f>
        <v>2.7215111221573256E-2</v>
      </c>
      <c r="CD859" s="130">
        <f t="shared" ref="CD859" si="16721">V859/V870</f>
        <v>9.6668328348288465E-2</v>
      </c>
      <c r="CE859" s="131">
        <f t="shared" ref="CE859" si="16722">W859/W870</f>
        <v>4.6474178931206228E-2</v>
      </c>
      <c r="CF859" s="128">
        <f t="shared" ref="CF859" si="16723">X859/X870</f>
        <v>7.9791755206119849E-2</v>
      </c>
      <c r="CG859" s="129">
        <f t="shared" ref="CG859" si="16724">Y859/Y870</f>
        <v>4.2456283041886943E-2</v>
      </c>
      <c r="CH859" s="130">
        <f t="shared" ref="CH859" si="16725">Z859/Z870</f>
        <v>6.1037310270916932E-2</v>
      </c>
      <c r="CI859" s="128">
        <f t="shared" ref="CI859" si="16726">AA859/AA870</f>
        <v>7.5828735579772918E-2</v>
      </c>
      <c r="CJ859" s="134">
        <f t="shared" ref="CJ859" si="16727">AB859/AB870</f>
        <v>7.0807086366665412E-2</v>
      </c>
      <c r="CK859" s="135">
        <f t="shared" ref="CK859" si="16728">AC859/AC870</f>
        <v>6.5866316473997558E-2</v>
      </c>
    </row>
    <row r="860" spans="1:89" x14ac:dyDescent="0.2">
      <c r="A860" s="145" t="s">
        <v>30</v>
      </c>
      <c r="B860" s="189">
        <v>1628</v>
      </c>
      <c r="C860" s="183">
        <v>3262</v>
      </c>
      <c r="D860" s="184">
        <v>1341</v>
      </c>
      <c r="E860" s="185">
        <v>1103</v>
      </c>
      <c r="F860" s="182">
        <v>1547</v>
      </c>
      <c r="G860" s="186">
        <v>2779</v>
      </c>
      <c r="H860" s="184">
        <v>2610</v>
      </c>
      <c r="I860" s="185">
        <v>4468</v>
      </c>
      <c r="J860" s="182">
        <v>931</v>
      </c>
      <c r="K860" s="183">
        <v>286</v>
      </c>
      <c r="L860" s="184">
        <v>2964</v>
      </c>
      <c r="M860" s="182">
        <v>865</v>
      </c>
      <c r="N860" s="187">
        <v>3753</v>
      </c>
      <c r="O860" s="190">
        <v>2317</v>
      </c>
      <c r="P860" s="182">
        <v>2293</v>
      </c>
      <c r="Q860" s="183">
        <v>1562</v>
      </c>
      <c r="R860" s="184">
        <v>1817</v>
      </c>
      <c r="S860" s="185">
        <v>2617</v>
      </c>
      <c r="T860" s="182">
        <v>1190</v>
      </c>
      <c r="U860" s="186">
        <v>252</v>
      </c>
      <c r="V860" s="184">
        <v>2593</v>
      </c>
      <c r="W860" s="191">
        <v>1517</v>
      </c>
      <c r="X860" s="182">
        <v>2063</v>
      </c>
      <c r="Y860" s="186">
        <v>781</v>
      </c>
      <c r="Z860" s="184">
        <v>2802</v>
      </c>
      <c r="AA860" s="182">
        <v>4049</v>
      </c>
      <c r="AB860" s="156">
        <f t="shared" si="16372"/>
        <v>27532</v>
      </c>
      <c r="AC860" s="157">
        <f t="shared" si="16373"/>
        <v>25858</v>
      </c>
      <c r="BI860" s="145" t="s">
        <v>30</v>
      </c>
      <c r="BJ860" s="128">
        <f>B860/B870</f>
        <v>5.6199944766639053E-2</v>
      </c>
      <c r="BK860" s="129">
        <f t="shared" ref="BK860" si="16729">C860/C870</f>
        <v>0.11289541081193327</v>
      </c>
      <c r="BL860" s="130">
        <f t="shared" ref="BL860" si="16730">D860/D870</f>
        <v>0.10580716427331545</v>
      </c>
      <c r="BM860" s="131">
        <f t="shared" ref="BM860" si="16731">E860/E870</f>
        <v>8.4488701646878592E-2</v>
      </c>
      <c r="BN860" s="128">
        <f t="shared" ref="BN860" si="16732">F860/F870</f>
        <v>5.4159081361153903E-2</v>
      </c>
      <c r="BO860" s="129">
        <f t="shared" ref="BO860" si="16733">G860/G870</f>
        <v>0.10788881124310894</v>
      </c>
      <c r="BP860" s="130">
        <f t="shared" ref="BP860" si="16734">H860/H870</f>
        <v>6.7555325482075837E-2</v>
      </c>
      <c r="BQ860" s="131">
        <f t="shared" ref="BQ860" si="16735">I860/I870</f>
        <v>0.10802707930367504</v>
      </c>
      <c r="BR860" s="128">
        <f t="shared" ref="BR860" si="16736">J860/J870</f>
        <v>0.14576483482072961</v>
      </c>
      <c r="BS860" s="129">
        <f t="shared" ref="BS860" si="16737">K860/K870</f>
        <v>4.4231364058150327E-2</v>
      </c>
      <c r="BT860" s="130">
        <f t="shared" ref="BT860" si="16738">L860/L870</f>
        <v>0.12352058676446075</v>
      </c>
      <c r="BU860" s="128">
        <f t="shared" ref="BU860" si="16739">M860/M870</f>
        <v>3.7758086341612464E-2</v>
      </c>
      <c r="BV860" s="132">
        <f t="shared" ref="BV860" si="16740">N860/N870</f>
        <v>9.572026117118955E-2</v>
      </c>
      <c r="BW860" s="133">
        <f t="shared" ref="BW860" si="16741">O860/O870</f>
        <v>6.013964232875646E-2</v>
      </c>
      <c r="BX860" s="128">
        <f t="shared" ref="BX860" si="16742">P860/P870</f>
        <v>0.10415625709743356</v>
      </c>
      <c r="BY860" s="129">
        <f t="shared" ref="BY860" si="16743">Q860/Q870</f>
        <v>7.3623680241327302E-2</v>
      </c>
      <c r="BZ860" s="130">
        <f t="shared" ref="BZ860" si="16744">R860/R870</f>
        <v>6.815453863465866E-2</v>
      </c>
      <c r="CA860" s="131">
        <f t="shared" ref="CA860" si="16745">S860/S870</f>
        <v>9.4524308314671679E-2</v>
      </c>
      <c r="CB860" s="128">
        <f t="shared" ref="CB860" si="16746">T860/T870</f>
        <v>0.14863852110916811</v>
      </c>
      <c r="CC860" s="129">
        <f t="shared" ref="CC860" si="16747">U860/U870</f>
        <v>3.1316018391947309E-2</v>
      </c>
      <c r="CD860" s="130">
        <f t="shared" ref="CD860" si="16748">V860/V870</f>
        <v>0.10771851113326687</v>
      </c>
      <c r="CE860" s="131">
        <f t="shared" ref="CE860" si="16749">W860/W870</f>
        <v>5.6810096243867729E-2</v>
      </c>
      <c r="CF860" s="128">
        <f t="shared" ref="CF860" si="16750">X860/X870</f>
        <v>0.10959413514662134</v>
      </c>
      <c r="CG860" s="129">
        <f t="shared" ref="CG860" si="16751">Y860/Y870</f>
        <v>6.3521756811712071E-2</v>
      </c>
      <c r="CH860" s="130">
        <f t="shared" ref="CH860" si="16752">Z860/Z870</f>
        <v>6.9835256585998054E-2</v>
      </c>
      <c r="CI860" s="128">
        <f t="shared" ref="CI860" si="16753">AA860/AA870</f>
        <v>9.2312252063289413E-2</v>
      </c>
      <c r="CJ860" s="134">
        <f t="shared" ref="CJ860" si="16754">AB860/AB870</f>
        <v>8.6542692970213622E-2</v>
      </c>
      <c r="CK860" s="135">
        <f t="shared" ref="CK860" si="16755">AC860/AC870</f>
        <v>8.1628143368542003E-2</v>
      </c>
    </row>
    <row r="861" spans="1:89" x14ac:dyDescent="0.2">
      <c r="A861" s="136" t="s">
        <v>31</v>
      </c>
      <c r="B861" s="192">
        <v>1815</v>
      </c>
      <c r="C861" s="176">
        <v>3450</v>
      </c>
      <c r="D861" s="177">
        <v>983</v>
      </c>
      <c r="E861" s="178">
        <v>1169</v>
      </c>
      <c r="F861" s="175">
        <v>1284</v>
      </c>
      <c r="G861" s="179">
        <v>2845</v>
      </c>
      <c r="H861" s="177">
        <v>2317</v>
      </c>
      <c r="I861" s="178">
        <v>4463</v>
      </c>
      <c r="J861" s="175">
        <v>644</v>
      </c>
      <c r="K861" s="176">
        <v>287</v>
      </c>
      <c r="L861" s="177">
        <v>2908</v>
      </c>
      <c r="M861" s="175">
        <v>950</v>
      </c>
      <c r="N861" s="180">
        <v>3704</v>
      </c>
      <c r="O861" s="193">
        <v>2461</v>
      </c>
      <c r="P861" s="175">
        <v>1988</v>
      </c>
      <c r="Q861" s="176">
        <v>1856</v>
      </c>
      <c r="R861" s="177">
        <v>1881</v>
      </c>
      <c r="S861" s="178">
        <v>2512</v>
      </c>
      <c r="T861" s="175">
        <v>1122</v>
      </c>
      <c r="U861" s="179">
        <v>240</v>
      </c>
      <c r="V861" s="177">
        <v>2789</v>
      </c>
      <c r="W861" s="194">
        <v>1504</v>
      </c>
      <c r="X861" s="175">
        <v>1840</v>
      </c>
      <c r="Y861" s="179">
        <v>810</v>
      </c>
      <c r="Z861" s="177">
        <v>2578</v>
      </c>
      <c r="AA861" s="175">
        <v>3997</v>
      </c>
      <c r="AB861" s="156">
        <f t="shared" si="16372"/>
        <v>25853</v>
      </c>
      <c r="AC861" s="157">
        <f t="shared" si="16373"/>
        <v>26544</v>
      </c>
      <c r="BI861" s="136" t="s">
        <v>31</v>
      </c>
      <c r="BJ861" s="128">
        <f>B861/B870</f>
        <v>6.2655343827671919E-2</v>
      </c>
      <c r="BK861" s="129">
        <f t="shared" ref="BK861" si="16756">C861/C870</f>
        <v>0.11940195196234513</v>
      </c>
      <c r="BL861" s="130">
        <f t="shared" ref="BL861" si="16757">D861/D870</f>
        <v>7.7560359791699549E-2</v>
      </c>
      <c r="BM861" s="131">
        <f t="shared" ref="BM861" si="16758">E861/E870</f>
        <v>8.9544235924932977E-2</v>
      </c>
      <c r="BN861" s="128">
        <f t="shared" ref="BN861" si="16759">F861/F870</f>
        <v>4.4951687438734074E-2</v>
      </c>
      <c r="BO861" s="129">
        <f t="shared" ref="BO861" si="16760">G861/G870</f>
        <v>0.11045112198152031</v>
      </c>
      <c r="BP861" s="130">
        <f t="shared" ref="BP861" si="16761">H861/H870</f>
        <v>5.9971528406884946E-2</v>
      </c>
      <c r="BQ861" s="131">
        <f t="shared" ref="BQ861" si="16762">I861/I870</f>
        <v>0.10790618955512572</v>
      </c>
      <c r="BR861" s="128">
        <f t="shared" ref="BR861" si="16763">J861/J870</f>
        <v>0.10082981055268514</v>
      </c>
      <c r="BS861" s="129">
        <f t="shared" ref="BS861" si="16764">K861/K870</f>
        <v>4.4386019177234767E-2</v>
      </c>
      <c r="BT861" s="130">
        <f t="shared" ref="BT861" si="16765">L861/L870</f>
        <v>0.12118686447741291</v>
      </c>
      <c r="BU861" s="128">
        <f t="shared" ref="BU861" si="16766">M861/M870</f>
        <v>4.1468418525470341E-2</v>
      </c>
      <c r="BV861" s="132">
        <f t="shared" ref="BV861" si="16767">N861/N870</f>
        <v>9.4470516221179357E-2</v>
      </c>
      <c r="BW861" s="133">
        <f t="shared" ref="BW861" si="16768">O861/O870</f>
        <v>6.3877280867962724E-2</v>
      </c>
      <c r="BX861" s="128">
        <f t="shared" ref="BX861" si="16769">P861/P870</f>
        <v>9.030206677265501E-2</v>
      </c>
      <c r="BY861" s="129">
        <f t="shared" ref="BY861" si="16770">Q861/Q870</f>
        <v>8.7481146304675711E-2</v>
      </c>
      <c r="BZ861" s="130">
        <f t="shared" ref="BZ861" si="16771">R861/R870</f>
        <v>7.0555138784696173E-2</v>
      </c>
      <c r="CA861" s="131">
        <f t="shared" ref="CA861" si="16772">S861/S870</f>
        <v>9.073177779383082E-2</v>
      </c>
      <c r="CB861" s="128">
        <f t="shared" ref="CB861" si="16773">T861/T870</f>
        <v>0.14014489133150138</v>
      </c>
      <c r="CC861" s="129">
        <f t="shared" ref="CC861" si="16774">U861/U870</f>
        <v>2.9824779420902201E-2</v>
      </c>
      <c r="CD861" s="130">
        <f t="shared" ref="CD861" si="16775">V861/V870</f>
        <v>0.11586075108009306</v>
      </c>
      <c r="CE861" s="131">
        <f t="shared" ref="CE861" si="16776">W861/W870</f>
        <v>5.6323259558851063E-2</v>
      </c>
      <c r="CF861" s="128">
        <f t="shared" ref="CF861" si="16777">X861/X870</f>
        <v>9.7747556311092221E-2</v>
      </c>
      <c r="CG861" s="129">
        <f t="shared" ref="CG861" si="16778">Y861/Y870</f>
        <v>6.5880439202928021E-2</v>
      </c>
      <c r="CH861" s="130">
        <f t="shared" ref="CH861" si="16779">Z861/Z870</f>
        <v>6.4252423796824762E-2</v>
      </c>
      <c r="CI861" s="128">
        <f t="shared" ref="CI861" si="16780">AA861/AA870</f>
        <v>9.1126715608043404E-2</v>
      </c>
      <c r="CJ861" s="134">
        <f t="shared" ref="CJ861" si="16781">AB861/AB870</f>
        <v>8.1265009492914889E-2</v>
      </c>
      <c r="CK861" s="135">
        <f t="shared" ref="CK861" si="16782">AC861/AC870</f>
        <v>8.379369779467008E-2</v>
      </c>
    </row>
    <row r="862" spans="1:89" x14ac:dyDescent="0.2">
      <c r="A862" s="145" t="s">
        <v>32</v>
      </c>
      <c r="B862" s="189">
        <v>1656</v>
      </c>
      <c r="C862" s="183">
        <v>2148</v>
      </c>
      <c r="D862" s="184">
        <v>545</v>
      </c>
      <c r="E862" s="185">
        <v>908</v>
      </c>
      <c r="F862" s="182">
        <v>1119</v>
      </c>
      <c r="G862" s="186">
        <v>2201</v>
      </c>
      <c r="H862" s="184">
        <v>2241</v>
      </c>
      <c r="I862" s="185">
        <v>3277</v>
      </c>
      <c r="J862" s="182">
        <v>494</v>
      </c>
      <c r="K862" s="183">
        <v>191</v>
      </c>
      <c r="L862" s="184">
        <v>2163</v>
      </c>
      <c r="M862" s="182">
        <v>732</v>
      </c>
      <c r="N862" s="187">
        <v>3023</v>
      </c>
      <c r="O862" s="190">
        <v>2079</v>
      </c>
      <c r="P862" s="182">
        <v>1386</v>
      </c>
      <c r="Q862" s="183">
        <v>1704</v>
      </c>
      <c r="R862" s="184">
        <v>1613</v>
      </c>
      <c r="S862" s="185">
        <v>1994</v>
      </c>
      <c r="T862" s="182">
        <v>607</v>
      </c>
      <c r="U862" s="186">
        <v>290</v>
      </c>
      <c r="V862" s="184">
        <v>2366</v>
      </c>
      <c r="W862" s="191">
        <v>1177</v>
      </c>
      <c r="X862" s="182">
        <v>1230</v>
      </c>
      <c r="Y862" s="186">
        <v>547</v>
      </c>
      <c r="Z862" s="184">
        <v>2101</v>
      </c>
      <c r="AA862" s="182">
        <v>3241</v>
      </c>
      <c r="AB862" s="156">
        <f t="shared" si="16372"/>
        <v>20544</v>
      </c>
      <c r="AC862" s="157">
        <f t="shared" si="16373"/>
        <v>20489</v>
      </c>
      <c r="BI862" s="145" t="s">
        <v>32</v>
      </c>
      <c r="BJ862" s="128">
        <f>B862/B870</f>
        <v>5.7166528583264292E-2</v>
      </c>
      <c r="BK862" s="129">
        <f t="shared" ref="BK862" si="16783">C862/C870</f>
        <v>7.4340693569599228E-2</v>
      </c>
      <c r="BL862" s="130">
        <f t="shared" ref="BL862" si="16784">D862/D870</f>
        <v>4.3001420230392932E-2</v>
      </c>
      <c r="BM862" s="131">
        <f t="shared" ref="BM862" si="16785">E862/E870</f>
        <v>6.9551895825354274E-2</v>
      </c>
      <c r="BN862" s="128">
        <f t="shared" ref="BN862" si="16786">F862/F870</f>
        <v>3.9175185548242543E-2</v>
      </c>
      <c r="BO862" s="129">
        <f t="shared" ref="BO862" si="16787">G862/G870</f>
        <v>8.5449180837021507E-2</v>
      </c>
      <c r="BP862" s="130">
        <f t="shared" ref="BP862" si="16788">H862/H870</f>
        <v>5.8004400155299597E-2</v>
      </c>
      <c r="BQ862" s="131">
        <f t="shared" ref="BQ862" si="16789">I862/I870</f>
        <v>7.9231141199226307E-2</v>
      </c>
      <c r="BR862" s="128">
        <f t="shared" ref="BR862" si="16790">J862/J870</f>
        <v>7.7344606231407542E-2</v>
      </c>
      <c r="BS862" s="129">
        <f t="shared" ref="BS862" si="16791">K862/K870</f>
        <v>2.9539127745128364E-2</v>
      </c>
      <c r="BT862" s="130">
        <f t="shared" ref="BT862" si="16792">L862/L870</f>
        <v>9.0140023337222874E-2</v>
      </c>
      <c r="BU862" s="128">
        <f t="shared" ref="BU862" si="16793">M862/M870</f>
        <v>3.1952507748046623E-2</v>
      </c>
      <c r="BV862" s="132">
        <f t="shared" ref="BV862" si="16794">N862/N870</f>
        <v>7.7101611915935522E-2</v>
      </c>
      <c r="BW862" s="133">
        <f t="shared" ref="BW862" si="16795">O862/O870</f>
        <v>5.3962156409790539E-2</v>
      </c>
      <c r="BX862" s="128">
        <f t="shared" ref="BX862" si="16796">P862/P870</f>
        <v>6.2957074721780609E-2</v>
      </c>
      <c r="BY862" s="129">
        <f t="shared" ref="BY862" si="16797">Q862/Q870</f>
        <v>8.031674208144797E-2</v>
      </c>
      <c r="BZ862" s="130">
        <f t="shared" ref="BZ862" si="16798">R862/R870</f>
        <v>6.0502625656414101E-2</v>
      </c>
      <c r="CA862" s="131">
        <f t="shared" ref="CA862" si="16799">S862/S870</f>
        <v>7.2021960557682577E-2</v>
      </c>
      <c r="CB862" s="128">
        <f t="shared" ref="CB862" si="16800">T862/T870</f>
        <v>7.5818136397701727E-2</v>
      </c>
      <c r="CC862" s="129">
        <f t="shared" ref="CC862" si="16801">U862/U870</f>
        <v>3.6038275133590154E-2</v>
      </c>
      <c r="CD862" s="130">
        <f t="shared" ref="CD862" si="16802">V862/V870</f>
        <v>9.8288467929544696E-2</v>
      </c>
      <c r="CE862" s="131">
        <f t="shared" ref="CE862" si="16803">W862/W870</f>
        <v>4.4077444481893421E-2</v>
      </c>
      <c r="CF862" s="128">
        <f t="shared" ref="CF862" si="16804">X862/X870</f>
        <v>6.5342116447088816E-2</v>
      </c>
      <c r="CG862" s="129">
        <f t="shared" ref="CG862" si="16805">Y862/Y870</f>
        <v>4.4489629930866206E-2</v>
      </c>
      <c r="CH862" s="130">
        <f t="shared" ref="CH862" si="16806">Z862/Z870</f>
        <v>5.2363980759165568E-2</v>
      </c>
      <c r="CI862" s="128">
        <f t="shared" ref="CI862" si="16807">AA862/AA870</f>
        <v>7.3890839451005427E-2</v>
      </c>
      <c r="CJ862" s="134">
        <f t="shared" ref="CJ862" si="16808">AB862/AB870</f>
        <v>6.4576968050997705E-2</v>
      </c>
      <c r="CK862" s="135">
        <f t="shared" ref="CK862" si="16809">AC862/AC870</f>
        <v>6.4679365359968183E-2</v>
      </c>
    </row>
    <row r="863" spans="1:89" x14ac:dyDescent="0.2">
      <c r="A863" s="136" t="s">
        <v>33</v>
      </c>
      <c r="B863" s="192">
        <v>1539</v>
      </c>
      <c r="C863" s="176">
        <v>1994</v>
      </c>
      <c r="D863" s="177">
        <v>477</v>
      </c>
      <c r="E863" s="178">
        <v>936</v>
      </c>
      <c r="F863" s="175">
        <v>922</v>
      </c>
      <c r="G863" s="179">
        <v>2000</v>
      </c>
      <c r="H863" s="177">
        <v>1768</v>
      </c>
      <c r="I863" s="178">
        <v>3087</v>
      </c>
      <c r="J863" s="175">
        <v>417</v>
      </c>
      <c r="K863" s="176">
        <v>139</v>
      </c>
      <c r="L863" s="177">
        <v>1559</v>
      </c>
      <c r="M863" s="175">
        <v>816</v>
      </c>
      <c r="N863" s="180">
        <v>2126</v>
      </c>
      <c r="O863" s="193">
        <v>2044</v>
      </c>
      <c r="P863" s="175">
        <v>948</v>
      </c>
      <c r="Q863" s="176">
        <v>1442</v>
      </c>
      <c r="R863" s="177">
        <v>1299</v>
      </c>
      <c r="S863" s="178">
        <v>1860</v>
      </c>
      <c r="T863" s="175">
        <v>411</v>
      </c>
      <c r="U863" s="179">
        <v>312</v>
      </c>
      <c r="V863" s="177">
        <v>2082</v>
      </c>
      <c r="W863" s="194">
        <v>1453</v>
      </c>
      <c r="X863" s="175">
        <v>828</v>
      </c>
      <c r="Y863" s="179">
        <v>722</v>
      </c>
      <c r="Z863" s="177">
        <v>2073</v>
      </c>
      <c r="AA863" s="175">
        <v>2874</v>
      </c>
      <c r="AB863" s="156">
        <f t="shared" si="16372"/>
        <v>16449</v>
      </c>
      <c r="AC863" s="157">
        <f t="shared" si="16373"/>
        <v>19679</v>
      </c>
      <c r="BI863" s="136" t="s">
        <v>33</v>
      </c>
      <c r="BJ863" s="128">
        <f>B863/B870</f>
        <v>5.3127589063794535E-2</v>
      </c>
      <c r="BK863" s="129">
        <f t="shared" ref="BK863" si="16810">C863/C870</f>
        <v>6.9010867308091639E-2</v>
      </c>
      <c r="BL863" s="130">
        <f t="shared" ref="BL863" si="16811">D863/D870</f>
        <v>3.7636105412655829E-2</v>
      </c>
      <c r="BM863" s="131">
        <f t="shared" ref="BM863" si="16812">E863/E870</f>
        <v>7.1696667943316736E-2</v>
      </c>
      <c r="BN863" s="128">
        <f t="shared" ref="BN863" si="16813">F863/F870</f>
        <v>3.2278392382019322E-2</v>
      </c>
      <c r="BO863" s="129">
        <f t="shared" ref="BO863" si="16814">G863/G870</f>
        <v>7.7645779951859617E-2</v>
      </c>
      <c r="BP863" s="130">
        <f t="shared" ref="BP863" si="16815">H863/H870</f>
        <v>4.5761615115827617E-2</v>
      </c>
      <c r="BQ863" s="131">
        <f t="shared" ref="BQ863" si="16816">I863/I870</f>
        <v>7.4637330754352027E-2</v>
      </c>
      <c r="BR863" s="128">
        <f t="shared" ref="BR863" si="16817">J863/J870</f>
        <v>6.5288868013151716E-2</v>
      </c>
      <c r="BS863" s="129">
        <f t="shared" ref="BS863" si="16818">K863/K870</f>
        <v>2.1497061552737395E-2</v>
      </c>
      <c r="BT863" s="130">
        <f t="shared" ref="BT863" si="16819">L863/L870</f>
        <v>6.4969161526921157E-2</v>
      </c>
      <c r="BU863" s="128">
        <f t="shared" ref="BU863" si="16820">M863/M870</f>
        <v>3.5619188965035575E-2</v>
      </c>
      <c r="BV863" s="132">
        <f t="shared" ref="BV863" si="16821">N863/N870</f>
        <v>5.4223627831054888E-2</v>
      </c>
      <c r="BW863" s="133">
        <f t="shared" ref="BW863" si="16822">O863/O870</f>
        <v>5.3053702598177904E-2</v>
      </c>
      <c r="BX863" s="128">
        <f t="shared" ref="BX863" si="16823">P863/P870</f>
        <v>4.3061548943901885E-2</v>
      </c>
      <c r="BY863" s="129">
        <f t="shared" ref="BY863" si="16824">Q863/Q870</f>
        <v>6.7967571644042227E-2</v>
      </c>
      <c r="BZ863" s="130">
        <f t="shared" ref="BZ863" si="16825">R863/R870</f>
        <v>4.8724681170292571E-2</v>
      </c>
      <c r="CA863" s="131">
        <f t="shared" ref="CA863" si="16826">S863/S870</f>
        <v>6.7181969226323773E-2</v>
      </c>
      <c r="CB863" s="128">
        <f t="shared" ref="CB863" si="16827">T863/T870</f>
        <v>5.1336497626779914E-2</v>
      </c>
      <c r="CC863" s="129">
        <f t="shared" ref="CC863" si="16828">U863/U870</f>
        <v>3.8772213247172858E-2</v>
      </c>
      <c r="CD863" s="130">
        <f t="shared" ref="CD863" si="16829">V863/V870</f>
        <v>8.6490528414755727E-2</v>
      </c>
      <c r="CE863" s="131">
        <f t="shared" ref="CE863" si="16830">W863/W870</f>
        <v>5.4413361794554922E-2</v>
      </c>
      <c r="CF863" s="128">
        <f t="shared" ref="CF863" si="16831">X863/X870</f>
        <v>4.3986400339991502E-2</v>
      </c>
      <c r="CG863" s="129">
        <f t="shared" ref="CG863" si="16832">Y863/Y870</f>
        <v>5.8723058153721024E-2</v>
      </c>
      <c r="CH863" s="130">
        <f t="shared" ref="CH863" si="16833">Z863/Z870</f>
        <v>5.1666126660518903E-2</v>
      </c>
      <c r="CI863" s="128">
        <f t="shared" ref="CI863" si="16834">AA863/AA870</f>
        <v>6.5523687930326938E-2</v>
      </c>
      <c r="CJ863" s="134">
        <f t="shared" ref="CJ863" si="16835">AB863/AB870</f>
        <v>5.1704952661159521E-2</v>
      </c>
      <c r="CK863" s="135">
        <f t="shared" ref="CK863" si="16836">AC863/AC870</f>
        <v>6.2122369609000624E-2</v>
      </c>
    </row>
    <row r="864" spans="1:89" x14ac:dyDescent="0.2">
      <c r="A864" s="145" t="s">
        <v>34</v>
      </c>
      <c r="B864" s="189">
        <v>631</v>
      </c>
      <c r="C864" s="183">
        <v>1446</v>
      </c>
      <c r="D864" s="184">
        <v>247</v>
      </c>
      <c r="E864" s="185">
        <v>743</v>
      </c>
      <c r="F864" s="182">
        <v>453</v>
      </c>
      <c r="G864" s="186">
        <v>1822</v>
      </c>
      <c r="H864" s="184">
        <v>945</v>
      </c>
      <c r="I864" s="185">
        <v>2402</v>
      </c>
      <c r="J864" s="182">
        <v>161</v>
      </c>
      <c r="K864" s="183">
        <v>114</v>
      </c>
      <c r="L864" s="184">
        <v>1490</v>
      </c>
      <c r="M864" s="182">
        <v>550</v>
      </c>
      <c r="N864" s="187">
        <v>2162</v>
      </c>
      <c r="O864" s="190">
        <v>1622</v>
      </c>
      <c r="P864" s="182">
        <v>627</v>
      </c>
      <c r="Q864" s="183">
        <v>1045</v>
      </c>
      <c r="R864" s="184">
        <v>1001</v>
      </c>
      <c r="S864" s="185">
        <v>1347</v>
      </c>
      <c r="T864" s="182">
        <v>237</v>
      </c>
      <c r="U864" s="186">
        <v>252</v>
      </c>
      <c r="V864" s="184">
        <v>1637</v>
      </c>
      <c r="W864" s="191">
        <v>901</v>
      </c>
      <c r="X864" s="182">
        <v>405</v>
      </c>
      <c r="Y864" s="186">
        <v>564</v>
      </c>
      <c r="Z864" s="184">
        <v>1321</v>
      </c>
      <c r="AA864" s="182">
        <v>1933</v>
      </c>
      <c r="AB864" s="156">
        <f t="shared" si="16372"/>
        <v>11317</v>
      </c>
      <c r="AC864" s="157">
        <f t="shared" si="16373"/>
        <v>14741</v>
      </c>
      <c r="BI864" s="145" t="s">
        <v>34</v>
      </c>
      <c r="BJ864" s="128">
        <f>B864/B870</f>
        <v>2.1782656724661696E-2</v>
      </c>
      <c r="BK864" s="129">
        <f t="shared" ref="BK864" si="16837">C864/C870</f>
        <v>5.0044992039869868E-2</v>
      </c>
      <c r="BL864" s="130">
        <f t="shared" ref="BL864" si="16838">D864/D870</f>
        <v>1.9488717058545053E-2</v>
      </c>
      <c r="BM864" s="131">
        <f t="shared" ref="BM864" si="16839">E864/E870</f>
        <v>5.691306013021831E-2</v>
      </c>
      <c r="BN864" s="128">
        <f t="shared" ref="BN864" si="16840">F864/F870</f>
        <v>1.585912337207674E-2</v>
      </c>
      <c r="BO864" s="129">
        <f t="shared" ref="BO864" si="16841">G864/G870</f>
        <v>7.0735305536144114E-2</v>
      </c>
      <c r="BP864" s="130">
        <f t="shared" ref="BP864" si="16842">H864/H870</f>
        <v>2.4459686812475734E-2</v>
      </c>
      <c r="BQ864" s="131">
        <f t="shared" ref="BQ864" si="16843">I864/I870</f>
        <v>5.8075435203094779E-2</v>
      </c>
      <c r="BR864" s="128">
        <f t="shared" ref="BR864" si="16844">J864/J870</f>
        <v>2.5207452638171285E-2</v>
      </c>
      <c r="BS864" s="129">
        <f t="shared" ref="BS864" si="16845">K864/K870</f>
        <v>1.7630683575626353E-2</v>
      </c>
      <c r="BT864" s="130">
        <f t="shared" ref="BT864" si="16846">L864/L870</f>
        <v>6.2093682280380064E-2</v>
      </c>
      <c r="BU864" s="128">
        <f t="shared" ref="BU864" si="16847">M864/M870</f>
        <v>2.4008031777903879E-2</v>
      </c>
      <c r="BV864" s="132">
        <f t="shared" ref="BV864" si="16848">N864/N870</f>
        <v>5.5141807794327688E-2</v>
      </c>
      <c r="BW864" s="133">
        <f t="shared" ref="BW864" si="16849">O864/O870</f>
        <v>4.210034521244841E-2</v>
      </c>
      <c r="BX864" s="128">
        <f t="shared" ref="BX864" si="16850">P864/P870</f>
        <v>2.8480581421757894E-2</v>
      </c>
      <c r="BY864" s="129">
        <f t="shared" ref="BY864" si="16851">Q864/Q870</f>
        <v>4.9255279034690798E-2</v>
      </c>
      <c r="BZ864" s="130">
        <f t="shared" ref="BZ864" si="16852">R864/R870</f>
        <v>3.7546886721680418E-2</v>
      </c>
      <c r="CA864" s="131">
        <f t="shared" ref="CA864" si="16853">S864/S870</f>
        <v>4.8652748681644153E-2</v>
      </c>
      <c r="CB864" s="128">
        <f t="shared" ref="CB864" si="16854">T864/T870</f>
        <v>2.9602797901573819E-2</v>
      </c>
      <c r="CC864" s="129">
        <f t="shared" ref="CC864" si="16855">U864/U870</f>
        <v>3.1316018391947309E-2</v>
      </c>
      <c r="CD864" s="130">
        <f t="shared" ref="CD864" si="16856">V864/V870</f>
        <v>6.8004320372216681E-2</v>
      </c>
      <c r="CE864" s="131">
        <f t="shared" ref="CE864" si="16857">W864/W870</f>
        <v>3.374152716923192E-2</v>
      </c>
      <c r="CF864" s="128">
        <f t="shared" ref="CF864" si="16858">X864/X870</f>
        <v>2.1515087122821928E-2</v>
      </c>
      <c r="CG864" s="129">
        <f t="shared" ref="CG864" si="16859">Y864/Y870</f>
        <v>4.5872305815372105E-2</v>
      </c>
      <c r="CH864" s="130">
        <f t="shared" ref="CH864" si="16860">Z864/Z870</f>
        <v>3.2923759439722852E-2</v>
      </c>
      <c r="CI864" s="128">
        <f t="shared" ref="CI864" si="16861">AA864/AA870</f>
        <v>4.4070037845971459E-2</v>
      </c>
      <c r="CJ864" s="134">
        <f t="shared" ref="CJ864" si="16862">AB864/AB870</f>
        <v>3.5573284045616285E-2</v>
      </c>
      <c r="CK864" s="135">
        <f t="shared" ref="CK864" si="16863">AC864/AC870</f>
        <v>4.6534165882731758E-2</v>
      </c>
    </row>
    <row r="865" spans="1:89" x14ac:dyDescent="0.2">
      <c r="A865" s="136" t="s">
        <v>35</v>
      </c>
      <c r="B865" s="192">
        <v>0</v>
      </c>
      <c r="C865" s="176">
        <v>576</v>
      </c>
      <c r="D865" s="177">
        <v>11</v>
      </c>
      <c r="E865" s="178">
        <v>325</v>
      </c>
      <c r="F865" s="175">
        <v>29</v>
      </c>
      <c r="G865" s="179">
        <v>628</v>
      </c>
      <c r="H865" s="177">
        <v>97</v>
      </c>
      <c r="I865" s="178">
        <v>618</v>
      </c>
      <c r="J865" s="175">
        <v>44</v>
      </c>
      <c r="K865" s="176">
        <v>25</v>
      </c>
      <c r="L865" s="177">
        <v>248</v>
      </c>
      <c r="M865" s="175">
        <v>156</v>
      </c>
      <c r="N865" s="180">
        <v>369</v>
      </c>
      <c r="O865" s="193">
        <v>323</v>
      </c>
      <c r="P865" s="175">
        <v>118</v>
      </c>
      <c r="Q865" s="176">
        <v>229</v>
      </c>
      <c r="R865" s="177">
        <v>244</v>
      </c>
      <c r="S865" s="178">
        <v>140</v>
      </c>
      <c r="T865" s="175">
        <v>51</v>
      </c>
      <c r="U865" s="179">
        <v>16</v>
      </c>
      <c r="V865" s="177">
        <v>178</v>
      </c>
      <c r="W865" s="194">
        <v>31</v>
      </c>
      <c r="X865" s="175">
        <v>86</v>
      </c>
      <c r="Y865" s="179">
        <v>39</v>
      </c>
      <c r="Z865" s="177">
        <v>123</v>
      </c>
      <c r="AA865" s="175">
        <v>140</v>
      </c>
      <c r="AB865" s="156">
        <f t="shared" si="16372"/>
        <v>1598</v>
      </c>
      <c r="AC865" s="157">
        <f t="shared" si="16373"/>
        <v>3246</v>
      </c>
      <c r="BI865" s="136" t="s">
        <v>35</v>
      </c>
      <c r="BJ865" s="128">
        <f>B865/B870</f>
        <v>0</v>
      </c>
      <c r="BK865" s="129">
        <f t="shared" ref="BK865" si="16864">C865/C870</f>
        <v>1.9934934588495882E-2</v>
      </c>
      <c r="BL865" s="130">
        <f t="shared" ref="BL865" si="16865">D865/D870</f>
        <v>8.6791857345747201E-4</v>
      </c>
      <c r="BM865" s="131">
        <f t="shared" ref="BM865" si="16866">E865/E870</f>
        <v>2.4894676369207201E-2</v>
      </c>
      <c r="BN865" s="128">
        <f t="shared" ref="BN865" si="16867">F865/F870</f>
        <v>1.0152639686318442E-3</v>
      </c>
      <c r="BO865" s="129">
        <f t="shared" ref="BO865" si="16868">G865/G870</f>
        <v>2.4380774904883919E-2</v>
      </c>
      <c r="BP865" s="130">
        <f t="shared" ref="BP865" si="16869">H865/H870</f>
        <v>2.5106768474181442E-3</v>
      </c>
      <c r="BQ865" s="131">
        <f t="shared" ref="BQ865" si="16870">I865/I870</f>
        <v>1.4941972920696324E-2</v>
      </c>
      <c r="BR865" s="128">
        <f t="shared" ref="BR865" si="16871">J865/J870</f>
        <v>6.8889932675747613E-3</v>
      </c>
      <c r="BS865" s="129">
        <f t="shared" ref="BS865" si="16872">K865/K870</f>
        <v>3.8663779771110425E-3</v>
      </c>
      <c r="BT865" s="130">
        <f t="shared" ref="BT865" si="16873">L865/L870</f>
        <v>1.0335055842640439E-2</v>
      </c>
      <c r="BU865" s="128">
        <f t="shared" ref="BU865" si="16874">M865/M870</f>
        <v>6.8095508315509186E-3</v>
      </c>
      <c r="BV865" s="132">
        <f t="shared" ref="BV865" si="16875">N865/N870</f>
        <v>9.411344623546215E-3</v>
      </c>
      <c r="BW865" s="133">
        <f t="shared" ref="BW865" si="16876">O865/O870</f>
        <v>8.3837308900251775E-3</v>
      </c>
      <c r="BX865" s="128">
        <f t="shared" ref="BX865" si="16877">P865/P870</f>
        <v>5.3599818305700656E-3</v>
      </c>
      <c r="BY865" s="129">
        <f t="shared" ref="BY865" si="16878">Q865/Q870</f>
        <v>1.0793740573152338E-2</v>
      </c>
      <c r="BZ865" s="130">
        <f t="shared" ref="BZ865" si="16879">R865/R870</f>
        <v>9.1522880720180042E-3</v>
      </c>
      <c r="CA865" s="131">
        <f t="shared" ref="CA865" si="16880">S865/S870</f>
        <v>5.056707361121144E-3</v>
      </c>
      <c r="CB865" s="128">
        <f t="shared" ref="CB865" si="16881">T865/T870</f>
        <v>6.3702223332500621E-3</v>
      </c>
      <c r="CC865" s="129">
        <f t="shared" ref="CC865" si="16882">U865/U870</f>
        <v>1.9883186280601466E-3</v>
      </c>
      <c r="CD865" s="130">
        <f t="shared" ref="CD865" si="16883">V865/V870</f>
        <v>7.3944832170156202E-3</v>
      </c>
      <c r="CE865" s="131">
        <f t="shared" ref="CE865" si="16884">W865/W870</f>
        <v>1.1609182488858929E-3</v>
      </c>
      <c r="CF865" s="128">
        <f t="shared" ref="CF865" si="16885">X865/X870</f>
        <v>4.5686357841053975E-3</v>
      </c>
      <c r="CG865" s="129">
        <f t="shared" ref="CG865" si="16886">Y865/Y870</f>
        <v>3.1720211468076456E-3</v>
      </c>
      <c r="CH865" s="130">
        <f t="shared" ref="CH865" si="16887">Z865/Z870</f>
        <v>3.0655733619121203E-3</v>
      </c>
      <c r="CI865" s="128">
        <f t="shared" ref="CI865" si="16888">AA865/AA870</f>
        <v>3.1918289179699967E-3</v>
      </c>
      <c r="CJ865" s="134">
        <f t="shared" ref="CJ865" si="16889">AB865/AB870</f>
        <v>5.0230721838733609E-3</v>
      </c>
      <c r="CK865" s="135">
        <f t="shared" ref="CK865" si="16890">AC865/AC870</f>
        <v>1.0246923713136645E-2</v>
      </c>
    </row>
    <row r="866" spans="1:89" x14ac:dyDescent="0.2">
      <c r="A866" s="145" t="s">
        <v>36</v>
      </c>
      <c r="B866" s="189">
        <v>0</v>
      </c>
      <c r="C866" s="183">
        <v>0</v>
      </c>
      <c r="D866" s="184">
        <v>0</v>
      </c>
      <c r="E866" s="185">
        <v>0</v>
      </c>
      <c r="F866" s="182">
        <v>0</v>
      </c>
      <c r="G866" s="186">
        <v>0</v>
      </c>
      <c r="H866" s="184">
        <v>0</v>
      </c>
      <c r="I866" s="185">
        <v>0</v>
      </c>
      <c r="J866" s="182">
        <v>0</v>
      </c>
      <c r="K866" s="186">
        <v>0</v>
      </c>
      <c r="L866" s="184">
        <v>0</v>
      </c>
      <c r="M866" s="182">
        <v>18</v>
      </c>
      <c r="N866" s="187">
        <v>0</v>
      </c>
      <c r="O866" s="190">
        <v>0</v>
      </c>
      <c r="P866" s="182">
        <v>0</v>
      </c>
      <c r="Q866" s="186">
        <v>0</v>
      </c>
      <c r="R866" s="184">
        <v>0</v>
      </c>
      <c r="S866" s="185">
        <v>0</v>
      </c>
      <c r="T866" s="182">
        <v>0</v>
      </c>
      <c r="U866" s="186">
        <v>0</v>
      </c>
      <c r="V866" s="184">
        <v>0</v>
      </c>
      <c r="W866" s="185">
        <v>0</v>
      </c>
      <c r="X866" s="182">
        <v>0</v>
      </c>
      <c r="Y866" s="186">
        <v>0</v>
      </c>
      <c r="Z866" s="184">
        <v>0</v>
      </c>
      <c r="AA866" s="182">
        <v>0</v>
      </c>
      <c r="AB866" s="156">
        <f t="shared" si="16372"/>
        <v>0</v>
      </c>
      <c r="AC866" s="157">
        <f t="shared" si="16373"/>
        <v>18</v>
      </c>
      <c r="BI866" s="145" t="s">
        <v>36</v>
      </c>
      <c r="BJ866" s="128">
        <f>B866/B870</f>
        <v>0</v>
      </c>
      <c r="BK866" s="129">
        <f t="shared" ref="BK866" si="16891">C866/C870</f>
        <v>0</v>
      </c>
      <c r="BL866" s="130">
        <f t="shared" ref="BL866" si="16892">D866/D870</f>
        <v>0</v>
      </c>
      <c r="BM866" s="131">
        <f t="shared" ref="BM866" si="16893">E866/E870</f>
        <v>0</v>
      </c>
      <c r="BN866" s="128">
        <f t="shared" ref="BN866" si="16894">F866/F870</f>
        <v>0</v>
      </c>
      <c r="BO866" s="129">
        <f t="shared" ref="BO866" si="16895">G866/G870</f>
        <v>0</v>
      </c>
      <c r="BP866" s="130">
        <f t="shared" ref="BP866" si="16896">H866/H870</f>
        <v>0</v>
      </c>
      <c r="BQ866" s="131">
        <f t="shared" ref="BQ866" si="16897">I866/I870</f>
        <v>0</v>
      </c>
      <c r="BR866" s="128">
        <f t="shared" ref="BR866" si="16898">J866/J870</f>
        <v>0</v>
      </c>
      <c r="BS866" s="129">
        <f t="shared" ref="BS866" si="16899">K866/K870</f>
        <v>0</v>
      </c>
      <c r="BT866" s="130">
        <f t="shared" ref="BT866" si="16900">L866/L870</f>
        <v>0</v>
      </c>
      <c r="BU866" s="128">
        <f t="shared" ref="BU866" si="16901">M866/M870</f>
        <v>7.8571740364049062E-4</v>
      </c>
      <c r="BV866" s="132">
        <f t="shared" ref="BV866" si="16902">N866/N870</f>
        <v>0</v>
      </c>
      <c r="BW866" s="133">
        <f t="shared" ref="BW866" si="16903">O866/O870</f>
        <v>0</v>
      </c>
      <c r="BX866" s="128">
        <f t="shared" ref="BX866" si="16904">P866/P870</f>
        <v>0</v>
      </c>
      <c r="BY866" s="129">
        <f t="shared" ref="BY866" si="16905">Q866/Q870</f>
        <v>0</v>
      </c>
      <c r="BZ866" s="130">
        <f t="shared" ref="BZ866" si="16906">R866/R870</f>
        <v>0</v>
      </c>
      <c r="CA866" s="131">
        <f t="shared" ref="CA866" si="16907">S866/S870</f>
        <v>0</v>
      </c>
      <c r="CB866" s="128">
        <f t="shared" ref="CB866" si="16908">T866/T870</f>
        <v>0</v>
      </c>
      <c r="CC866" s="129">
        <f t="shared" ref="CC866" si="16909">U866/U870</f>
        <v>0</v>
      </c>
      <c r="CD866" s="130">
        <f t="shared" ref="CD866" si="16910">V866/V870</f>
        <v>0</v>
      </c>
      <c r="CE866" s="131">
        <f t="shared" ref="CE866" si="16911">W866/W870</f>
        <v>0</v>
      </c>
      <c r="CF866" s="128">
        <f t="shared" ref="CF866" si="16912">X866/X870</f>
        <v>0</v>
      </c>
      <c r="CG866" s="129">
        <f t="shared" ref="CG866" si="16913">Y866/Y870</f>
        <v>0</v>
      </c>
      <c r="CH866" s="130">
        <f t="shared" ref="CH866" si="16914">Z866/Z870</f>
        <v>0</v>
      </c>
      <c r="CI866" s="128">
        <f t="shared" ref="CI866" si="16915">AA866/AA870</f>
        <v>0</v>
      </c>
      <c r="CJ866" s="134">
        <f t="shared" ref="CJ866" si="16916">AB866/AB870</f>
        <v>0</v>
      </c>
      <c r="CK866" s="135">
        <f t="shared" ref="CK866" si="16917">AC866/AC870</f>
        <v>5.6822127799278991E-5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58">
        <f t="shared" ref="AB867:AB868" si="16918">SUM(B867,D867,F867,H867,J867,L867,N867,P867,R867,T867,V867,X867,Z867)</f>
        <v>0</v>
      </c>
      <c r="AC867" s="159">
        <f t="shared" ref="AC867:AC868" si="16919">SUM(C867,E867,G867,I867,K867,M867,O867,Q867,S867,U867,W867,Y867,AA867)</f>
        <v>0</v>
      </c>
      <c r="BI867" s="136" t="s">
        <v>37</v>
      </c>
      <c r="BJ867" s="128">
        <f>B867/B870</f>
        <v>0</v>
      </c>
      <c r="BK867" s="129">
        <f t="shared" ref="BK867" si="16920">C867/C870</f>
        <v>0</v>
      </c>
      <c r="BL867" s="130">
        <f t="shared" ref="BL867" si="16921">D867/D870</f>
        <v>0</v>
      </c>
      <c r="BM867" s="131">
        <f t="shared" ref="BM867" si="16922">E867/E870</f>
        <v>0</v>
      </c>
      <c r="BN867" s="128">
        <f t="shared" ref="BN867" si="16923">F867/F870</f>
        <v>0</v>
      </c>
      <c r="BO867" s="129">
        <f t="shared" ref="BO867" si="16924">G867/G870</f>
        <v>0</v>
      </c>
      <c r="BP867" s="130">
        <f t="shared" ref="BP867" si="16925">H867/H870</f>
        <v>0</v>
      </c>
      <c r="BQ867" s="131">
        <f t="shared" ref="BQ867" si="16926">I867/I870</f>
        <v>0</v>
      </c>
      <c r="BR867" s="128">
        <f t="shared" ref="BR867" si="16927">J867/J870</f>
        <v>0</v>
      </c>
      <c r="BS867" s="129">
        <f t="shared" ref="BS867" si="16928">K867/K870</f>
        <v>0</v>
      </c>
      <c r="BT867" s="130">
        <f t="shared" ref="BT867" si="16929">L867/L870</f>
        <v>0</v>
      </c>
      <c r="BU867" s="128">
        <f t="shared" ref="BU867" si="16930">M867/M870</f>
        <v>0</v>
      </c>
      <c r="BV867" s="132">
        <f t="shared" ref="BV867" si="16931">N867/N870</f>
        <v>0</v>
      </c>
      <c r="BW867" s="133">
        <f t="shared" ref="BW867" si="16932">O867/O870</f>
        <v>0</v>
      </c>
      <c r="BX867" s="128">
        <f t="shared" ref="BX867" si="16933">P867/P870</f>
        <v>0</v>
      </c>
      <c r="BY867" s="129">
        <f t="shared" ref="BY867" si="16934">Q867/Q870</f>
        <v>0</v>
      </c>
      <c r="BZ867" s="130">
        <f t="shared" ref="BZ867" si="16935">R867/R870</f>
        <v>0</v>
      </c>
      <c r="CA867" s="131">
        <f t="shared" ref="CA867" si="16936">S867/S870</f>
        <v>0</v>
      </c>
      <c r="CB867" s="128">
        <f t="shared" ref="CB867" si="16937">T867/T870</f>
        <v>0</v>
      </c>
      <c r="CC867" s="129">
        <f t="shared" ref="CC867" si="16938">U867/U870</f>
        <v>0</v>
      </c>
      <c r="CD867" s="130">
        <f t="shared" ref="CD867" si="16939">V867/V870</f>
        <v>0</v>
      </c>
      <c r="CE867" s="131">
        <f t="shared" ref="CE867" si="16940">W867/W870</f>
        <v>0</v>
      </c>
      <c r="CF867" s="128">
        <f t="shared" ref="CF867" si="16941">X867/X870</f>
        <v>0</v>
      </c>
      <c r="CG867" s="129">
        <f t="shared" ref="CG867" si="16942">Y867/Y870</f>
        <v>0</v>
      </c>
      <c r="CH867" s="130">
        <f t="shared" ref="CH867" si="16943">Z867/Z870</f>
        <v>0</v>
      </c>
      <c r="CI867" s="128">
        <f t="shared" ref="CI867" si="16944">AA867/AA870</f>
        <v>0</v>
      </c>
      <c r="CJ867" s="134">
        <f t="shared" ref="CJ867" si="16945">AB867/AB870</f>
        <v>0</v>
      </c>
      <c r="CK867" s="135">
        <f t="shared" ref="CK867" si="16946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58">
        <f t="shared" si="16918"/>
        <v>0</v>
      </c>
      <c r="AC868" s="159">
        <f t="shared" si="16919"/>
        <v>0</v>
      </c>
      <c r="BI868" s="145" t="s">
        <v>38</v>
      </c>
      <c r="BJ868" s="128">
        <f>B868/B870</f>
        <v>0</v>
      </c>
      <c r="BK868" s="129">
        <f t="shared" ref="BK868" si="16947">C868/C870</f>
        <v>0</v>
      </c>
      <c r="BL868" s="130">
        <f t="shared" ref="BL868" si="16948">D868/D870</f>
        <v>0</v>
      </c>
      <c r="BM868" s="131">
        <f t="shared" ref="BM868" si="16949">E868/E870</f>
        <v>0</v>
      </c>
      <c r="BN868" s="128">
        <f t="shared" ref="BN868" si="16950">F868/F870</f>
        <v>0</v>
      </c>
      <c r="BO868" s="129">
        <f t="shared" ref="BO868" si="16951">G868/G870</f>
        <v>0</v>
      </c>
      <c r="BP868" s="130">
        <f t="shared" ref="BP868" si="16952">H868/H870</f>
        <v>0</v>
      </c>
      <c r="BQ868" s="131">
        <f t="shared" ref="BQ868" si="16953">I868/I870</f>
        <v>0</v>
      </c>
      <c r="BR868" s="128">
        <f t="shared" ref="BR868" si="16954">J868/J870</f>
        <v>0</v>
      </c>
      <c r="BS868" s="129">
        <f t="shared" ref="BS868" si="16955">K868/K870</f>
        <v>0</v>
      </c>
      <c r="BT868" s="130">
        <f t="shared" ref="BT868" si="16956">L868/L870</f>
        <v>0</v>
      </c>
      <c r="BU868" s="128">
        <f t="shared" ref="BU868" si="16957">M868/M870</f>
        <v>0</v>
      </c>
      <c r="BV868" s="132">
        <f t="shared" ref="BV868" si="16958">N868/N870</f>
        <v>0</v>
      </c>
      <c r="BW868" s="133">
        <f t="shared" ref="BW868" si="16959">O868/O870</f>
        <v>0</v>
      </c>
      <c r="BX868" s="128">
        <f t="shared" ref="BX868" si="16960">P868/P870</f>
        <v>0</v>
      </c>
      <c r="BY868" s="129">
        <f t="shared" ref="BY868" si="16961">Q868/Q870</f>
        <v>0</v>
      </c>
      <c r="BZ868" s="130">
        <f t="shared" ref="BZ868" si="16962">R868/R870</f>
        <v>0</v>
      </c>
      <c r="CA868" s="131">
        <f t="shared" ref="CA868" si="16963">S868/S870</f>
        <v>0</v>
      </c>
      <c r="CB868" s="128">
        <f t="shared" ref="CB868" si="16964">T868/T870</f>
        <v>0</v>
      </c>
      <c r="CC868" s="129">
        <f t="shared" ref="CC868" si="16965">U868/U870</f>
        <v>0</v>
      </c>
      <c r="CD868" s="130">
        <f t="shared" ref="CD868" si="16966">V868/V870</f>
        <v>0</v>
      </c>
      <c r="CE868" s="131">
        <f t="shared" ref="CE868" si="16967">W868/W870</f>
        <v>0</v>
      </c>
      <c r="CF868" s="128">
        <f t="shared" ref="CF868" si="16968">X868/X870</f>
        <v>0</v>
      </c>
      <c r="CG868" s="129">
        <f t="shared" ref="CG868" si="16969">Y868/Y870</f>
        <v>0</v>
      </c>
      <c r="CH868" s="130">
        <f t="shared" ref="CH868" si="16970">Z868/Z870</f>
        <v>0</v>
      </c>
      <c r="CI868" s="128">
        <f t="shared" ref="CI868" si="16971">AA868/AA870</f>
        <v>0</v>
      </c>
      <c r="CJ868" s="134">
        <f t="shared" ref="CJ868" si="16972">AB868/AB870</f>
        <v>0</v>
      </c>
      <c r="CK868" s="135">
        <f t="shared" ref="CK868" si="16973">AC868/AC870</f>
        <v>0</v>
      </c>
    </row>
    <row r="869" spans="1:89" ht="13.5" thickBot="1" x14ac:dyDescent="0.25">
      <c r="A869" s="136" t="s">
        <v>39</v>
      </c>
      <c r="B869" s="58"/>
      <c r="C869" s="59"/>
      <c r="D869" s="138"/>
      <c r="E869" s="139"/>
      <c r="F869" s="137"/>
      <c r="G869" s="140"/>
      <c r="H869" s="138"/>
      <c r="I869" s="139"/>
      <c r="J869" s="137"/>
      <c r="K869" s="140"/>
      <c r="L869" s="138"/>
      <c r="M869" s="137"/>
      <c r="N869" s="141"/>
      <c r="O869" s="142"/>
      <c r="P869" s="137"/>
      <c r="Q869" s="140"/>
      <c r="R869" s="138"/>
      <c r="S869" s="139"/>
      <c r="T869" s="137"/>
      <c r="U869" s="140"/>
      <c r="V869" s="138"/>
      <c r="W869" s="139"/>
      <c r="X869" s="137"/>
      <c r="Y869" s="140"/>
      <c r="Z869" s="143"/>
      <c r="AA869" s="144"/>
      <c r="AB869" s="158">
        <f t="shared" ref="AB869" si="16974">SUM(B869,D869,F869,H869,J869,L869,N869,P869,R869,T869,V869,X869,Z869)</f>
        <v>0</v>
      </c>
      <c r="AC869" s="159">
        <f t="shared" ref="AC869" si="16975">SUM(C869,E869,G869,I869,K869,M869,O869,Q869,S869,U869,W869,Y869,AA869)</f>
        <v>0</v>
      </c>
      <c r="BI869" s="136" t="s">
        <v>39</v>
      </c>
      <c r="BJ869" s="128">
        <f>B869/B870</f>
        <v>0</v>
      </c>
      <c r="BK869" s="129">
        <f t="shared" ref="BK869" si="16976">C869/C870</f>
        <v>0</v>
      </c>
      <c r="BL869" s="130">
        <f t="shared" ref="BL869" si="16977">D869/D870</f>
        <v>0</v>
      </c>
      <c r="BM869" s="131">
        <f t="shared" ref="BM869" si="16978">E869/E870</f>
        <v>0</v>
      </c>
      <c r="BN869" s="128">
        <f t="shared" ref="BN869" si="16979">F869/F870</f>
        <v>0</v>
      </c>
      <c r="BO869" s="129">
        <f t="shared" ref="BO869" si="16980">G869/G870</f>
        <v>0</v>
      </c>
      <c r="BP869" s="130">
        <f t="shared" ref="BP869" si="16981">H869/H870</f>
        <v>0</v>
      </c>
      <c r="BQ869" s="131">
        <f t="shared" ref="BQ869" si="16982">I869/I870</f>
        <v>0</v>
      </c>
      <c r="BR869" s="128">
        <f t="shared" ref="BR869" si="16983">J869/J870</f>
        <v>0</v>
      </c>
      <c r="BS869" s="129">
        <f t="shared" ref="BS869" si="16984">K869/K870</f>
        <v>0</v>
      </c>
      <c r="BT869" s="130">
        <f t="shared" ref="BT869" si="16985">L869/L870</f>
        <v>0</v>
      </c>
      <c r="BU869" s="128">
        <f t="shared" ref="BU869" si="16986">M869/M870</f>
        <v>0</v>
      </c>
      <c r="BV869" s="132">
        <f t="shared" ref="BV869" si="16987">N869/N870</f>
        <v>0</v>
      </c>
      <c r="BW869" s="133">
        <f t="shared" ref="BW869" si="16988">O869/O870</f>
        <v>0</v>
      </c>
      <c r="BX869" s="128">
        <f t="shared" ref="BX869" si="16989">P869/P870</f>
        <v>0</v>
      </c>
      <c r="BY869" s="129">
        <f t="shared" ref="BY869" si="16990">Q869/Q870</f>
        <v>0</v>
      </c>
      <c r="BZ869" s="130">
        <f t="shared" ref="BZ869" si="16991">R869/R870</f>
        <v>0</v>
      </c>
      <c r="CA869" s="131">
        <f t="shared" ref="CA869" si="16992">S869/S870</f>
        <v>0</v>
      </c>
      <c r="CB869" s="128">
        <f t="shared" ref="CB869" si="16993">T869/T870</f>
        <v>0</v>
      </c>
      <c r="CC869" s="129">
        <f t="shared" ref="CC869" si="16994">U869/U870</f>
        <v>0</v>
      </c>
      <c r="CD869" s="130">
        <f t="shared" ref="CD869" si="16995">V869/V870</f>
        <v>0</v>
      </c>
      <c r="CE869" s="131">
        <f t="shared" ref="CE869" si="16996">W869/W870</f>
        <v>0</v>
      </c>
      <c r="CF869" s="128">
        <f t="shared" ref="CF869" si="16997">X869/X870</f>
        <v>0</v>
      </c>
      <c r="CG869" s="129">
        <f t="shared" ref="CG869" si="16998">Y869/Y870</f>
        <v>0</v>
      </c>
      <c r="CH869" s="130">
        <f t="shared" ref="CH869" si="16999">Z869/Z870</f>
        <v>0</v>
      </c>
      <c r="CI869" s="128">
        <f t="shared" ref="CI869" si="17000">AA869/AA870</f>
        <v>0</v>
      </c>
      <c r="CJ869" s="134">
        <f t="shared" ref="CJ869" si="17001">AB869/AB870</f>
        <v>0</v>
      </c>
      <c r="CK869" s="135">
        <f t="shared" ref="CK869" si="17002">AC869/AC870</f>
        <v>0</v>
      </c>
    </row>
    <row r="870" spans="1:89" ht="14.25" thickTop="1" thickBot="1" x14ac:dyDescent="0.25">
      <c r="A870" s="229" t="s">
        <v>13</v>
      </c>
      <c r="B870" s="20">
        <f t="shared" ref="B870:AA870" si="17003">SUM(B847:B869)</f>
        <v>28968</v>
      </c>
      <c r="C870" s="21">
        <f t="shared" si="17003"/>
        <v>28894</v>
      </c>
      <c r="D870" s="20">
        <f t="shared" si="17003"/>
        <v>12674</v>
      </c>
      <c r="E870" s="21">
        <f t="shared" si="17003"/>
        <v>13055</v>
      </c>
      <c r="F870" s="20">
        <f t="shared" si="17003"/>
        <v>28564</v>
      </c>
      <c r="G870" s="21">
        <f t="shared" si="17003"/>
        <v>25758</v>
      </c>
      <c r="H870" s="20">
        <f t="shared" si="17003"/>
        <v>38635</v>
      </c>
      <c r="I870" s="21">
        <f t="shared" si="17003"/>
        <v>41360</v>
      </c>
      <c r="J870" s="20">
        <f t="shared" si="17003"/>
        <v>6387</v>
      </c>
      <c r="K870" s="21">
        <f t="shared" si="17003"/>
        <v>6466</v>
      </c>
      <c r="L870" s="20">
        <f t="shared" si="17003"/>
        <v>23996</v>
      </c>
      <c r="M870" s="21">
        <f t="shared" si="17003"/>
        <v>22909</v>
      </c>
      <c r="N870" s="20">
        <f t="shared" si="17003"/>
        <v>39208</v>
      </c>
      <c r="O870" s="21">
        <f t="shared" si="17003"/>
        <v>38527</v>
      </c>
      <c r="P870" s="20">
        <f t="shared" si="17003"/>
        <v>22015</v>
      </c>
      <c r="Q870" s="21">
        <f t="shared" si="17003"/>
        <v>21216</v>
      </c>
      <c r="R870" s="20">
        <f t="shared" si="17003"/>
        <v>26660</v>
      </c>
      <c r="S870" s="21">
        <f t="shared" si="17003"/>
        <v>27686</v>
      </c>
      <c r="T870" s="20">
        <f t="shared" si="17003"/>
        <v>8006</v>
      </c>
      <c r="U870" s="21">
        <f t="shared" si="17003"/>
        <v>8047</v>
      </c>
      <c r="V870" s="20">
        <f t="shared" si="17003"/>
        <v>24072</v>
      </c>
      <c r="W870" s="21">
        <f t="shared" si="17003"/>
        <v>26703</v>
      </c>
      <c r="X870" s="20">
        <f t="shared" si="17003"/>
        <v>18824</v>
      </c>
      <c r="Y870" s="21">
        <f t="shared" si="17003"/>
        <v>12295</v>
      </c>
      <c r="Z870" s="20">
        <f t="shared" si="17003"/>
        <v>40123</v>
      </c>
      <c r="AA870" s="21">
        <f t="shared" si="17003"/>
        <v>43862</v>
      </c>
      <c r="AB870" s="160">
        <f t="shared" ref="AB870:AC870" si="17004">SUM(AB846:AB869)</f>
        <v>318132</v>
      </c>
      <c r="AC870" s="161">
        <f t="shared" si="17004"/>
        <v>316778</v>
      </c>
      <c r="BI870" s="229" t="s">
        <v>13</v>
      </c>
      <c r="BJ870" s="154">
        <f>SUM(BJ846:BJ869)</f>
        <v>1.0000000000000002</v>
      </c>
      <c r="BK870" s="155">
        <f t="shared" ref="BK870:CK870" si="17005">SUM(BK846:BK869)</f>
        <v>1</v>
      </c>
      <c r="BL870" s="154">
        <f t="shared" si="17005"/>
        <v>1</v>
      </c>
      <c r="BM870" s="155">
        <f t="shared" si="17005"/>
        <v>1.0000000000000002</v>
      </c>
      <c r="BN870" s="154">
        <f t="shared" si="17005"/>
        <v>1</v>
      </c>
      <c r="BO870" s="155">
        <f t="shared" si="17005"/>
        <v>0.99999999999999989</v>
      </c>
      <c r="BP870" s="154">
        <f t="shared" si="17005"/>
        <v>1</v>
      </c>
      <c r="BQ870" s="155">
        <f t="shared" si="17005"/>
        <v>1</v>
      </c>
      <c r="BR870" s="154">
        <f t="shared" si="17005"/>
        <v>0.99999999999999989</v>
      </c>
      <c r="BS870" s="155">
        <f t="shared" si="17005"/>
        <v>1</v>
      </c>
      <c r="BT870" s="154">
        <f t="shared" si="17005"/>
        <v>1</v>
      </c>
      <c r="BU870" s="155">
        <f t="shared" si="17005"/>
        <v>0.99999999999999989</v>
      </c>
      <c r="BV870" s="154">
        <f t="shared" si="17005"/>
        <v>0.99999999999999989</v>
      </c>
      <c r="BW870" s="155">
        <f t="shared" si="17005"/>
        <v>1</v>
      </c>
      <c r="BX870" s="154">
        <f t="shared" si="17005"/>
        <v>0.99999999999999989</v>
      </c>
      <c r="BY870" s="155">
        <f t="shared" si="17005"/>
        <v>1</v>
      </c>
      <c r="BZ870" s="154">
        <f t="shared" si="17005"/>
        <v>0.99999999999999978</v>
      </c>
      <c r="CA870" s="155">
        <f t="shared" si="17005"/>
        <v>1</v>
      </c>
      <c r="CB870" s="154">
        <f t="shared" si="17005"/>
        <v>0.99999999999999989</v>
      </c>
      <c r="CC870" s="155">
        <f t="shared" si="17005"/>
        <v>1</v>
      </c>
      <c r="CD870" s="154">
        <f t="shared" si="17005"/>
        <v>1</v>
      </c>
      <c r="CE870" s="155">
        <f t="shared" si="17005"/>
        <v>0.99999999999999989</v>
      </c>
      <c r="CF870" s="154">
        <f t="shared" si="17005"/>
        <v>1</v>
      </c>
      <c r="CG870" s="155">
        <f t="shared" si="17005"/>
        <v>1</v>
      </c>
      <c r="CH870" s="154">
        <f t="shared" si="17005"/>
        <v>1.0000000000000002</v>
      </c>
      <c r="CI870" s="155">
        <f t="shared" si="17005"/>
        <v>0.99999999999999989</v>
      </c>
      <c r="CJ870" s="154">
        <f t="shared" si="17005"/>
        <v>1.0000000000000002</v>
      </c>
      <c r="CK870" s="155">
        <f t="shared" si="17005"/>
        <v>0.99999999999999989</v>
      </c>
    </row>
    <row r="871" spans="1:89" ht="13.5" thickTop="1" x14ac:dyDescent="0.2">
      <c r="A871" s="173"/>
    </row>
    <row r="873" spans="1:89" x14ac:dyDescent="0.2">
      <c r="A873" s="304">
        <f>+A842+1</f>
        <v>44680</v>
      </c>
      <c r="B873" s="304"/>
      <c r="C873" s="304"/>
      <c r="D873" s="304"/>
      <c r="BI873" s="309">
        <f>+BI811+2</f>
        <v>44680</v>
      </c>
      <c r="BJ873" s="309"/>
      <c r="BK873" s="309"/>
      <c r="BL873" s="309"/>
    </row>
    <row r="874" spans="1:89" ht="13.5" thickBot="1" x14ac:dyDescent="0.25">
      <c r="AE874" s="232" t="s">
        <v>84</v>
      </c>
    </row>
    <row r="875" spans="1:89" ht="14.25" thickTop="1" thickBot="1" x14ac:dyDescent="0.25">
      <c r="A875" s="300" t="s">
        <v>0</v>
      </c>
      <c r="B875" s="302" t="s">
        <v>1</v>
      </c>
      <c r="C875" s="303"/>
      <c r="D875" s="302" t="s">
        <v>2</v>
      </c>
      <c r="E875" s="303"/>
      <c r="F875" s="302" t="s">
        <v>3</v>
      </c>
      <c r="G875" s="303"/>
      <c r="H875" s="302" t="s">
        <v>4</v>
      </c>
      <c r="I875" s="303"/>
      <c r="J875" s="302" t="s">
        <v>5</v>
      </c>
      <c r="K875" s="303"/>
      <c r="L875" s="302" t="s">
        <v>6</v>
      </c>
      <c r="M875" s="303"/>
      <c r="N875" s="302" t="s">
        <v>7</v>
      </c>
      <c r="O875" s="303"/>
      <c r="P875" s="302" t="s">
        <v>8</v>
      </c>
      <c r="Q875" s="303"/>
      <c r="R875" s="302" t="s">
        <v>9</v>
      </c>
      <c r="S875" s="303"/>
      <c r="T875" s="302" t="s">
        <v>10</v>
      </c>
      <c r="U875" s="303"/>
      <c r="V875" s="302" t="s">
        <v>11</v>
      </c>
      <c r="W875" s="303"/>
      <c r="X875" s="302" t="s">
        <v>12</v>
      </c>
      <c r="Y875" s="303"/>
      <c r="Z875" s="305" t="s">
        <v>40</v>
      </c>
      <c r="AA875" s="306"/>
      <c r="AB875" s="307" t="s">
        <v>41</v>
      </c>
      <c r="AC875" s="308"/>
      <c r="AE875" s="300" t="s">
        <v>0</v>
      </c>
      <c r="AF875" s="302" t="s">
        <v>1</v>
      </c>
      <c r="AG875" s="303"/>
      <c r="AH875" s="302" t="s">
        <v>2</v>
      </c>
      <c r="AI875" s="303"/>
      <c r="AJ875" s="302" t="s">
        <v>3</v>
      </c>
      <c r="AK875" s="303"/>
      <c r="AL875" s="302" t="s">
        <v>4</v>
      </c>
      <c r="AM875" s="303"/>
      <c r="AN875" s="302" t="s">
        <v>5</v>
      </c>
      <c r="AO875" s="303"/>
      <c r="AP875" s="302" t="s">
        <v>6</v>
      </c>
      <c r="AQ875" s="303"/>
      <c r="AR875" s="302" t="s">
        <v>7</v>
      </c>
      <c r="AS875" s="303"/>
      <c r="AT875" s="302" t="s">
        <v>8</v>
      </c>
      <c r="AU875" s="303"/>
      <c r="AV875" s="302" t="s">
        <v>9</v>
      </c>
      <c r="AW875" s="303"/>
      <c r="AX875" s="302" t="s">
        <v>10</v>
      </c>
      <c r="AY875" s="303"/>
      <c r="AZ875" s="302" t="s">
        <v>11</v>
      </c>
      <c r="BA875" s="303"/>
      <c r="BB875" s="302" t="s">
        <v>12</v>
      </c>
      <c r="BC875" s="303"/>
      <c r="BD875" s="305" t="s">
        <v>40</v>
      </c>
      <c r="BE875" s="306"/>
      <c r="BF875" s="307" t="s">
        <v>41</v>
      </c>
      <c r="BG875" s="308"/>
      <c r="BI875" s="300" t="s">
        <v>0</v>
      </c>
      <c r="BJ875" s="302" t="s">
        <v>1</v>
      </c>
      <c r="BK875" s="303"/>
      <c r="BL875" s="302" t="s">
        <v>2</v>
      </c>
      <c r="BM875" s="303"/>
      <c r="BN875" s="302" t="s">
        <v>3</v>
      </c>
      <c r="BO875" s="303"/>
      <c r="BP875" s="302" t="s">
        <v>4</v>
      </c>
      <c r="BQ875" s="303"/>
      <c r="BR875" s="302" t="s">
        <v>5</v>
      </c>
      <c r="BS875" s="303"/>
      <c r="BT875" s="302" t="s">
        <v>6</v>
      </c>
      <c r="BU875" s="303"/>
      <c r="BV875" s="302" t="s">
        <v>7</v>
      </c>
      <c r="BW875" s="303"/>
      <c r="BX875" s="302" t="s">
        <v>8</v>
      </c>
      <c r="BY875" s="303"/>
      <c r="BZ875" s="302" t="s">
        <v>9</v>
      </c>
      <c r="CA875" s="303"/>
      <c r="CB875" s="302" t="s">
        <v>10</v>
      </c>
      <c r="CC875" s="303"/>
      <c r="CD875" s="302" t="s">
        <v>11</v>
      </c>
      <c r="CE875" s="303"/>
      <c r="CF875" s="302" t="s">
        <v>12</v>
      </c>
      <c r="CG875" s="303"/>
      <c r="CH875" s="305" t="s">
        <v>40</v>
      </c>
      <c r="CI875" s="306"/>
      <c r="CJ875" s="302" t="s">
        <v>41</v>
      </c>
      <c r="CK875" s="303"/>
    </row>
    <row r="876" spans="1:89" ht="15" thickTop="1" thickBot="1" x14ac:dyDescent="0.3">
      <c r="A876" s="301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62" t="s">
        <v>14</v>
      </c>
      <c r="AC876" s="163" t="s">
        <v>15</v>
      </c>
      <c r="AE876" s="301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62" t="s">
        <v>14</v>
      </c>
      <c r="BG876" s="163" t="s">
        <v>15</v>
      </c>
      <c r="BI876" s="301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72"/>
      <c r="D877" s="126"/>
      <c r="E877" s="166"/>
      <c r="F877" s="125"/>
      <c r="G877" s="127"/>
      <c r="H877" s="126"/>
      <c r="I877" s="166"/>
      <c r="J877" s="125"/>
      <c r="K877" s="127"/>
      <c r="L877" s="126"/>
      <c r="M877" s="125"/>
      <c r="N877" s="165"/>
      <c r="O877" s="167"/>
      <c r="P877" s="125"/>
      <c r="Q877" s="127"/>
      <c r="R877" s="126"/>
      <c r="S877" s="166"/>
      <c r="T877" s="125"/>
      <c r="U877" s="127"/>
      <c r="V877" s="126"/>
      <c r="W877" s="166"/>
      <c r="X877" s="125"/>
      <c r="Y877" s="127"/>
      <c r="Z877" s="170"/>
      <c r="AA877" s="171"/>
      <c r="AB877" s="156">
        <f>B877+D877+F877+H877+J877+L877+N877+P877+R877+T877+V877+X877+Z877</f>
        <v>0</v>
      </c>
      <c r="AC877" s="157">
        <f>C877+E877+G877+I877+K877+M877+O877+Q877+S877+U877+W877+Y877+AA877</f>
        <v>0</v>
      </c>
      <c r="AE877" s="235" t="str">
        <f>$AE$9</f>
        <v>07:00 - 07:59</v>
      </c>
      <c r="AF877" s="125">
        <f>SUMIF($A$9:$A$32,$AE877,B$877:B$900)</f>
        <v>2874</v>
      </c>
      <c r="AG877" s="172">
        <f t="shared" ref="AG877:AV879" si="17006">SUMIF($A$9:$A$32,$AE877,C$877:C$900)</f>
        <v>1434</v>
      </c>
      <c r="AH877" s="126">
        <f t="shared" si="17006"/>
        <v>994</v>
      </c>
      <c r="AI877" s="166">
        <f t="shared" si="17006"/>
        <v>1008</v>
      </c>
      <c r="AJ877" s="125">
        <f t="shared" si="17006"/>
        <v>2712</v>
      </c>
      <c r="AK877" s="127">
        <f t="shared" si="17006"/>
        <v>1567</v>
      </c>
      <c r="AL877" s="126">
        <f t="shared" si="17006"/>
        <v>3540</v>
      </c>
      <c r="AM877" s="166">
        <f t="shared" si="17006"/>
        <v>2244</v>
      </c>
      <c r="AN877" s="125">
        <f t="shared" si="17006"/>
        <v>300</v>
      </c>
      <c r="AO877" s="127">
        <f t="shared" si="17006"/>
        <v>881</v>
      </c>
      <c r="AP877" s="126">
        <f t="shared" si="17006"/>
        <v>1177</v>
      </c>
      <c r="AQ877" s="125">
        <f t="shared" si="17006"/>
        <v>3042</v>
      </c>
      <c r="AR877" s="165">
        <f t="shared" si="17006"/>
        <v>2808</v>
      </c>
      <c r="AS877" s="167">
        <f t="shared" si="17006"/>
        <v>3722</v>
      </c>
      <c r="AT877" s="125">
        <f t="shared" si="17006"/>
        <v>1979</v>
      </c>
      <c r="AU877" s="127">
        <f t="shared" si="17006"/>
        <v>1834</v>
      </c>
      <c r="AV877" s="126">
        <f t="shared" si="17006"/>
        <v>2459</v>
      </c>
      <c r="AW877" s="166">
        <f t="shared" ref="AW877:BE879" si="17007">SUMIF($A$9:$A$32,$AE877,S$877:S$900)</f>
        <v>1839</v>
      </c>
      <c r="AX877" s="125">
        <f t="shared" si="17007"/>
        <v>342</v>
      </c>
      <c r="AY877" s="127">
        <f t="shared" si="17007"/>
        <v>1297</v>
      </c>
      <c r="AZ877" s="126">
        <f t="shared" si="17007"/>
        <v>1045</v>
      </c>
      <c r="BA877" s="166">
        <f t="shared" si="17007"/>
        <v>2482</v>
      </c>
      <c r="BB877" s="125">
        <f t="shared" si="17007"/>
        <v>1577</v>
      </c>
      <c r="BC877" s="127">
        <f t="shared" si="17007"/>
        <v>1429</v>
      </c>
      <c r="BD877" s="170">
        <f t="shared" si="17007"/>
        <v>3461</v>
      </c>
      <c r="BE877" s="171">
        <f t="shared" si="17007"/>
        <v>2408</v>
      </c>
      <c r="BF877" s="156">
        <f>AF877+AH877+AJ877+AL877+AN877+AP877+AR877+AT877+AV877+AX877+AZ877+BB877+BD877</f>
        <v>25268</v>
      </c>
      <c r="BG877" s="157">
        <f>AG877+AI877+AK877+AM877+AO877+AQ877+AS877+AU877+AW877+AY877+BA877+BC877+BE877</f>
        <v>25187</v>
      </c>
      <c r="BI877" s="124" t="s">
        <v>16</v>
      </c>
      <c r="BJ877" s="128">
        <f>B877/B901</f>
        <v>0</v>
      </c>
      <c r="BK877" s="129">
        <f t="shared" ref="BK877" si="17008">C877/C901</f>
        <v>0</v>
      </c>
      <c r="BL877" s="130">
        <f t="shared" ref="BL877" si="17009">D877/D901</f>
        <v>0</v>
      </c>
      <c r="BM877" s="131">
        <f t="shared" ref="BM877" si="17010">E877/E901</f>
        <v>0</v>
      </c>
      <c r="BN877" s="128">
        <f t="shared" ref="BN877" si="17011">F877/F901</f>
        <v>0</v>
      </c>
      <c r="BO877" s="129">
        <f t="shared" ref="BO877" si="17012">G877/G901</f>
        <v>0</v>
      </c>
      <c r="BP877" s="130">
        <f t="shared" ref="BP877" si="17013">H877/H901</f>
        <v>0</v>
      </c>
      <c r="BQ877" s="131">
        <f t="shared" ref="BQ877" si="17014">I877/I901</f>
        <v>0</v>
      </c>
      <c r="BR877" s="128">
        <f t="shared" ref="BR877" si="17015">J877/J901</f>
        <v>0</v>
      </c>
      <c r="BS877" s="129">
        <f t="shared" ref="BS877" si="17016">K877/K901</f>
        <v>0</v>
      </c>
      <c r="BT877" s="130">
        <f t="shared" ref="BT877" si="17017">L877/L901</f>
        <v>0</v>
      </c>
      <c r="BU877" s="128">
        <f t="shared" ref="BU877" si="17018">M877/M901</f>
        <v>0</v>
      </c>
      <c r="BV877" s="132">
        <f t="shared" ref="BV877" si="17019">N877/N901</f>
        <v>0</v>
      </c>
      <c r="BW877" s="133">
        <f t="shared" ref="BW877" si="17020">O877/O901</f>
        <v>0</v>
      </c>
      <c r="BX877" s="128">
        <f t="shared" ref="BX877" si="17021">P877/P901</f>
        <v>0</v>
      </c>
      <c r="BY877" s="129">
        <f t="shared" ref="BY877" si="17022">Q877/Q901</f>
        <v>0</v>
      </c>
      <c r="BZ877" s="130">
        <f t="shared" ref="BZ877" si="17023">R877/R901</f>
        <v>0</v>
      </c>
      <c r="CA877" s="131">
        <f t="shared" ref="CA877" si="17024">S877/S901</f>
        <v>0</v>
      </c>
      <c r="CB877" s="128">
        <f t="shared" ref="CB877" si="17025">T877/T901</f>
        <v>0</v>
      </c>
      <c r="CC877" s="129">
        <f t="shared" ref="CC877" si="17026">U877/U901</f>
        <v>0</v>
      </c>
      <c r="CD877" s="130">
        <f t="shared" ref="CD877" si="17027">V877/V901</f>
        <v>0</v>
      </c>
      <c r="CE877" s="131">
        <f t="shared" ref="CE877" si="17028">W877/W901</f>
        <v>0</v>
      </c>
      <c r="CF877" s="128">
        <f t="shared" ref="CF877" si="17029">X877/X901</f>
        <v>0</v>
      </c>
      <c r="CG877" s="129">
        <f t="shared" ref="CG877" si="17030">Y877/Y901</f>
        <v>0</v>
      </c>
      <c r="CH877" s="130">
        <f t="shared" ref="CH877" si="17031">Z877/Z901</f>
        <v>0</v>
      </c>
      <c r="CI877" s="128">
        <f t="shared" ref="CI877" si="17032">AA877/AA901</f>
        <v>0</v>
      </c>
      <c r="CJ877" s="134">
        <f t="shared" ref="CJ877" si="17033">AB877/AB901</f>
        <v>0</v>
      </c>
      <c r="CK877" s="135">
        <f t="shared" ref="CK877" si="17034">AC877/AC901</f>
        <v>0</v>
      </c>
    </row>
    <row r="878" spans="1:89" x14ac:dyDescent="0.2">
      <c r="A878" s="136" t="s">
        <v>17</v>
      </c>
      <c r="B878" s="175">
        <v>367</v>
      </c>
      <c r="C878" s="176">
        <v>0</v>
      </c>
      <c r="D878" s="177">
        <v>171</v>
      </c>
      <c r="E878" s="178">
        <v>1</v>
      </c>
      <c r="F878" s="175">
        <v>649</v>
      </c>
      <c r="G878" s="179">
        <v>10</v>
      </c>
      <c r="H878" s="177">
        <v>432</v>
      </c>
      <c r="I878" s="178">
        <v>43</v>
      </c>
      <c r="J878" s="175">
        <v>11</v>
      </c>
      <c r="K878" s="179">
        <v>17</v>
      </c>
      <c r="L878" s="177">
        <v>62</v>
      </c>
      <c r="M878" s="175">
        <v>67</v>
      </c>
      <c r="N878" s="180">
        <v>167</v>
      </c>
      <c r="O878" s="181">
        <v>120</v>
      </c>
      <c r="P878" s="175">
        <v>60</v>
      </c>
      <c r="Q878" s="179">
        <v>53</v>
      </c>
      <c r="R878" s="177">
        <v>23</v>
      </c>
      <c r="S878" s="178">
        <v>85</v>
      </c>
      <c r="T878" s="175">
        <v>2</v>
      </c>
      <c r="U878" s="179">
        <v>0</v>
      </c>
      <c r="V878" s="177">
        <v>13</v>
      </c>
      <c r="W878" s="178">
        <v>1</v>
      </c>
      <c r="X878" s="175">
        <v>3</v>
      </c>
      <c r="Y878" s="179">
        <v>0</v>
      </c>
      <c r="Z878" s="177">
        <v>0</v>
      </c>
      <c r="AA878" s="175">
        <v>0</v>
      </c>
      <c r="AB878" s="158">
        <f t="shared" ref="AB878:AB900" si="17035">SUM(B878,D878,F878,H878,J878,L878,N878,P878,R878,T878,V878,X878,Z878)</f>
        <v>1960</v>
      </c>
      <c r="AC878" s="159">
        <f t="shared" ref="AC878:AC900" si="17036">SUM(C878,E878,G878,I878,K878,M878,O878,Q878,S878,U878,W878,Y878,AA878)</f>
        <v>397</v>
      </c>
      <c r="AE878" s="237" t="str">
        <f>$AE$10</f>
        <v>08:00 - 08:59</v>
      </c>
      <c r="AF878" s="125">
        <f>SUMIF($A$9:$A$32,$AE878,B$877:B$900)</f>
        <v>2329</v>
      </c>
      <c r="AG878" s="176">
        <f t="shared" si="17006"/>
        <v>1332</v>
      </c>
      <c r="AH878" s="177">
        <f t="shared" si="17006"/>
        <v>814</v>
      </c>
      <c r="AI878" s="178">
        <f t="shared" si="17006"/>
        <v>991</v>
      </c>
      <c r="AJ878" s="238">
        <f t="shared" si="17006"/>
        <v>2498</v>
      </c>
      <c r="AK878" s="179">
        <f t="shared" si="17006"/>
        <v>1200</v>
      </c>
      <c r="AL878" s="177">
        <f t="shared" si="17006"/>
        <v>3045</v>
      </c>
      <c r="AM878" s="178">
        <f t="shared" si="17006"/>
        <v>2081</v>
      </c>
      <c r="AN878" s="238">
        <f t="shared" si="17006"/>
        <v>219</v>
      </c>
      <c r="AO878" s="179">
        <f t="shared" si="17006"/>
        <v>780</v>
      </c>
      <c r="AP878" s="177">
        <f t="shared" si="17006"/>
        <v>943</v>
      </c>
      <c r="AQ878" s="238">
        <f t="shared" si="17006"/>
        <v>2595</v>
      </c>
      <c r="AR878" s="180">
        <f t="shared" si="17006"/>
        <v>2112</v>
      </c>
      <c r="AS878" s="181">
        <f t="shared" si="17006"/>
        <v>3485</v>
      </c>
      <c r="AT878" s="238">
        <f t="shared" si="17006"/>
        <v>1473</v>
      </c>
      <c r="AU878" s="179">
        <f t="shared" si="17006"/>
        <v>1619</v>
      </c>
      <c r="AV878" s="177">
        <f t="shared" si="17006"/>
        <v>2104</v>
      </c>
      <c r="AW878" s="178">
        <f t="shared" si="17007"/>
        <v>1525</v>
      </c>
      <c r="AX878" s="238">
        <f t="shared" si="17007"/>
        <v>244</v>
      </c>
      <c r="AY878" s="179">
        <f t="shared" si="17007"/>
        <v>928</v>
      </c>
      <c r="AZ878" s="177">
        <f t="shared" si="17007"/>
        <v>918</v>
      </c>
      <c r="BA878" s="178">
        <f t="shared" si="17007"/>
        <v>2140</v>
      </c>
      <c r="BB878" s="238">
        <f t="shared" si="17007"/>
        <v>1219</v>
      </c>
      <c r="BC878" s="179">
        <f t="shared" si="17007"/>
        <v>1233</v>
      </c>
      <c r="BD878" s="177">
        <f t="shared" si="17007"/>
        <v>2911</v>
      </c>
      <c r="BE878" s="238">
        <f t="shared" si="17007"/>
        <v>2360</v>
      </c>
      <c r="BF878" s="158">
        <f>SUM(AF878,AH878,AJ878,AL878,AN878,AP878,AR878,AT878,AV878,AX878,AZ878,BB878,BD878)</f>
        <v>20829</v>
      </c>
      <c r="BG878" s="159">
        <f>SUM(AG878,AI878,AK878,AM878,AO878,AQ878,AS878,AU878,AW878,AY878,BA878,BC878,BE878)</f>
        <v>22269</v>
      </c>
      <c r="BI878" s="136" t="s">
        <v>17</v>
      </c>
      <c r="BJ878" s="128">
        <f>B878/B901</f>
        <v>1.2436040798346379E-2</v>
      </c>
      <c r="BK878" s="129">
        <f t="shared" ref="BK878" si="17037">C878/C901</f>
        <v>0</v>
      </c>
      <c r="BL878" s="130">
        <f t="shared" ref="BL878" si="17038">D878/D901</f>
        <v>1.3074394066824681E-2</v>
      </c>
      <c r="BM878" s="131">
        <f t="shared" ref="BM878" si="17039">E878/E901</f>
        <v>7.0626456670668834E-5</v>
      </c>
      <c r="BN878" s="128">
        <f t="shared" ref="BN878" si="17040">F878/F901</f>
        <v>2.203809976569663E-2</v>
      </c>
      <c r="BO878" s="129">
        <f t="shared" ref="BO878" si="17041">G878/G901</f>
        <v>3.658179689786362E-4</v>
      </c>
      <c r="BP878" s="130">
        <f t="shared" ref="BP878" si="17042">H878/H901</f>
        <v>1.0412398467063559E-2</v>
      </c>
      <c r="BQ878" s="131">
        <f t="shared" ref="BQ878" si="17043">I878/I901</f>
        <v>9.5873001716795616E-4</v>
      </c>
      <c r="BR878" s="128">
        <f t="shared" ref="BR878" si="17044">J878/J901</f>
        <v>1.7094017094017094E-3</v>
      </c>
      <c r="BS878" s="129">
        <f t="shared" ref="BS878" si="17045">K878/K901</f>
        <v>2.6691788349819437E-3</v>
      </c>
      <c r="BT878" s="130">
        <f t="shared" ref="BT878" si="17046">L878/L901</f>
        <v>2.5465149710436606E-3</v>
      </c>
      <c r="BU878" s="128">
        <f t="shared" ref="BU878" si="17047">M878/M901</f>
        <v>2.8595817328211696E-3</v>
      </c>
      <c r="BV878" s="132">
        <f t="shared" ref="BV878" si="17048">N878/N901</f>
        <v>4.1176615627388615E-3</v>
      </c>
      <c r="BW878" s="133">
        <f t="shared" ref="BW878" si="17049">O878/O901</f>
        <v>2.9991752268126266E-3</v>
      </c>
      <c r="BX878" s="128">
        <f t="shared" ref="BX878" si="17050">P878/P901</f>
        <v>2.5975150439412962E-3</v>
      </c>
      <c r="BY878" s="129">
        <f t="shared" ref="BY878" si="17051">Q878/Q901</f>
        <v>2.5147086733725565E-3</v>
      </c>
      <c r="BZ878" s="130">
        <f t="shared" ref="BZ878" si="17052">R878/R901</f>
        <v>8.1003028808903288E-4</v>
      </c>
      <c r="CA878" s="131">
        <f t="shared" ref="CA878" si="17053">S878/S901</f>
        <v>3.0839561715405267E-3</v>
      </c>
      <c r="CB878" s="128">
        <f t="shared" ref="CB878" si="17054">T878/T901</f>
        <v>2.5313251487153526E-4</v>
      </c>
      <c r="CC878" s="129">
        <f t="shared" ref="CC878" si="17055">U878/U901</f>
        <v>0</v>
      </c>
      <c r="CD878" s="130">
        <f t="shared" ref="CD878" si="17056">V878/V901</f>
        <v>5.2625187224223779E-4</v>
      </c>
      <c r="CE878" s="131">
        <f t="shared" ref="CE878" si="17057">W878/W901</f>
        <v>3.6272625049874863E-5</v>
      </c>
      <c r="CF878" s="128">
        <f t="shared" ref="CF878" si="17058">X878/X901</f>
        <v>1.5241579027587258E-4</v>
      </c>
      <c r="CG878" s="129">
        <f t="shared" ref="CG878" si="17059">Y878/Y901</f>
        <v>0</v>
      </c>
      <c r="CH878" s="130">
        <f t="shared" ref="CH878" si="17060">Z878/Z901</f>
        <v>0</v>
      </c>
      <c r="CI878" s="128">
        <f t="shared" ref="CI878" si="17061">AA878/AA901</f>
        <v>0</v>
      </c>
      <c r="CJ878" s="134">
        <f t="shared" ref="CJ878" si="17062">AB878/AB901</f>
        <v>5.9139638946469576E-3</v>
      </c>
      <c r="CK878" s="135">
        <f t="shared" ref="CK878" si="17063">AC878/AC901</f>
        <v>1.203187081953103E-3</v>
      </c>
    </row>
    <row r="879" spans="1:89" ht="13.5" thickBot="1" x14ac:dyDescent="0.25">
      <c r="A879" s="145" t="s">
        <v>18</v>
      </c>
      <c r="B879" s="182">
        <v>1769</v>
      </c>
      <c r="C879" s="183">
        <v>57</v>
      </c>
      <c r="D879" s="184">
        <v>786</v>
      </c>
      <c r="E879" s="185">
        <v>155</v>
      </c>
      <c r="F879" s="182">
        <v>2624</v>
      </c>
      <c r="G879" s="186">
        <v>458</v>
      </c>
      <c r="H879" s="184">
        <v>2134</v>
      </c>
      <c r="I879" s="185">
        <v>768</v>
      </c>
      <c r="J879" s="182">
        <v>102</v>
      </c>
      <c r="K879" s="186">
        <v>256</v>
      </c>
      <c r="L879" s="184">
        <v>520</v>
      </c>
      <c r="M879" s="182">
        <v>932</v>
      </c>
      <c r="N879" s="187">
        <v>1474</v>
      </c>
      <c r="O879" s="188">
        <v>1748</v>
      </c>
      <c r="P879" s="182">
        <v>879</v>
      </c>
      <c r="Q879" s="186">
        <v>868</v>
      </c>
      <c r="R879" s="184">
        <v>1042</v>
      </c>
      <c r="S879" s="185">
        <v>1044</v>
      </c>
      <c r="T879" s="182">
        <v>162</v>
      </c>
      <c r="U879" s="186">
        <v>555</v>
      </c>
      <c r="V879" s="184">
        <v>612</v>
      </c>
      <c r="W879" s="185">
        <v>1311</v>
      </c>
      <c r="X879" s="182">
        <v>689</v>
      </c>
      <c r="Y879" s="186">
        <v>606</v>
      </c>
      <c r="Z879" s="184">
        <v>1844</v>
      </c>
      <c r="AA879" s="182">
        <v>1082</v>
      </c>
      <c r="AB879" s="158">
        <f t="shared" si="17035"/>
        <v>14637</v>
      </c>
      <c r="AC879" s="159">
        <f t="shared" si="17036"/>
        <v>9840</v>
      </c>
      <c r="AE879" s="235">
        <f>$AE$11</f>
        <v>0</v>
      </c>
      <c r="AF879" s="125">
        <f>SUMIF($A$9:$A$32,$AE879,B$877:B$900)</f>
        <v>0</v>
      </c>
      <c r="AG879" s="183">
        <f t="shared" si="17006"/>
        <v>0</v>
      </c>
      <c r="AH879" s="184">
        <f t="shared" si="17006"/>
        <v>0</v>
      </c>
      <c r="AI879" s="185">
        <f t="shared" si="17006"/>
        <v>0</v>
      </c>
      <c r="AJ879" s="182">
        <f t="shared" si="17006"/>
        <v>0</v>
      </c>
      <c r="AK879" s="186">
        <f t="shared" si="17006"/>
        <v>0</v>
      </c>
      <c r="AL879" s="184">
        <f t="shared" si="17006"/>
        <v>0</v>
      </c>
      <c r="AM879" s="185">
        <f t="shared" si="17006"/>
        <v>0</v>
      </c>
      <c r="AN879" s="182">
        <f t="shared" si="17006"/>
        <v>0</v>
      </c>
      <c r="AO879" s="186">
        <f t="shared" si="17006"/>
        <v>0</v>
      </c>
      <c r="AP879" s="184">
        <f t="shared" si="17006"/>
        <v>0</v>
      </c>
      <c r="AQ879" s="182">
        <f t="shared" si="17006"/>
        <v>0</v>
      </c>
      <c r="AR879" s="187">
        <f t="shared" si="17006"/>
        <v>0</v>
      </c>
      <c r="AS879" s="188">
        <f t="shared" si="17006"/>
        <v>0</v>
      </c>
      <c r="AT879" s="182">
        <f t="shared" si="17006"/>
        <v>0</v>
      </c>
      <c r="AU879" s="186">
        <f t="shared" si="17006"/>
        <v>0</v>
      </c>
      <c r="AV879" s="184">
        <f t="shared" si="17006"/>
        <v>0</v>
      </c>
      <c r="AW879" s="185">
        <f t="shared" si="17007"/>
        <v>0</v>
      </c>
      <c r="AX879" s="182">
        <f t="shared" si="17007"/>
        <v>0</v>
      </c>
      <c r="AY879" s="186">
        <f t="shared" si="17007"/>
        <v>0</v>
      </c>
      <c r="AZ879" s="184">
        <f t="shared" si="17007"/>
        <v>0</v>
      </c>
      <c r="BA879" s="185">
        <f t="shared" si="17007"/>
        <v>0</v>
      </c>
      <c r="BB879" s="182">
        <f t="shared" si="17007"/>
        <v>0</v>
      </c>
      <c r="BC879" s="186">
        <f t="shared" si="17007"/>
        <v>0</v>
      </c>
      <c r="BD879" s="184">
        <f t="shared" si="17007"/>
        <v>0</v>
      </c>
      <c r="BE879" s="182">
        <f t="shared" si="17007"/>
        <v>0</v>
      </c>
      <c r="BF879" s="158">
        <f>SUM(AF879,AH879,AJ879,AL879,AN879,AP879,AR879,AT879,AV879,AX879,AZ879,BB879,BD879)</f>
        <v>0</v>
      </c>
      <c r="BG879" s="159">
        <f>SUM(AG879,AI879,AK879,AM879,AO879,AQ879,AS879,AU879,AW879,AY879,BA879,BC879,BE879)</f>
        <v>0</v>
      </c>
      <c r="BI879" s="145" t="s">
        <v>18</v>
      </c>
      <c r="BJ879" s="128">
        <f>B879/B901</f>
        <v>5.9943749788214561E-2</v>
      </c>
      <c r="BK879" s="129">
        <f t="shared" ref="BK879" si="17064">C879/C901</f>
        <v>1.8262206843521723E-3</v>
      </c>
      <c r="BL879" s="130">
        <f t="shared" ref="BL879" si="17065">D879/D901</f>
        <v>6.0096337640492395E-2</v>
      </c>
      <c r="BM879" s="131">
        <f t="shared" ref="BM879" si="17066">E879/E901</f>
        <v>1.0947100783953669E-2</v>
      </c>
      <c r="BN879" s="128">
        <f t="shared" ref="BN879" si="17067">F879/F901</f>
        <v>8.9103195354680975E-2</v>
      </c>
      <c r="BO879" s="129">
        <f t="shared" ref="BO879" si="17068">G879/G901</f>
        <v>1.6754462979221538E-2</v>
      </c>
      <c r="BP879" s="130">
        <f t="shared" ref="BP879" si="17069">H879/H901</f>
        <v>5.1435320205355635E-2</v>
      </c>
      <c r="BQ879" s="131">
        <f t="shared" ref="BQ879" si="17070">I879/I901</f>
        <v>1.7123364027557913E-2</v>
      </c>
      <c r="BR879" s="128">
        <f t="shared" ref="BR879" si="17071">J879/J901</f>
        <v>1.5850815850815853E-2</v>
      </c>
      <c r="BS879" s="129">
        <f t="shared" ref="BS879" si="17072">K879/K901</f>
        <v>4.0194693044433974E-2</v>
      </c>
      <c r="BT879" s="130">
        <f t="shared" ref="BT879" si="17073">L879/L901</f>
        <v>2.1357867499075863E-2</v>
      </c>
      <c r="BU879" s="128">
        <f t="shared" ref="BU879" si="17074">M879/M901</f>
        <v>3.9778062313273584E-2</v>
      </c>
      <c r="BV879" s="132">
        <f t="shared" ref="BV879" si="17075">N879/N901</f>
        <v>3.6343911038784919E-2</v>
      </c>
      <c r="BW879" s="133">
        <f t="shared" ref="BW879" si="17076">O879/O901</f>
        <v>4.3687985803903928E-2</v>
      </c>
      <c r="BX879" s="128">
        <f t="shared" ref="BX879" si="17077">P879/P901</f>
        <v>3.8053595393739988E-2</v>
      </c>
      <c r="BY879" s="129">
        <f t="shared" ref="BY879" si="17078">Q879/Q901</f>
        <v>4.1184285443158095E-2</v>
      </c>
      <c r="BZ879" s="130">
        <f t="shared" ref="BZ879" si="17079">R879/R901</f>
        <v>3.6697893921250967E-2</v>
      </c>
      <c r="CA879" s="131">
        <f t="shared" ref="CA879" si="17080">S879/S901</f>
        <v>3.7878238153980115E-2</v>
      </c>
      <c r="CB879" s="128">
        <f t="shared" ref="CB879" si="17081">T879/T901</f>
        <v>2.0503733704594355E-2</v>
      </c>
      <c r="CC879" s="129">
        <f t="shared" ref="CC879" si="17082">U879/U901</f>
        <v>6.9201995012468834E-2</v>
      </c>
      <c r="CD879" s="130">
        <f t="shared" ref="CD879" si="17083">V879/V901</f>
        <v>2.4774318908634577E-2</v>
      </c>
      <c r="CE879" s="131">
        <f t="shared" ref="CE879" si="17084">W879/W901</f>
        <v>4.755341144038594E-2</v>
      </c>
      <c r="CF879" s="128">
        <f t="shared" ref="CF879" si="17085">X879/X901</f>
        <v>3.5004826500025406E-2</v>
      </c>
      <c r="CG879" s="129">
        <f t="shared" ref="CG879" si="17086">Y879/Y901</f>
        <v>5.0411779386074371E-2</v>
      </c>
      <c r="CH879" s="130">
        <f t="shared" ref="CH879" si="17087">Z879/Z901</f>
        <v>4.3112316468717854E-2</v>
      </c>
      <c r="CI879" s="128">
        <f t="shared" ref="CI879" si="17088">AA879/AA901</f>
        <v>2.334865453917697E-2</v>
      </c>
      <c r="CJ879" s="134">
        <f t="shared" ref="CJ879" si="17089">AB879/AB901</f>
        <v>4.4164637513238528E-2</v>
      </c>
      <c r="CK879" s="135">
        <f t="shared" ref="CK879" si="17090">AC879/AC901</f>
        <v>2.9822067723976154E-2</v>
      </c>
    </row>
    <row r="880" spans="1:89" ht="14.25" thickTop="1" thickBot="1" x14ac:dyDescent="0.25">
      <c r="A880" s="136" t="s">
        <v>19</v>
      </c>
      <c r="B880" s="175">
        <v>2799</v>
      </c>
      <c r="C880" s="176">
        <v>1344</v>
      </c>
      <c r="D880" s="177">
        <v>1127</v>
      </c>
      <c r="E880" s="178">
        <v>868</v>
      </c>
      <c r="F880" s="175">
        <v>3103</v>
      </c>
      <c r="G880" s="179">
        <v>1460</v>
      </c>
      <c r="H880" s="177">
        <v>3132</v>
      </c>
      <c r="I880" s="178">
        <v>1896</v>
      </c>
      <c r="J880" s="175">
        <v>206</v>
      </c>
      <c r="K880" s="179">
        <v>633</v>
      </c>
      <c r="L880" s="177">
        <v>1005</v>
      </c>
      <c r="M880" s="175">
        <v>2142</v>
      </c>
      <c r="N880" s="180">
        <v>2585</v>
      </c>
      <c r="O880" s="181">
        <v>3196</v>
      </c>
      <c r="P880" s="175">
        <v>1742</v>
      </c>
      <c r="Q880" s="179">
        <v>1805</v>
      </c>
      <c r="R880" s="177">
        <v>2127</v>
      </c>
      <c r="S880" s="178">
        <v>1965</v>
      </c>
      <c r="T880" s="175">
        <v>278</v>
      </c>
      <c r="U880" s="179">
        <v>1227</v>
      </c>
      <c r="V880" s="177">
        <v>1095</v>
      </c>
      <c r="W880" s="178">
        <v>2714</v>
      </c>
      <c r="X880" s="175">
        <v>1643</v>
      </c>
      <c r="Y880" s="179">
        <v>1135</v>
      </c>
      <c r="Z880" s="177">
        <v>3015</v>
      </c>
      <c r="AA880" s="175">
        <v>2320</v>
      </c>
      <c r="AB880" s="158">
        <f t="shared" si="17035"/>
        <v>23857</v>
      </c>
      <c r="AC880" s="159">
        <f t="shared" si="17036"/>
        <v>22705</v>
      </c>
      <c r="AE880" s="229" t="s">
        <v>13</v>
      </c>
      <c r="AF880" s="20">
        <f t="shared" ref="AF880:BG880" si="17091">SUM(AF877:AF879)</f>
        <v>5203</v>
      </c>
      <c r="AG880" s="21">
        <f t="shared" si="17091"/>
        <v>2766</v>
      </c>
      <c r="AH880" s="20">
        <f t="shared" si="17091"/>
        <v>1808</v>
      </c>
      <c r="AI880" s="21">
        <f t="shared" si="17091"/>
        <v>1999</v>
      </c>
      <c r="AJ880" s="20">
        <f t="shared" si="17091"/>
        <v>5210</v>
      </c>
      <c r="AK880" s="21">
        <f t="shared" si="17091"/>
        <v>2767</v>
      </c>
      <c r="AL880" s="20">
        <f t="shared" si="17091"/>
        <v>6585</v>
      </c>
      <c r="AM880" s="21">
        <f t="shared" si="17091"/>
        <v>4325</v>
      </c>
      <c r="AN880" s="20">
        <f t="shared" si="17091"/>
        <v>519</v>
      </c>
      <c r="AO880" s="21">
        <f t="shared" si="17091"/>
        <v>1661</v>
      </c>
      <c r="AP880" s="20">
        <f t="shared" si="17091"/>
        <v>2120</v>
      </c>
      <c r="AQ880" s="21">
        <f t="shared" si="17091"/>
        <v>5637</v>
      </c>
      <c r="AR880" s="20">
        <f t="shared" si="17091"/>
        <v>4920</v>
      </c>
      <c r="AS880" s="21">
        <f t="shared" si="17091"/>
        <v>7207</v>
      </c>
      <c r="AT880" s="20">
        <f t="shared" si="17091"/>
        <v>3452</v>
      </c>
      <c r="AU880" s="21">
        <f t="shared" si="17091"/>
        <v>3453</v>
      </c>
      <c r="AV880" s="20">
        <f t="shared" si="17091"/>
        <v>4563</v>
      </c>
      <c r="AW880" s="21">
        <f t="shared" si="17091"/>
        <v>3364</v>
      </c>
      <c r="AX880" s="20">
        <f t="shared" si="17091"/>
        <v>586</v>
      </c>
      <c r="AY880" s="21">
        <f t="shared" si="17091"/>
        <v>2225</v>
      </c>
      <c r="AZ880" s="20">
        <f t="shared" si="17091"/>
        <v>1963</v>
      </c>
      <c r="BA880" s="21">
        <f t="shared" si="17091"/>
        <v>4622</v>
      </c>
      <c r="BB880" s="20">
        <f t="shared" si="17091"/>
        <v>2796</v>
      </c>
      <c r="BC880" s="21">
        <f t="shared" si="17091"/>
        <v>2662</v>
      </c>
      <c r="BD880" s="20">
        <f t="shared" si="17091"/>
        <v>6372</v>
      </c>
      <c r="BE880" s="21">
        <f t="shared" si="17091"/>
        <v>4768</v>
      </c>
      <c r="BF880" s="160">
        <f t="shared" si="17091"/>
        <v>46097</v>
      </c>
      <c r="BG880" s="161">
        <f t="shared" si="17091"/>
        <v>47456</v>
      </c>
      <c r="BI880" s="136" t="s">
        <v>19</v>
      </c>
      <c r="BJ880" s="128">
        <f>B880/B901</f>
        <v>9.4845989630985061E-2</v>
      </c>
      <c r="BK880" s="129">
        <f t="shared" ref="BK880" si="17092">C880/C901</f>
        <v>4.3060361399461747E-2</v>
      </c>
      <c r="BL880" s="130">
        <f t="shared" ref="BL880" si="17093">D880/D901</f>
        <v>8.6168667329306517E-2</v>
      </c>
      <c r="BM880" s="131">
        <f t="shared" ref="BM880" si="17094">E880/E901</f>
        <v>6.1303764390140549E-2</v>
      </c>
      <c r="BN880" s="128">
        <f t="shared" ref="BN880" si="17095">F880/F901</f>
        <v>0.10536860334816123</v>
      </c>
      <c r="BO880" s="129">
        <f t="shared" ref="BO880" si="17096">G880/G901</f>
        <v>5.3409423470880887E-2</v>
      </c>
      <c r="BP880" s="130">
        <f t="shared" ref="BP880" si="17097">H880/H901</f>
        <v>7.5489888886210804E-2</v>
      </c>
      <c r="BQ880" s="131">
        <f t="shared" ref="BQ880" si="17098">I880/I901</f>
        <v>4.22733049430336E-2</v>
      </c>
      <c r="BR880" s="128">
        <f t="shared" ref="BR880" si="17099">J880/J901</f>
        <v>3.2012432012432014E-2</v>
      </c>
      <c r="BS880" s="129">
        <f t="shared" ref="BS880" si="17100">K880/K901</f>
        <v>9.9387658973151202E-2</v>
      </c>
      <c r="BT880" s="130">
        <f t="shared" ref="BT880" si="17101">L880/L901</f>
        <v>4.1278186224175464E-2</v>
      </c>
      <c r="BU880" s="128">
        <f t="shared" ref="BU880" si="17102">M880/M901</f>
        <v>9.1421254801536497E-2</v>
      </c>
      <c r="BV880" s="132">
        <f t="shared" ref="BV880" si="17103">N880/N901</f>
        <v>6.3737455926227288E-2</v>
      </c>
      <c r="BW880" s="133">
        <f t="shared" ref="BW880" si="17104">O880/O901</f>
        <v>7.9878033540776286E-2</v>
      </c>
      <c r="BX880" s="128">
        <f t="shared" ref="BX880" si="17105">P880/P901</f>
        <v>7.5414520109095634E-2</v>
      </c>
      <c r="BY880" s="129">
        <f t="shared" ref="BY880" si="17106">Q880/Q901</f>
        <v>8.5642436895046498E-2</v>
      </c>
      <c r="BZ880" s="130">
        <f t="shared" ref="BZ880" si="17107">R880/R901</f>
        <v>7.4910192294146652E-2</v>
      </c>
      <c r="CA880" s="131">
        <f t="shared" ref="CA880" si="17108">S880/S901</f>
        <v>7.1293810318554529E-2</v>
      </c>
      <c r="CB880" s="128">
        <f t="shared" ref="CB880" si="17109">T880/T901</f>
        <v>3.5185419567143397E-2</v>
      </c>
      <c r="CC880" s="129">
        <f t="shared" ref="CC880" si="17110">U880/U901</f>
        <v>0.1529925187032419</v>
      </c>
      <c r="CD880" s="130">
        <f t="shared" ref="CD880" si="17111">V880/V901</f>
        <v>4.4326600008096184E-2</v>
      </c>
      <c r="CE880" s="131">
        <f t="shared" ref="CE880" si="17112">W880/W901</f>
        <v>9.8443904385360367E-2</v>
      </c>
      <c r="CF880" s="128">
        <f t="shared" ref="CF880" si="17113">X880/X901</f>
        <v>8.3473047807752887E-2</v>
      </c>
      <c r="CG880" s="129">
        <f t="shared" ref="CG880" si="17114">Y880/Y901</f>
        <v>9.4418101655436321E-2</v>
      </c>
      <c r="CH880" s="130">
        <f t="shared" ref="CH880" si="17115">Z880/Z901</f>
        <v>7.0490040213223609E-2</v>
      </c>
      <c r="CI880" s="128">
        <f t="shared" ref="CI880" si="17116">AA880/AA901</f>
        <v>5.0063658531322157E-2</v>
      </c>
      <c r="CJ880" s="134">
        <f t="shared" ref="CJ880" si="17117">AB880/AB901</f>
        <v>7.1984406446220645E-2</v>
      </c>
      <c r="CK880" s="135">
        <f t="shared" ref="CK880" si="17118">AC880/AC901</f>
        <v>6.8811996714723433E-2</v>
      </c>
    </row>
    <row r="881" spans="1:89" ht="13.5" thickTop="1" x14ac:dyDescent="0.2">
      <c r="A881" s="145" t="s">
        <v>20</v>
      </c>
      <c r="B881" s="182">
        <v>2874</v>
      </c>
      <c r="C881" s="183">
        <v>1434</v>
      </c>
      <c r="D881" s="184">
        <v>994</v>
      </c>
      <c r="E881" s="185">
        <v>1008</v>
      </c>
      <c r="F881" s="182">
        <v>2712</v>
      </c>
      <c r="G881" s="186">
        <v>1567</v>
      </c>
      <c r="H881" s="184">
        <v>3540</v>
      </c>
      <c r="I881" s="185">
        <v>2244</v>
      </c>
      <c r="J881" s="182">
        <v>300</v>
      </c>
      <c r="K881" s="186">
        <v>881</v>
      </c>
      <c r="L881" s="184">
        <v>1177</v>
      </c>
      <c r="M881" s="182">
        <v>3042</v>
      </c>
      <c r="N881" s="187">
        <v>2808</v>
      </c>
      <c r="O881" s="188">
        <v>3722</v>
      </c>
      <c r="P881" s="182">
        <v>1979</v>
      </c>
      <c r="Q881" s="186">
        <v>1834</v>
      </c>
      <c r="R881" s="184">
        <v>2459</v>
      </c>
      <c r="S881" s="185">
        <v>1839</v>
      </c>
      <c r="T881" s="182">
        <v>342</v>
      </c>
      <c r="U881" s="186">
        <v>1297</v>
      </c>
      <c r="V881" s="184">
        <v>1045</v>
      </c>
      <c r="W881" s="185">
        <v>2482</v>
      </c>
      <c r="X881" s="182">
        <v>1577</v>
      </c>
      <c r="Y881" s="186">
        <v>1429</v>
      </c>
      <c r="Z881" s="184">
        <v>3461</v>
      </c>
      <c r="AA881" s="182">
        <v>2408</v>
      </c>
      <c r="AB881" s="158">
        <f t="shared" si="17035"/>
        <v>25268</v>
      </c>
      <c r="AC881" s="159">
        <f t="shared" si="17036"/>
        <v>25187</v>
      </c>
      <c r="BI881" s="145" t="s">
        <v>20</v>
      </c>
      <c r="BJ881" s="128">
        <f>B881/B901</f>
        <v>9.7387414862254759E-2</v>
      </c>
      <c r="BK881" s="129">
        <f t="shared" ref="BK881" si="17119">C881/C901</f>
        <v>4.5943867743175701E-2</v>
      </c>
      <c r="BL881" s="130">
        <f t="shared" ref="BL881" si="17120">D881/D901</f>
        <v>7.5999694166220655E-2</v>
      </c>
      <c r="BM881" s="131">
        <f t="shared" ref="BM881" si="17121">E881/E901</f>
        <v>7.1191468324034182E-2</v>
      </c>
      <c r="BN881" s="128">
        <f t="shared" ref="BN881" si="17122">F881/F901</f>
        <v>9.2091412272063564E-2</v>
      </c>
      <c r="BO881" s="129">
        <f t="shared" ref="BO881" si="17123">G881/G901</f>
        <v>5.73236757389523E-2</v>
      </c>
      <c r="BP881" s="130">
        <f t="shared" ref="BP881" si="17124">H881/H901</f>
        <v>8.5323820771770836E-2</v>
      </c>
      <c r="BQ881" s="131">
        <f t="shared" ref="BQ881" si="17125">I881/I901</f>
        <v>5.003232926802078E-2</v>
      </c>
      <c r="BR881" s="128">
        <f t="shared" ref="BR881" si="17126">J881/J901</f>
        <v>4.6620046620046623E-2</v>
      </c>
      <c r="BS881" s="129">
        <f t="shared" ref="BS881" si="17127">K881/K901</f>
        <v>0.13832626785994662</v>
      </c>
      <c r="BT881" s="130">
        <f t="shared" ref="BT881" si="17128">L881/L901</f>
        <v>4.8342711627715938E-2</v>
      </c>
      <c r="BU881" s="128">
        <f t="shared" ref="BU881" si="17129">M881/M901</f>
        <v>0.12983354673495517</v>
      </c>
      <c r="BV881" s="132">
        <f t="shared" ref="BV881" si="17130">N881/N901</f>
        <v>6.9235890228567201E-2</v>
      </c>
      <c r="BW881" s="133">
        <f t="shared" ref="BW881" si="17131">O881/O901</f>
        <v>9.3024418284971627E-2</v>
      </c>
      <c r="BX881" s="128">
        <f t="shared" ref="BX881" si="17132">P881/P901</f>
        <v>8.5674704532663751E-2</v>
      </c>
      <c r="BY881" s="129">
        <f t="shared" ref="BY881" si="17133">Q881/Q901</f>
        <v>8.7018409565382426E-2</v>
      </c>
      <c r="BZ881" s="130">
        <f t="shared" ref="BZ881" si="17134">R881/R901</f>
        <v>8.6602803409170953E-2</v>
      </c>
      <c r="CA881" s="131">
        <f t="shared" ref="CA881" si="17135">S881/S901</f>
        <v>6.6722298817212103E-2</v>
      </c>
      <c r="CB881" s="128">
        <f t="shared" ref="CB881" si="17136">T881/T901</f>
        <v>4.3285660043032526E-2</v>
      </c>
      <c r="CC881" s="129">
        <f t="shared" ref="CC881" si="17137">U881/U901</f>
        <v>0.16172069825436408</v>
      </c>
      <c r="CD881" s="130">
        <f t="shared" ref="CD881" si="17138">V881/V901</f>
        <v>4.2302554345626034E-2</v>
      </c>
      <c r="CE881" s="131">
        <f t="shared" ref="CE881" si="17139">W881/W901</f>
        <v>9.0028655373789401E-2</v>
      </c>
      <c r="CF881" s="128">
        <f t="shared" ref="CF881" si="17140">X881/X901</f>
        <v>8.0119900421683682E-2</v>
      </c>
      <c r="CG881" s="129">
        <f t="shared" ref="CG881" si="17141">Y881/Y901</f>
        <v>0.11887530155561102</v>
      </c>
      <c r="CH881" s="130">
        <f t="shared" ref="CH881" si="17142">Z881/Z901</f>
        <v>8.0917422612924339E-2</v>
      </c>
      <c r="CI881" s="128">
        <f t="shared" ref="CI881" si="17143">AA881/AA901</f>
        <v>5.196262488940679E-2</v>
      </c>
      <c r="CJ881" s="134">
        <f t="shared" ref="CJ881" si="17144">AB881/AB901</f>
        <v>7.6241856984662917E-2</v>
      </c>
      <c r="CK881" s="135">
        <f t="shared" ref="CK881" si="17145">AC881/AC901</f>
        <v>7.6334189000384897E-2</v>
      </c>
    </row>
    <row r="882" spans="1:89" ht="13.5" thickBot="1" x14ac:dyDescent="0.25">
      <c r="A882" s="136" t="s">
        <v>21</v>
      </c>
      <c r="B882" s="175">
        <v>2329</v>
      </c>
      <c r="C882" s="176">
        <v>1332</v>
      </c>
      <c r="D882" s="177">
        <v>814</v>
      </c>
      <c r="E882" s="178">
        <v>991</v>
      </c>
      <c r="F882" s="175">
        <v>2498</v>
      </c>
      <c r="G882" s="179">
        <v>1200</v>
      </c>
      <c r="H882" s="177">
        <v>3045</v>
      </c>
      <c r="I882" s="178">
        <v>2081</v>
      </c>
      <c r="J882" s="175">
        <v>219</v>
      </c>
      <c r="K882" s="179">
        <v>780</v>
      </c>
      <c r="L882" s="177">
        <v>943</v>
      </c>
      <c r="M882" s="175">
        <v>2595</v>
      </c>
      <c r="N882" s="180">
        <v>2112</v>
      </c>
      <c r="O882" s="181">
        <v>3485</v>
      </c>
      <c r="P882" s="175">
        <v>1473</v>
      </c>
      <c r="Q882" s="179">
        <v>1619</v>
      </c>
      <c r="R882" s="177">
        <v>2104</v>
      </c>
      <c r="S882" s="178">
        <v>1525</v>
      </c>
      <c r="T882" s="175">
        <v>244</v>
      </c>
      <c r="U882" s="179">
        <v>928</v>
      </c>
      <c r="V882" s="177">
        <v>918</v>
      </c>
      <c r="W882" s="178">
        <v>2140</v>
      </c>
      <c r="X882" s="175">
        <v>1219</v>
      </c>
      <c r="Y882" s="179">
        <v>1233</v>
      </c>
      <c r="Z882" s="177">
        <v>2911</v>
      </c>
      <c r="AA882" s="175">
        <v>2360</v>
      </c>
      <c r="AB882" s="158">
        <f t="shared" si="17035"/>
        <v>20829</v>
      </c>
      <c r="AC882" s="159">
        <f t="shared" si="17036"/>
        <v>22269</v>
      </c>
      <c r="AE882" s="232" t="s">
        <v>85</v>
      </c>
      <c r="BI882" s="136" t="s">
        <v>21</v>
      </c>
      <c r="BJ882" s="128">
        <f>B882/B901</f>
        <v>7.8919724848361628E-2</v>
      </c>
      <c r="BK882" s="129">
        <f t="shared" ref="BK882" si="17146">C882/C901</f>
        <v>4.2675893886966548E-2</v>
      </c>
      <c r="BL882" s="130">
        <f t="shared" ref="BL882" si="17147">D882/D901</f>
        <v>6.2237174095878887E-2</v>
      </c>
      <c r="BM882" s="131">
        <f t="shared" ref="BM882" si="17148">E882/E901</f>
        <v>6.9990818560632814E-2</v>
      </c>
      <c r="BN882" s="128">
        <f t="shared" ref="BN882" si="17149">F882/F901</f>
        <v>8.4824612041155892E-2</v>
      </c>
      <c r="BO882" s="129">
        <f t="shared" ref="BO882" si="17150">G882/G901</f>
        <v>4.3898156277436345E-2</v>
      </c>
      <c r="BP882" s="130">
        <f t="shared" ref="BP882" si="17151">H882/H901</f>
        <v>7.3392947528260505E-2</v>
      </c>
      <c r="BQ882" s="131">
        <f t="shared" ref="BQ882" si="17152">I882/I901</f>
        <v>4.6398073621546902E-2</v>
      </c>
      <c r="BR882" s="128">
        <f t="shared" ref="BR882" si="17153">J882/J901</f>
        <v>3.4032634032634033E-2</v>
      </c>
      <c r="BS882" s="129">
        <f t="shared" ref="BS882" si="17154">K882/K901</f>
        <v>0.12246820536975978</v>
      </c>
      <c r="BT882" s="130">
        <f t="shared" ref="BT882" si="17155">L882/L901</f>
        <v>3.8731671253131802E-2</v>
      </c>
      <c r="BU882" s="128">
        <f t="shared" ref="BU882" si="17156">M882/M901</f>
        <v>0.11075544174135724</v>
      </c>
      <c r="BV882" s="132">
        <f t="shared" ref="BV882" si="17157">N882/N901</f>
        <v>5.2074857607811227E-2</v>
      </c>
      <c r="BW882" s="133">
        <f t="shared" ref="BW882" si="17158">O882/O901</f>
        <v>8.7101047212016697E-2</v>
      </c>
      <c r="BX882" s="128">
        <f t="shared" ref="BX882" si="17159">P882/P901</f>
        <v>6.3768994328758821E-2</v>
      </c>
      <c r="BY882" s="129">
        <f t="shared" ref="BY882" si="17160">Q882/Q901</f>
        <v>7.6817232871512625E-2</v>
      </c>
      <c r="BZ882" s="130">
        <f t="shared" ref="BZ882" si="17161">R882/R901</f>
        <v>7.4100162006057624E-2</v>
      </c>
      <c r="CA882" s="131">
        <f t="shared" ref="CA882" si="17162">S882/S901</f>
        <v>5.5329801901168277E-2</v>
      </c>
      <c r="CB882" s="128">
        <f t="shared" ref="CB882" si="17163">T882/T901</f>
        <v>3.0882166814327299E-2</v>
      </c>
      <c r="CC882" s="129">
        <f t="shared" ref="CC882" si="17164">U882/U901</f>
        <v>0.11571072319201996</v>
      </c>
      <c r="CD882" s="130">
        <f t="shared" ref="CD882" si="17165">V882/V901</f>
        <v>3.7161478362951868E-2</v>
      </c>
      <c r="CE882" s="131">
        <f t="shared" ref="CE882" si="17166">W882/W901</f>
        <v>7.7623417606732192E-2</v>
      </c>
      <c r="CF882" s="128">
        <f t="shared" ref="CF882" si="17167">X882/X901</f>
        <v>6.1931616115429557E-2</v>
      </c>
      <c r="CG882" s="129">
        <f t="shared" ref="CG882" si="17168">Y882/Y901</f>
        <v>0.10257050162216122</v>
      </c>
      <c r="CH882" s="130">
        <f t="shared" ref="CH882" si="17169">Z882/Z901</f>
        <v>6.8058542972037783E-2</v>
      </c>
      <c r="CI882" s="128">
        <f t="shared" ref="CI882" si="17170">AA882/AA901</f>
        <v>5.0926825057724265E-2</v>
      </c>
      <c r="CJ882" s="134">
        <f t="shared" ref="CJ882" si="17171">AB882/AB901</f>
        <v>6.2847935694694629E-2</v>
      </c>
      <c r="CK882" s="135">
        <f t="shared" ref="CK882" si="17172">AC882/AC901</f>
        <v>6.7490612413132617E-2</v>
      </c>
    </row>
    <row r="883" spans="1:89" ht="14.25" thickTop="1" thickBot="1" x14ac:dyDescent="0.25">
      <c r="A883" s="145" t="s">
        <v>22</v>
      </c>
      <c r="B883" s="182">
        <v>1848</v>
      </c>
      <c r="C883" s="183">
        <v>1301</v>
      </c>
      <c r="D883" s="184">
        <v>753</v>
      </c>
      <c r="E883" s="185">
        <v>614</v>
      </c>
      <c r="F883" s="182">
        <v>2193</v>
      </c>
      <c r="G883" s="186">
        <v>829</v>
      </c>
      <c r="H883" s="184">
        <v>2564</v>
      </c>
      <c r="I883" s="185">
        <v>1861</v>
      </c>
      <c r="J883" s="182">
        <v>251</v>
      </c>
      <c r="K883" s="186">
        <v>639</v>
      </c>
      <c r="L883" s="184">
        <v>860</v>
      </c>
      <c r="M883" s="182">
        <v>2018</v>
      </c>
      <c r="N883" s="187">
        <v>1854</v>
      </c>
      <c r="O883" s="188">
        <v>2844</v>
      </c>
      <c r="P883" s="182">
        <v>1132</v>
      </c>
      <c r="Q883" s="186">
        <v>1198</v>
      </c>
      <c r="R883" s="184">
        <v>1816</v>
      </c>
      <c r="S883" s="185">
        <v>1464</v>
      </c>
      <c r="T883" s="182">
        <v>257</v>
      </c>
      <c r="U883" s="186">
        <v>545</v>
      </c>
      <c r="V883" s="184">
        <v>778</v>
      </c>
      <c r="W883" s="185">
        <v>2072</v>
      </c>
      <c r="X883" s="182">
        <v>1106</v>
      </c>
      <c r="Y883" s="186">
        <v>824</v>
      </c>
      <c r="Z883" s="184">
        <v>2692</v>
      </c>
      <c r="AA883" s="182">
        <v>2578</v>
      </c>
      <c r="AB883" s="158">
        <f t="shared" si="17035"/>
        <v>18104</v>
      </c>
      <c r="AC883" s="159">
        <f t="shared" si="17036"/>
        <v>18787</v>
      </c>
      <c r="AE883" s="300" t="s">
        <v>0</v>
      </c>
      <c r="AF883" s="302" t="s">
        <v>1</v>
      </c>
      <c r="AG883" s="303"/>
      <c r="AH883" s="302" t="s">
        <v>2</v>
      </c>
      <c r="AI883" s="303"/>
      <c r="AJ883" s="302" t="s">
        <v>3</v>
      </c>
      <c r="AK883" s="303"/>
      <c r="AL883" s="302" t="s">
        <v>4</v>
      </c>
      <c r="AM883" s="303"/>
      <c r="AN883" s="302" t="s">
        <v>5</v>
      </c>
      <c r="AO883" s="303"/>
      <c r="AP883" s="302" t="s">
        <v>6</v>
      </c>
      <c r="AQ883" s="303"/>
      <c r="AR883" s="302" t="s">
        <v>7</v>
      </c>
      <c r="AS883" s="303"/>
      <c r="AT883" s="302" t="s">
        <v>8</v>
      </c>
      <c r="AU883" s="303"/>
      <c r="AV883" s="302" t="s">
        <v>9</v>
      </c>
      <c r="AW883" s="303"/>
      <c r="AX883" s="302" t="s">
        <v>10</v>
      </c>
      <c r="AY883" s="303"/>
      <c r="AZ883" s="302" t="s">
        <v>11</v>
      </c>
      <c r="BA883" s="303"/>
      <c r="BB883" s="302" t="s">
        <v>12</v>
      </c>
      <c r="BC883" s="303"/>
      <c r="BD883" s="305" t="s">
        <v>40</v>
      </c>
      <c r="BE883" s="306"/>
      <c r="BF883" s="307" t="s">
        <v>41</v>
      </c>
      <c r="BG883" s="308"/>
      <c r="BI883" s="145" t="s">
        <v>22</v>
      </c>
      <c r="BJ883" s="128">
        <f>B883/B901</f>
        <v>6.2620717698485304E-2</v>
      </c>
      <c r="BK883" s="129">
        <f t="shared" ref="BK883" si="17173">C883/C901</f>
        <v>4.1682686146353967E-2</v>
      </c>
      <c r="BL883" s="130">
        <f t="shared" ref="BL883" si="17174">D883/D901</f>
        <v>5.7573208960929732E-2</v>
      </c>
      <c r="BM883" s="131">
        <f t="shared" ref="BM883" si="17175">E883/E901</f>
        <v>4.3364644395790665E-2</v>
      </c>
      <c r="BN883" s="128">
        <f t="shared" ref="BN883" si="17176">F883/F901</f>
        <v>7.4467723861591228E-2</v>
      </c>
      <c r="BO883" s="129">
        <f t="shared" ref="BO883" si="17177">G883/G901</f>
        <v>3.0326309628328944E-2</v>
      </c>
      <c r="BP883" s="130">
        <f t="shared" ref="BP883" si="17178">H883/H901</f>
        <v>6.1799513123960564E-2</v>
      </c>
      <c r="BQ883" s="131">
        <f t="shared" ref="BQ883" si="17179">I883/I901</f>
        <v>4.1492943301152704E-2</v>
      </c>
      <c r="BR883" s="128">
        <f t="shared" ref="BR883" si="17180">J883/J901</f>
        <v>3.9005439005439006E-2</v>
      </c>
      <c r="BS883" s="129">
        <f t="shared" ref="BS883" si="17181">K883/K901</f>
        <v>0.10032972209138012</v>
      </c>
      <c r="BT883" s="130">
        <f t="shared" ref="BT883" si="17182">L883/L901</f>
        <v>3.5322627017702384E-2</v>
      </c>
      <c r="BU883" s="128">
        <f t="shared" ref="BU883" si="17183">M883/M901</f>
        <v>8.6128894579598811E-2</v>
      </c>
      <c r="BV883" s="132">
        <f t="shared" ref="BV883" si="17184">N883/N901</f>
        <v>4.5713440343220654E-2</v>
      </c>
      <c r="BW883" s="133">
        <f t="shared" ref="BW883" si="17185">O883/O901</f>
        <v>7.1080452875459249E-2</v>
      </c>
      <c r="BX883" s="128">
        <f t="shared" ref="BX883" si="17186">P883/P901</f>
        <v>4.9006450495692452E-2</v>
      </c>
      <c r="BY883" s="129">
        <f t="shared" ref="BY883" si="17187">Q883/Q901</f>
        <v>5.6841905484911748E-2</v>
      </c>
      <c r="BZ883" s="130">
        <f t="shared" ref="BZ883" si="17188">R883/R901</f>
        <v>6.3957174050855811E-2</v>
      </c>
      <c r="CA883" s="131">
        <f t="shared" ref="CA883" si="17189">S883/S901</f>
        <v>5.3116609825121543E-2</v>
      </c>
      <c r="CB883" s="128">
        <f t="shared" ref="CB883" si="17190">T883/T901</f>
        <v>3.2527528160992282E-2</v>
      </c>
      <c r="CC883" s="129">
        <f t="shared" ref="CC883" si="17191">U883/U901</f>
        <v>6.7955112219451372E-2</v>
      </c>
      <c r="CD883" s="130">
        <f t="shared" ref="CD883" si="17192">V883/V901</f>
        <v>3.1494150508035459E-2</v>
      </c>
      <c r="CE883" s="131">
        <f t="shared" ref="CE883" si="17193">W883/W901</f>
        <v>7.5156879103340707E-2</v>
      </c>
      <c r="CF883" s="128">
        <f t="shared" ref="CF883" si="17194">X883/X901</f>
        <v>5.6190621348371689E-2</v>
      </c>
      <c r="CG883" s="129">
        <f t="shared" ref="CG883" si="17195">Y883/Y901</f>
        <v>6.8546709924299148E-2</v>
      </c>
      <c r="CH883" s="130">
        <f t="shared" ref="CH883" si="17196">Z883/Z901</f>
        <v>6.2938370896848408E-2</v>
      </c>
      <c r="CI883" s="128">
        <f t="shared" ref="CI883" si="17197">AA883/AA901</f>
        <v>5.5631082626615737E-2</v>
      </c>
      <c r="CJ883" s="134">
        <f t="shared" ref="CJ883" si="17198">AB883/AB901</f>
        <v>5.4625715484024756E-2</v>
      </c>
      <c r="CK883" s="135">
        <f t="shared" ref="CK883" si="17199">AC883/AC901</f>
        <v>5.6937722188042682E-2</v>
      </c>
    </row>
    <row r="884" spans="1:89" ht="15" thickTop="1" thickBot="1" x14ac:dyDescent="0.3">
      <c r="A884" s="136" t="s">
        <v>23</v>
      </c>
      <c r="B884" s="175">
        <v>1565</v>
      </c>
      <c r="C884" s="176">
        <v>1253</v>
      </c>
      <c r="D884" s="177">
        <v>574</v>
      </c>
      <c r="E884" s="178">
        <v>571</v>
      </c>
      <c r="F884" s="175">
        <v>1670</v>
      </c>
      <c r="G884" s="179">
        <v>824</v>
      </c>
      <c r="H884" s="177">
        <v>2147</v>
      </c>
      <c r="I884" s="178">
        <v>1699</v>
      </c>
      <c r="J884" s="175">
        <v>294</v>
      </c>
      <c r="K884" s="179">
        <v>487</v>
      </c>
      <c r="L884" s="177">
        <v>783</v>
      </c>
      <c r="M884" s="175">
        <v>1509</v>
      </c>
      <c r="N884" s="180">
        <v>1530</v>
      </c>
      <c r="O884" s="181">
        <v>2135</v>
      </c>
      <c r="P884" s="175">
        <v>947</v>
      </c>
      <c r="Q884" s="179">
        <v>979</v>
      </c>
      <c r="R884" s="177">
        <v>1444</v>
      </c>
      <c r="S884" s="178">
        <v>1204</v>
      </c>
      <c r="T884" s="175">
        <v>334</v>
      </c>
      <c r="U884" s="179">
        <v>366</v>
      </c>
      <c r="V884" s="177">
        <v>784</v>
      </c>
      <c r="W884" s="178">
        <v>1577</v>
      </c>
      <c r="X884" s="175">
        <v>862</v>
      </c>
      <c r="Y884" s="179">
        <v>559</v>
      </c>
      <c r="Z884" s="177">
        <v>2352</v>
      </c>
      <c r="AA884" s="175">
        <v>2410</v>
      </c>
      <c r="AB884" s="158">
        <f t="shared" si="17035"/>
        <v>15286</v>
      </c>
      <c r="AC884" s="159">
        <f t="shared" si="17036"/>
        <v>15573</v>
      </c>
      <c r="AE884" s="301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62" t="s">
        <v>14</v>
      </c>
      <c r="BG884" s="163" t="s">
        <v>15</v>
      </c>
      <c r="BI884" s="136" t="s">
        <v>23</v>
      </c>
      <c r="BJ884" s="128">
        <f>B884/B901</f>
        <v>5.3031073159160988E-2</v>
      </c>
      <c r="BK884" s="129">
        <f t="shared" ref="BK884" si="17200">C884/C901</f>
        <v>4.0144816096373187E-2</v>
      </c>
      <c r="BL884" s="130">
        <f t="shared" ref="BL884" si="17201">D884/D901</f>
        <v>4.3887147335423198E-2</v>
      </c>
      <c r="BM884" s="131">
        <f t="shared" ref="BM884" si="17202">E884/E901</f>
        <v>4.0327706758951906E-2</v>
      </c>
      <c r="BN884" s="128">
        <f t="shared" ref="BN884" si="17203">F884/F901</f>
        <v>5.6708207409419675E-2</v>
      </c>
      <c r="BO884" s="129">
        <f t="shared" ref="BO884" si="17204">G884/G901</f>
        <v>3.0143400643839625E-2</v>
      </c>
      <c r="BP884" s="130">
        <f t="shared" ref="BP884" si="17205">H884/H901</f>
        <v>5.1748656270336715E-2</v>
      </c>
      <c r="BQ884" s="131">
        <f t="shared" ref="BQ884" si="17206">I884/I901</f>
        <v>3.788098370158971E-2</v>
      </c>
      <c r="BR884" s="128">
        <f t="shared" ref="BR884" si="17207">J884/J901</f>
        <v>4.5687645687645689E-2</v>
      </c>
      <c r="BS884" s="129">
        <f t="shared" ref="BS884" si="17208">K884/K901</f>
        <v>7.6464123096247449E-2</v>
      </c>
      <c r="BT884" s="130">
        <f t="shared" ref="BT884" si="17209">L884/L901</f>
        <v>3.2160019714954614E-2</v>
      </c>
      <c r="BU884" s="128">
        <f t="shared" ref="BU884" si="17210">M884/M901</f>
        <v>6.4404609475032015E-2</v>
      </c>
      <c r="BV884" s="132">
        <f t="shared" ref="BV884" si="17211">N884/N901</f>
        <v>3.7724683778385976E-2</v>
      </c>
      <c r="BW884" s="133">
        <f t="shared" ref="BW884" si="17212">O884/O901</f>
        <v>5.3360325910374644E-2</v>
      </c>
      <c r="BX884" s="128">
        <f t="shared" ref="BX884" si="17213">P884/P901</f>
        <v>4.0997445776873455E-2</v>
      </c>
      <c r="BY884" s="129">
        <f t="shared" ref="BY884" si="17214">Q884/Q901</f>
        <v>4.6450939457202509E-2</v>
      </c>
      <c r="BZ884" s="130">
        <f t="shared" ref="BZ884" si="17215">R884/R901</f>
        <v>5.085581460872015E-2</v>
      </c>
      <c r="CA884" s="131">
        <f t="shared" ref="CA884" si="17216">S884/S901</f>
        <v>4.3683332123938753E-2</v>
      </c>
      <c r="CB884" s="128">
        <f t="shared" ref="CB884" si="17217">T884/T901</f>
        <v>4.227312998354639E-2</v>
      </c>
      <c r="CC884" s="129">
        <f t="shared" ref="CC884" si="17218">U884/U901</f>
        <v>4.56359102244389E-2</v>
      </c>
      <c r="CD884" s="130">
        <f t="shared" ref="CD884" si="17219">V884/V901</f>
        <v>3.1737035987531879E-2</v>
      </c>
      <c r="CE884" s="131">
        <f t="shared" ref="CE884" si="17220">W884/W901</f>
        <v>5.7201929703652656E-2</v>
      </c>
      <c r="CF884" s="128">
        <f t="shared" ref="CF884" si="17221">X884/X901</f>
        <v>4.3794137072600721E-2</v>
      </c>
      <c r="CG884" s="129">
        <f t="shared" ref="CG884" si="17222">Y884/Y901</f>
        <v>4.6501954912236916E-2</v>
      </c>
      <c r="CH884" s="130">
        <f t="shared" ref="CH884" si="17223">Z884/Z901</f>
        <v>5.4989245300663986E-2</v>
      </c>
      <c r="CI884" s="128">
        <f t="shared" ref="CI884" si="17224">AA884/AA901</f>
        <v>5.2005783215726895E-2</v>
      </c>
      <c r="CJ884" s="134">
        <f t="shared" ref="CJ884" si="17225">AB884/AB901</f>
        <v>4.6122883721210914E-2</v>
      </c>
      <c r="CK884" s="135">
        <f t="shared" ref="CK884" si="17226">AC884/AC901</f>
        <v>4.7197059010719578E-2</v>
      </c>
    </row>
    <row r="885" spans="1:89" ht="13.5" thickTop="1" x14ac:dyDescent="0.2">
      <c r="A885" s="145" t="s">
        <v>24</v>
      </c>
      <c r="B885" s="189">
        <v>1582</v>
      </c>
      <c r="C885" s="183">
        <v>1292</v>
      </c>
      <c r="D885" s="184">
        <v>610</v>
      </c>
      <c r="E885" s="185">
        <v>549</v>
      </c>
      <c r="F885" s="182">
        <v>1755</v>
      </c>
      <c r="G885" s="186">
        <v>848</v>
      </c>
      <c r="H885" s="184">
        <v>2314</v>
      </c>
      <c r="I885" s="185">
        <v>1956</v>
      </c>
      <c r="J885" s="182">
        <v>286</v>
      </c>
      <c r="K885" s="186">
        <v>360</v>
      </c>
      <c r="L885" s="184">
        <v>818</v>
      </c>
      <c r="M885" s="182">
        <v>1429</v>
      </c>
      <c r="N885" s="187">
        <v>1582</v>
      </c>
      <c r="O885" s="190">
        <v>2089</v>
      </c>
      <c r="P885" s="182">
        <v>967</v>
      </c>
      <c r="Q885" s="186">
        <v>748</v>
      </c>
      <c r="R885" s="184">
        <v>1438</v>
      </c>
      <c r="S885" s="185">
        <v>1237</v>
      </c>
      <c r="T885" s="182">
        <v>286</v>
      </c>
      <c r="U885" s="186">
        <v>332</v>
      </c>
      <c r="V885" s="184">
        <v>805</v>
      </c>
      <c r="W885" s="191">
        <v>1715</v>
      </c>
      <c r="X885" s="182">
        <v>771</v>
      </c>
      <c r="Y885" s="186">
        <v>479</v>
      </c>
      <c r="Z885" s="184">
        <v>2286</v>
      </c>
      <c r="AA885" s="182">
        <v>2191</v>
      </c>
      <c r="AB885" s="158">
        <f t="shared" si="17035"/>
        <v>15500</v>
      </c>
      <c r="AC885" s="159">
        <f t="shared" si="17036"/>
        <v>15225</v>
      </c>
      <c r="AE885" s="235" t="str">
        <f>$AE$17</f>
        <v>17:00 - 17:59</v>
      </c>
      <c r="AF885" s="125">
        <f t="shared" ref="AF885:AU887" si="17227">SUMIF($A$9:$A$32,$AE885,B$877:B$900)</f>
        <v>1803</v>
      </c>
      <c r="AG885" s="172">
        <f t="shared" si="17227"/>
        <v>3338</v>
      </c>
      <c r="AH885" s="126">
        <f t="shared" si="17227"/>
        <v>1355</v>
      </c>
      <c r="AI885" s="166">
        <f t="shared" si="17227"/>
        <v>1131</v>
      </c>
      <c r="AJ885" s="125">
        <f t="shared" si="17227"/>
        <v>1718</v>
      </c>
      <c r="AK885" s="127">
        <f t="shared" si="17227"/>
        <v>2842</v>
      </c>
      <c r="AL885" s="126">
        <f t="shared" si="17227"/>
        <v>2660</v>
      </c>
      <c r="AM885" s="166">
        <f t="shared" si="17227"/>
        <v>4756</v>
      </c>
      <c r="AN885" s="125">
        <f t="shared" si="17227"/>
        <v>945</v>
      </c>
      <c r="AO885" s="127">
        <f t="shared" si="17227"/>
        <v>268</v>
      </c>
      <c r="AP885" s="126">
        <f t="shared" si="17227"/>
        <v>2869</v>
      </c>
      <c r="AQ885" s="125">
        <f t="shared" si="17227"/>
        <v>1032</v>
      </c>
      <c r="AR885" s="165">
        <f t="shared" si="17227"/>
        <v>3980</v>
      </c>
      <c r="AS885" s="167">
        <f t="shared" si="17227"/>
        <v>2348</v>
      </c>
      <c r="AT885" s="125">
        <f t="shared" si="17227"/>
        <v>2202</v>
      </c>
      <c r="AU885" s="127">
        <f t="shared" si="17227"/>
        <v>1532</v>
      </c>
      <c r="AV885" s="126">
        <f t="shared" ref="AP885:BE887" si="17228">SUMIF($A$9:$A$32,$AE885,R$877:R$900)</f>
        <v>2183</v>
      </c>
      <c r="AW885" s="166">
        <f t="shared" si="17228"/>
        <v>2450</v>
      </c>
      <c r="AX885" s="125">
        <f t="shared" si="17228"/>
        <v>1168</v>
      </c>
      <c r="AY885" s="127">
        <f t="shared" si="17228"/>
        <v>250</v>
      </c>
      <c r="AZ885" s="126">
        <f t="shared" si="17228"/>
        <v>2719</v>
      </c>
      <c r="BA885" s="166">
        <f t="shared" si="17228"/>
        <v>1466</v>
      </c>
      <c r="BB885" s="125">
        <f t="shared" si="17228"/>
        <v>2174</v>
      </c>
      <c r="BC885" s="127">
        <f t="shared" si="17228"/>
        <v>750</v>
      </c>
      <c r="BD885" s="170">
        <f t="shared" si="17228"/>
        <v>2925</v>
      </c>
      <c r="BE885" s="171">
        <f t="shared" si="17228"/>
        <v>4592</v>
      </c>
      <c r="BF885" s="156">
        <f>AF885+AH885+AJ885+AL885+AN885+AP885+AR885+AT885+AV885+AX885+AZ885+BB885+BD885</f>
        <v>28701</v>
      </c>
      <c r="BG885" s="157">
        <f>AG885+AI885+AK885+AM885+AO885+AQ885+AS885+AU885+AW885+AY885+BA885+BC885+BE885</f>
        <v>26755</v>
      </c>
      <c r="BI885" s="145" t="s">
        <v>24</v>
      </c>
      <c r="BJ885" s="128">
        <f>B885/B901</f>
        <v>5.3607129544915456E-2</v>
      </c>
      <c r="BK885" s="129">
        <f t="shared" ref="BK885" si="17229">C885/C901</f>
        <v>4.1394335511982572E-2</v>
      </c>
      <c r="BL885" s="130">
        <f t="shared" ref="BL885" si="17230">D885/D901</f>
        <v>4.6639651349491551E-2</v>
      </c>
      <c r="BM885" s="131">
        <f t="shared" ref="BM885" si="17231">E885/E901</f>
        <v>3.8773924712197191E-2</v>
      </c>
      <c r="BN885" s="128">
        <f t="shared" ref="BN885" si="17232">F885/F901</f>
        <v>5.9594553295527861E-2</v>
      </c>
      <c r="BO885" s="129">
        <f t="shared" ref="BO885" si="17233">G885/G901</f>
        <v>3.1021363769388351E-2</v>
      </c>
      <c r="BP885" s="130">
        <f t="shared" ref="BP885" si="17234">H885/H901</f>
        <v>5.5773819566632118E-2</v>
      </c>
      <c r="BQ885" s="131">
        <f t="shared" ref="BQ885" si="17235">I885/I901</f>
        <v>4.3611067757686563E-2</v>
      </c>
      <c r="BR885" s="128">
        <f t="shared" ref="BR885" si="17236">J885/J901</f>
        <v>4.4444444444444446E-2</v>
      </c>
      <c r="BS885" s="129">
        <f t="shared" ref="BS885" si="17237">K885/K901</f>
        <v>5.6523787093735282E-2</v>
      </c>
      <c r="BT885" s="130">
        <f t="shared" ref="BT885" si="17238">L885/L901</f>
        <v>3.3597568488930876E-2</v>
      </c>
      <c r="BU885" s="128">
        <f t="shared" ref="BU885" si="17239">M885/M901</f>
        <v>6.0990183525394794E-2</v>
      </c>
      <c r="BV885" s="132">
        <f t="shared" ref="BV885" si="17240">N885/N901</f>
        <v>3.9006829893729812E-2</v>
      </c>
      <c r="BW885" s="133">
        <f t="shared" ref="BW885" si="17241">O885/O901</f>
        <v>5.2210642073429805E-2</v>
      </c>
      <c r="BX885" s="128">
        <f t="shared" ref="BX885" si="17242">P885/P901</f>
        <v>4.1863284124853892E-2</v>
      </c>
      <c r="BY885" s="129">
        <f t="shared" ref="BY885" si="17243">Q885/Q901</f>
        <v>3.5490605427974949E-2</v>
      </c>
      <c r="BZ885" s="130">
        <f t="shared" ref="BZ885" si="17244">R885/R901</f>
        <v>5.0644502359653447E-2</v>
      </c>
      <c r="CA885" s="131">
        <f t="shared" ref="CA885" si="17245">S885/S901</f>
        <v>4.4880632755242726E-2</v>
      </c>
      <c r="CB885" s="128">
        <f t="shared" ref="CB885" si="17246">T885/T901</f>
        <v>3.619794962662954E-2</v>
      </c>
      <c r="CC885" s="129">
        <f t="shared" ref="CC885" si="17247">U885/U901</f>
        <v>4.139650872817955E-2</v>
      </c>
      <c r="CD885" s="130">
        <f t="shared" ref="CD885" si="17248">V885/V901</f>
        <v>3.2587135165769339E-2</v>
      </c>
      <c r="CE885" s="131">
        <f t="shared" ref="CE885" si="17249">W885/W901</f>
        <v>6.2207551960535387E-2</v>
      </c>
      <c r="CF885" s="128">
        <f t="shared" ref="CF885" si="17250">X885/X901</f>
        <v>3.917085810089925E-2</v>
      </c>
      <c r="CG885" s="129">
        <f t="shared" ref="CG885" si="17251">Y885/Y901</f>
        <v>3.9846934531236999E-2</v>
      </c>
      <c r="CH885" s="130">
        <f t="shared" ref="CH885" si="17252">Z885/Z901</f>
        <v>5.3446179743757601E-2</v>
      </c>
      <c r="CI885" s="128">
        <f t="shared" ref="CI885" si="17253">AA885/AA901</f>
        <v>4.727994648367536E-2</v>
      </c>
      <c r="CJ885" s="134">
        <f t="shared" ref="CJ885" si="17254">AB885/AB901</f>
        <v>4.6768592023993798E-2</v>
      </c>
      <c r="CK885" s="135">
        <f t="shared" ref="CK885" si="17255">AC885/AC901</f>
        <v>4.6142376127798472E-2</v>
      </c>
    </row>
    <row r="886" spans="1:89" x14ac:dyDescent="0.2">
      <c r="A886" s="136" t="s">
        <v>25</v>
      </c>
      <c r="B886" s="192">
        <v>1433</v>
      </c>
      <c r="C886" s="176">
        <v>1441</v>
      </c>
      <c r="D886" s="177">
        <v>659</v>
      </c>
      <c r="E886" s="178">
        <v>614</v>
      </c>
      <c r="F886" s="175">
        <v>1450</v>
      </c>
      <c r="G886" s="179">
        <v>864</v>
      </c>
      <c r="H886" s="177">
        <v>2210</v>
      </c>
      <c r="I886" s="178">
        <v>1813</v>
      </c>
      <c r="J886" s="175">
        <v>254</v>
      </c>
      <c r="K886" s="176">
        <v>274</v>
      </c>
      <c r="L886" s="177">
        <v>942</v>
      </c>
      <c r="M886" s="175">
        <v>1331</v>
      </c>
      <c r="N886" s="180">
        <v>1666</v>
      </c>
      <c r="O886" s="193">
        <v>2093</v>
      </c>
      <c r="P886" s="175">
        <v>1078</v>
      </c>
      <c r="Q886" s="176">
        <v>828</v>
      </c>
      <c r="R886" s="177">
        <v>1423</v>
      </c>
      <c r="S886" s="178">
        <v>1264</v>
      </c>
      <c r="T886" s="184">
        <v>285</v>
      </c>
      <c r="U886" s="175">
        <v>322</v>
      </c>
      <c r="V886" s="177">
        <v>880</v>
      </c>
      <c r="W886" s="194">
        <v>1514</v>
      </c>
      <c r="X886" s="175">
        <v>709</v>
      </c>
      <c r="Y886" s="179">
        <v>462</v>
      </c>
      <c r="Z886" s="177">
        <v>2377</v>
      </c>
      <c r="AA886" s="175">
        <v>2417</v>
      </c>
      <c r="AB886" s="158">
        <f t="shared" si="17035"/>
        <v>15366</v>
      </c>
      <c r="AC886" s="159">
        <f t="shared" si="17036"/>
        <v>15237</v>
      </c>
      <c r="AE886" s="237" t="str">
        <f>$AE$18</f>
        <v>18:00 - 18:59</v>
      </c>
      <c r="AF886" s="125">
        <f t="shared" si="17227"/>
        <v>1817</v>
      </c>
      <c r="AG886" s="176">
        <f t="shared" si="17227"/>
        <v>3704</v>
      </c>
      <c r="AH886" s="177">
        <f t="shared" si="17227"/>
        <v>851</v>
      </c>
      <c r="AI886" s="178">
        <f t="shared" si="17227"/>
        <v>1242</v>
      </c>
      <c r="AJ886" s="238">
        <f t="shared" si="17227"/>
        <v>1336</v>
      </c>
      <c r="AK886" s="179">
        <f t="shared" si="17227"/>
        <v>2858</v>
      </c>
      <c r="AL886" s="177">
        <f t="shared" si="17227"/>
        <v>2758</v>
      </c>
      <c r="AM886" s="178">
        <f t="shared" si="17227"/>
        <v>4733</v>
      </c>
      <c r="AN886" s="238">
        <f t="shared" si="17227"/>
        <v>632</v>
      </c>
      <c r="AO886" s="179">
        <f t="shared" si="17227"/>
        <v>249</v>
      </c>
      <c r="AP886" s="177">
        <f t="shared" si="17228"/>
        <v>2711</v>
      </c>
      <c r="AQ886" s="238">
        <f t="shared" si="17228"/>
        <v>996</v>
      </c>
      <c r="AR886" s="180">
        <f t="shared" si="17228"/>
        <v>3480</v>
      </c>
      <c r="AS886" s="181">
        <f t="shared" si="17228"/>
        <v>2569</v>
      </c>
      <c r="AT886" s="238">
        <f t="shared" si="17228"/>
        <v>2021</v>
      </c>
      <c r="AU886" s="179">
        <f t="shared" si="17228"/>
        <v>1678</v>
      </c>
      <c r="AV886" s="177">
        <f t="shared" si="17228"/>
        <v>1908</v>
      </c>
      <c r="AW886" s="178">
        <f t="shared" si="17228"/>
        <v>2508</v>
      </c>
      <c r="AX886" s="238">
        <f t="shared" si="17228"/>
        <v>1057</v>
      </c>
      <c r="AY886" s="179">
        <f t="shared" si="17228"/>
        <v>295</v>
      </c>
      <c r="AZ886" s="177">
        <f t="shared" si="17228"/>
        <v>2700</v>
      </c>
      <c r="BA886" s="178">
        <f t="shared" si="17228"/>
        <v>1587</v>
      </c>
      <c r="BB886" s="238">
        <f t="shared" si="17228"/>
        <v>1865</v>
      </c>
      <c r="BC886" s="179">
        <f t="shared" si="17228"/>
        <v>850</v>
      </c>
      <c r="BD886" s="177">
        <f t="shared" si="17228"/>
        <v>2932</v>
      </c>
      <c r="BE886" s="238">
        <f t="shared" si="17228"/>
        <v>4387</v>
      </c>
      <c r="BF886" s="158">
        <f>SUM(AF886,AH886,AJ886,AL886,AN886,AP886,AR886,AT886,AV886,AX886,AZ886,BB886,BD886)</f>
        <v>26068</v>
      </c>
      <c r="BG886" s="159">
        <f>SUM(AG886,AI886,AK886,AM886,AO886,AQ886,AS886,AU886,AW886,AY886,BA886,BC886,BE886)</f>
        <v>27656</v>
      </c>
      <c r="BI886" s="136" t="s">
        <v>25</v>
      </c>
      <c r="BJ886" s="128">
        <f>B886/B901</f>
        <v>4.8558164752126327E-2</v>
      </c>
      <c r="BK886" s="129">
        <f t="shared" ref="BK886" si="17256">C886/C901</f>
        <v>4.6168140458797899E-2</v>
      </c>
      <c r="BL886" s="130">
        <f t="shared" ref="BL886" si="17257">D886/D901</f>
        <v>5.0386115146417922E-2</v>
      </c>
      <c r="BM886" s="131">
        <f t="shared" ref="BM886" si="17258">E886/E901</f>
        <v>4.3364644395790665E-2</v>
      </c>
      <c r="BN886" s="128">
        <f t="shared" ref="BN886" si="17259">F886/F901</f>
        <v>4.923766511596319E-2</v>
      </c>
      <c r="BO886" s="129">
        <f t="shared" ref="BO886" si="17260">G886/G901</f>
        <v>3.1606672519754173E-2</v>
      </c>
      <c r="BP886" s="130">
        <f t="shared" ref="BP886" si="17261">H886/H901</f>
        <v>5.3267131046783482E-2</v>
      </c>
      <c r="BQ886" s="131">
        <f t="shared" ref="BQ886" si="17262">I886/I901</f>
        <v>4.0422733049430337E-2</v>
      </c>
      <c r="BR886" s="128">
        <f t="shared" ref="BR886" si="17263">J886/J901</f>
        <v>3.9471639471639473E-2</v>
      </c>
      <c r="BS886" s="129">
        <f t="shared" ref="BS886" si="17264">K886/K901</f>
        <v>4.302088239912074E-2</v>
      </c>
      <c r="BT886" s="130">
        <f t="shared" ref="BT886" si="17265">L886/L901</f>
        <v>3.8690598431018193E-2</v>
      </c>
      <c r="BU886" s="128">
        <f t="shared" ref="BU886" si="17266">M886/M901</f>
        <v>5.68075117370892E-2</v>
      </c>
      <c r="BV886" s="132">
        <f t="shared" ref="BV886" si="17267">N886/N901</f>
        <v>4.1077989003131393E-2</v>
      </c>
      <c r="BW886" s="133">
        <f t="shared" ref="BW886" si="17268">O886/O901</f>
        <v>5.2310614580990226E-2</v>
      </c>
      <c r="BX886" s="128">
        <f t="shared" ref="BX886" si="17269">P886/P901</f>
        <v>4.6668686956145289E-2</v>
      </c>
      <c r="BY886" s="129">
        <f t="shared" ref="BY886" si="17270">Q886/Q901</f>
        <v>3.9286392104763715E-2</v>
      </c>
      <c r="BZ886" s="130">
        <f t="shared" ref="BZ886" si="17271">R886/R901</f>
        <v>5.0116221736986689E-2</v>
      </c>
      <c r="CA886" s="131">
        <f t="shared" ref="CA886" si="17272">S886/S901</f>
        <v>4.5860242362673248E-2</v>
      </c>
      <c r="CB886" s="128">
        <f t="shared" ref="CB886" si="17273">T886/T901</f>
        <v>3.6071383369193771E-2</v>
      </c>
      <c r="CC886" s="129">
        <f t="shared" ref="CC886" si="17274">U886/U901</f>
        <v>4.0149625935162095E-2</v>
      </c>
      <c r="CD886" s="130">
        <f t="shared" ref="CD886" si="17275">V886/V901</f>
        <v>3.5623203659474557E-2</v>
      </c>
      <c r="CE886" s="131">
        <f t="shared" ref="CE886" si="17276">W886/W901</f>
        <v>5.491675432551054E-2</v>
      </c>
      <c r="CF886" s="128">
        <f t="shared" ref="CF886" si="17277">X886/X901</f>
        <v>3.6020931768531217E-2</v>
      </c>
      <c r="CG886" s="129">
        <f t="shared" ref="CG886" si="17278">Y886/Y901</f>
        <v>3.8432742700274518E-2</v>
      </c>
      <c r="CH886" s="130">
        <f t="shared" ref="CH886" si="17279">Z886/Z901</f>
        <v>5.5573739829795195E-2</v>
      </c>
      <c r="CI886" s="128">
        <f t="shared" ref="CI886" si="17280">AA886/AA901</f>
        <v>5.2156837357847263E-2</v>
      </c>
      <c r="CJ886" s="134">
        <f t="shared" ref="CJ886" si="17281">AB886/AB901</f>
        <v>4.6364270002625073E-2</v>
      </c>
      <c r="CK886" s="135">
        <f t="shared" ref="CK886" si="17282">AC886/AC901</f>
        <v>4.6178744503071613E-2</v>
      </c>
    </row>
    <row r="887" spans="1:89" ht="13.5" thickBot="1" x14ac:dyDescent="0.25">
      <c r="A887" s="145" t="s">
        <v>26</v>
      </c>
      <c r="B887" s="189">
        <v>1277</v>
      </c>
      <c r="C887" s="183">
        <v>1581</v>
      </c>
      <c r="D887" s="184">
        <v>589</v>
      </c>
      <c r="E887" s="185">
        <v>697</v>
      </c>
      <c r="F887" s="182">
        <v>1165</v>
      </c>
      <c r="G887" s="186">
        <v>1007</v>
      </c>
      <c r="H887" s="184">
        <v>2067</v>
      </c>
      <c r="I887" s="185">
        <v>2076</v>
      </c>
      <c r="J887" s="182">
        <v>304</v>
      </c>
      <c r="K887" s="183">
        <v>275</v>
      </c>
      <c r="L887" s="184">
        <v>923</v>
      </c>
      <c r="M887" s="182">
        <v>1058</v>
      </c>
      <c r="N887" s="187">
        <v>1621</v>
      </c>
      <c r="O887" s="190">
        <v>1599</v>
      </c>
      <c r="P887" s="182">
        <v>934</v>
      </c>
      <c r="Q887" s="183">
        <v>807</v>
      </c>
      <c r="R887" s="184">
        <v>1343</v>
      </c>
      <c r="S887" s="185">
        <v>1087</v>
      </c>
      <c r="T887" s="182">
        <v>271</v>
      </c>
      <c r="U887" s="186">
        <v>368</v>
      </c>
      <c r="V887" s="184">
        <v>953</v>
      </c>
      <c r="W887" s="191">
        <v>1287</v>
      </c>
      <c r="X887" s="182">
        <v>718</v>
      </c>
      <c r="Y887" s="186">
        <v>455</v>
      </c>
      <c r="Z887" s="184">
        <v>2185</v>
      </c>
      <c r="AA887" s="182">
        <v>2123</v>
      </c>
      <c r="AB887" s="158">
        <f t="shared" si="17035"/>
        <v>14350</v>
      </c>
      <c r="AC887" s="159">
        <f t="shared" si="17036"/>
        <v>14420</v>
      </c>
      <c r="AE887" s="235">
        <f>$AE$19</f>
        <v>0</v>
      </c>
      <c r="AF887" s="125">
        <f t="shared" si="17227"/>
        <v>0</v>
      </c>
      <c r="AG887" s="183">
        <f t="shared" si="17227"/>
        <v>0</v>
      </c>
      <c r="AH887" s="184">
        <f t="shared" si="17227"/>
        <v>0</v>
      </c>
      <c r="AI887" s="185">
        <f t="shared" si="17227"/>
        <v>0</v>
      </c>
      <c r="AJ887" s="182">
        <f t="shared" si="17227"/>
        <v>0</v>
      </c>
      <c r="AK887" s="186">
        <f t="shared" si="17227"/>
        <v>0</v>
      </c>
      <c r="AL887" s="184">
        <f t="shared" si="17227"/>
        <v>0</v>
      </c>
      <c r="AM887" s="185">
        <f t="shared" si="17227"/>
        <v>0</v>
      </c>
      <c r="AN887" s="182">
        <f t="shared" si="17227"/>
        <v>0</v>
      </c>
      <c r="AO887" s="186">
        <f t="shared" si="17227"/>
        <v>0</v>
      </c>
      <c r="AP887" s="184">
        <f t="shared" si="17228"/>
        <v>0</v>
      </c>
      <c r="AQ887" s="182">
        <f t="shared" si="17228"/>
        <v>0</v>
      </c>
      <c r="AR887" s="187">
        <f t="shared" si="17228"/>
        <v>0</v>
      </c>
      <c r="AS887" s="188">
        <f t="shared" si="17228"/>
        <v>0</v>
      </c>
      <c r="AT887" s="182">
        <f t="shared" si="17228"/>
        <v>0</v>
      </c>
      <c r="AU887" s="186">
        <f t="shared" si="17228"/>
        <v>0</v>
      </c>
      <c r="AV887" s="184">
        <f t="shared" si="17228"/>
        <v>0</v>
      </c>
      <c r="AW887" s="185">
        <f t="shared" si="17228"/>
        <v>0</v>
      </c>
      <c r="AX887" s="182">
        <f t="shared" si="17228"/>
        <v>0</v>
      </c>
      <c r="AY887" s="186">
        <f t="shared" si="17228"/>
        <v>0</v>
      </c>
      <c r="AZ887" s="184">
        <f t="shared" si="17228"/>
        <v>0</v>
      </c>
      <c r="BA887" s="185">
        <f t="shared" si="17228"/>
        <v>0</v>
      </c>
      <c r="BB887" s="182">
        <f t="shared" si="17228"/>
        <v>0</v>
      </c>
      <c r="BC887" s="186">
        <f t="shared" si="17228"/>
        <v>0</v>
      </c>
      <c r="BD887" s="184">
        <f t="shared" si="17228"/>
        <v>0</v>
      </c>
      <c r="BE887" s="182">
        <f t="shared" si="17228"/>
        <v>0</v>
      </c>
      <c r="BF887" s="158">
        <f>SUM(AF887,AH887,AJ887,AL887,AN887,AP887,AR887,AT887,AV887,AX887,AZ887,BB887,BD887)</f>
        <v>0</v>
      </c>
      <c r="BG887" s="159">
        <f>SUM(AG887,AI887,AK887,AM887,AO887,AQ887,AS887,AU887,AW887,AY887,BA887,BC887,BE887)</f>
        <v>0</v>
      </c>
      <c r="BI887" s="145" t="s">
        <v>26</v>
      </c>
      <c r="BJ887" s="128">
        <f>B887/B901</f>
        <v>4.327200027108536E-2</v>
      </c>
      <c r="BK887" s="129">
        <f t="shared" ref="BK887" si="17283">C887/C901</f>
        <v>5.0653594771241831E-2</v>
      </c>
      <c r="BL887" s="130">
        <f t="shared" ref="BL887" si="17284">D887/D901</f>
        <v>4.503402400795168E-2</v>
      </c>
      <c r="BM887" s="131">
        <f t="shared" ref="BM887" si="17285">E887/E901</f>
        <v>4.9226640299456177E-2</v>
      </c>
      <c r="BN887" s="128">
        <f t="shared" ref="BN887" si="17286">F887/F901</f>
        <v>3.9559917144894562E-2</v>
      </c>
      <c r="BO887" s="129">
        <f t="shared" ref="BO887" si="17287">G887/G901</f>
        <v>3.6837869476148671E-2</v>
      </c>
      <c r="BP887" s="130">
        <f t="shared" ref="BP887" si="17288">H887/H901</f>
        <v>4.9820434331991612E-2</v>
      </c>
      <c r="BQ887" s="131">
        <f t="shared" ref="BQ887" si="17289">I887/I901</f>
        <v>4.6286593386992488E-2</v>
      </c>
      <c r="BR887" s="128">
        <f t="shared" ref="BR887" si="17290">J887/J901</f>
        <v>4.7241647241647242E-2</v>
      </c>
      <c r="BS887" s="129">
        <f t="shared" ref="BS887" si="17291">K887/K901</f>
        <v>4.317789291882556E-2</v>
      </c>
      <c r="BT887" s="130">
        <f t="shared" ref="BT887" si="17292">L887/L901</f>
        <v>3.7910214810859655E-2</v>
      </c>
      <c r="BU887" s="128">
        <f t="shared" ref="BU887" si="17293">M887/M901</f>
        <v>4.5155783183952199E-2</v>
      </c>
      <c r="BV887" s="132">
        <f t="shared" ref="BV887" si="17294">N887/N901</f>
        <v>3.9968439480237691E-2</v>
      </c>
      <c r="BW887" s="133">
        <f t="shared" ref="BW887" si="17295">O887/O901</f>
        <v>3.9964009897278246E-2</v>
      </c>
      <c r="BX887" s="128">
        <f t="shared" ref="BX887" si="17296">P887/P901</f>
        <v>4.0434650850686177E-2</v>
      </c>
      <c r="BY887" s="129">
        <f t="shared" ref="BY887" si="17297">Q887/Q901</f>
        <v>3.8289998102106662E-2</v>
      </c>
      <c r="BZ887" s="130">
        <f t="shared" ref="BZ887" si="17298">R887/R901</f>
        <v>4.7298725082763962E-2</v>
      </c>
      <c r="CA887" s="131">
        <f t="shared" ref="CA887" si="17299">S887/S901</f>
        <v>3.9438357158406503E-2</v>
      </c>
      <c r="CB887" s="128">
        <f t="shared" ref="CB887" si="17300">T887/T901</f>
        <v>3.4299455765093023E-2</v>
      </c>
      <c r="CC887" s="129">
        <f t="shared" ref="CC887" si="17301">U887/U901</f>
        <v>4.5885286783042392E-2</v>
      </c>
      <c r="CD887" s="130">
        <f t="shared" ref="CD887" si="17302">V887/V901</f>
        <v>3.8578310326680972E-2</v>
      </c>
      <c r="CE887" s="131">
        <f t="shared" ref="CE887" si="17303">W887/W901</f>
        <v>4.6682868439188945E-2</v>
      </c>
      <c r="CF887" s="128">
        <f t="shared" ref="CF887" si="17304">X887/X901</f>
        <v>3.6478179139358836E-2</v>
      </c>
      <c r="CG887" s="129">
        <f t="shared" ref="CG887" si="17305">Y887/Y901</f>
        <v>3.7850428416937025E-2</v>
      </c>
      <c r="CH887" s="130">
        <f t="shared" ref="CH887" si="17306">Z887/Z901</f>
        <v>5.1084821846067524E-2</v>
      </c>
      <c r="CI887" s="128">
        <f t="shared" ref="CI887" si="17307">AA887/AA901</f>
        <v>4.5812563388791784E-2</v>
      </c>
      <c r="CJ887" s="134">
        <f t="shared" ref="CJ887" si="17308">AB887/AB901</f>
        <v>4.3298664228665226E-2</v>
      </c>
      <c r="CK887" s="135">
        <f t="shared" ref="CK887" si="17309">AC887/AC901</f>
        <v>4.370266428655855E-2</v>
      </c>
    </row>
    <row r="888" spans="1:89" ht="14.25" thickTop="1" thickBot="1" x14ac:dyDescent="0.25">
      <c r="A888" s="136" t="s">
        <v>27</v>
      </c>
      <c r="B888" s="192">
        <v>1295</v>
      </c>
      <c r="C888" s="176">
        <v>1286</v>
      </c>
      <c r="D888" s="177">
        <v>568</v>
      </c>
      <c r="E888" s="178">
        <v>606</v>
      </c>
      <c r="F888" s="175">
        <v>1171</v>
      </c>
      <c r="G888" s="179">
        <v>1079</v>
      </c>
      <c r="H888" s="177">
        <v>2037</v>
      </c>
      <c r="I888" s="178">
        <v>2086</v>
      </c>
      <c r="J888" s="175">
        <v>338</v>
      </c>
      <c r="K888" s="176">
        <v>258</v>
      </c>
      <c r="L888" s="177">
        <v>1052</v>
      </c>
      <c r="M888" s="175">
        <v>988</v>
      </c>
      <c r="N888" s="180">
        <v>1992</v>
      </c>
      <c r="O888" s="193">
        <v>1632</v>
      </c>
      <c r="P888" s="175">
        <v>1051</v>
      </c>
      <c r="Q888" s="176">
        <v>779</v>
      </c>
      <c r="R888" s="177">
        <v>1338</v>
      </c>
      <c r="S888" s="178">
        <v>1171</v>
      </c>
      <c r="T888" s="175">
        <v>414</v>
      </c>
      <c r="U888" s="179">
        <v>257</v>
      </c>
      <c r="V888" s="177">
        <v>1092</v>
      </c>
      <c r="W888" s="194">
        <v>1208</v>
      </c>
      <c r="X888" s="175">
        <v>753</v>
      </c>
      <c r="Y888" s="179">
        <v>416</v>
      </c>
      <c r="Z888" s="177">
        <v>2177</v>
      </c>
      <c r="AA888" s="175">
        <v>2596</v>
      </c>
      <c r="AB888" s="158">
        <f t="shared" si="17035"/>
        <v>15278</v>
      </c>
      <c r="AC888" s="159">
        <f t="shared" si="17036"/>
        <v>14362</v>
      </c>
      <c r="AE888" s="229" t="s">
        <v>13</v>
      </c>
      <c r="AF888" s="20">
        <f t="shared" ref="AF888:BG888" si="17310">SUM(AF885:AF887)</f>
        <v>3620</v>
      </c>
      <c r="AG888" s="21">
        <f t="shared" si="17310"/>
        <v>7042</v>
      </c>
      <c r="AH888" s="20">
        <f t="shared" si="17310"/>
        <v>2206</v>
      </c>
      <c r="AI888" s="21">
        <f t="shared" si="17310"/>
        <v>2373</v>
      </c>
      <c r="AJ888" s="20">
        <f t="shared" si="17310"/>
        <v>3054</v>
      </c>
      <c r="AK888" s="21">
        <f t="shared" si="17310"/>
        <v>5700</v>
      </c>
      <c r="AL888" s="20">
        <f t="shared" si="17310"/>
        <v>5418</v>
      </c>
      <c r="AM888" s="21">
        <f t="shared" si="17310"/>
        <v>9489</v>
      </c>
      <c r="AN888" s="20">
        <f t="shared" si="17310"/>
        <v>1577</v>
      </c>
      <c r="AO888" s="21">
        <f t="shared" si="17310"/>
        <v>517</v>
      </c>
      <c r="AP888" s="20">
        <f t="shared" si="17310"/>
        <v>5580</v>
      </c>
      <c r="AQ888" s="21">
        <f t="shared" si="17310"/>
        <v>2028</v>
      </c>
      <c r="AR888" s="20">
        <f t="shared" si="17310"/>
        <v>7460</v>
      </c>
      <c r="AS888" s="21">
        <f t="shared" si="17310"/>
        <v>4917</v>
      </c>
      <c r="AT888" s="20">
        <f t="shared" si="17310"/>
        <v>4223</v>
      </c>
      <c r="AU888" s="21">
        <f t="shared" si="17310"/>
        <v>3210</v>
      </c>
      <c r="AV888" s="20">
        <f t="shared" si="17310"/>
        <v>4091</v>
      </c>
      <c r="AW888" s="21">
        <f t="shared" si="17310"/>
        <v>4958</v>
      </c>
      <c r="AX888" s="20">
        <f t="shared" si="17310"/>
        <v>2225</v>
      </c>
      <c r="AY888" s="21">
        <f t="shared" si="17310"/>
        <v>545</v>
      </c>
      <c r="AZ888" s="20">
        <f t="shared" si="17310"/>
        <v>5419</v>
      </c>
      <c r="BA888" s="21">
        <f t="shared" si="17310"/>
        <v>3053</v>
      </c>
      <c r="BB888" s="20">
        <f t="shared" si="17310"/>
        <v>4039</v>
      </c>
      <c r="BC888" s="21">
        <f t="shared" si="17310"/>
        <v>1600</v>
      </c>
      <c r="BD888" s="20">
        <f t="shared" si="17310"/>
        <v>5857</v>
      </c>
      <c r="BE888" s="21">
        <f t="shared" si="17310"/>
        <v>8979</v>
      </c>
      <c r="BF888" s="160">
        <f t="shared" si="17310"/>
        <v>54769</v>
      </c>
      <c r="BG888" s="161">
        <f t="shared" si="17310"/>
        <v>54411</v>
      </c>
      <c r="BI888" s="136" t="s">
        <v>27</v>
      </c>
      <c r="BJ888" s="128">
        <f>B888/B901</f>
        <v>4.3881942326590088E-2</v>
      </c>
      <c r="BK888" s="129">
        <f t="shared" ref="BK888" si="17311">C888/C901</f>
        <v>4.1202101755734973E-2</v>
      </c>
      <c r="BL888" s="130">
        <f t="shared" ref="BL888" si="17312">D888/D901</f>
        <v>4.3428396666411802E-2</v>
      </c>
      <c r="BM888" s="131">
        <f t="shared" ref="BM888" si="17313">E888/E901</f>
        <v>4.2799632742425313E-2</v>
      </c>
      <c r="BN888" s="128">
        <f t="shared" ref="BN888" si="17314">F888/F901</f>
        <v>3.9763659207443375E-2</v>
      </c>
      <c r="BO888" s="129">
        <f t="shared" ref="BO888" si="17315">G888/G901</f>
        <v>3.9471758852794851E-2</v>
      </c>
      <c r="BP888" s="130">
        <f t="shared" ref="BP888" si="17316">H888/H901</f>
        <v>4.9097351105112201E-2</v>
      </c>
      <c r="BQ888" s="131">
        <f t="shared" ref="BQ888" si="17317">I888/I901</f>
        <v>4.650955385610131E-2</v>
      </c>
      <c r="BR888" s="128">
        <f t="shared" ref="BR888" si="17318">J888/J901</f>
        <v>5.2525252525252523E-2</v>
      </c>
      <c r="BS888" s="129">
        <f t="shared" ref="BS888" si="17319">K888/K901</f>
        <v>4.0508714083843621E-2</v>
      </c>
      <c r="BT888" s="130">
        <f t="shared" ref="BT888" si="17320">L888/L901</f>
        <v>4.3208608863515012E-2</v>
      </c>
      <c r="BU888" s="128">
        <f t="shared" ref="BU888" si="17321">M888/M901</f>
        <v>4.2168160478019634E-2</v>
      </c>
      <c r="BV888" s="132">
        <f t="shared" ref="BV888" si="17322">N888/N901</f>
        <v>4.9116058880094682E-2</v>
      </c>
      <c r="BW888" s="133">
        <f t="shared" ref="BW888" si="17323">O888/O901</f>
        <v>4.0788783084651718E-2</v>
      </c>
      <c r="BX888" s="128">
        <f t="shared" ref="BX888" si="17324">P888/P901</f>
        <v>4.5499805186371707E-2</v>
      </c>
      <c r="BY888" s="129">
        <f t="shared" ref="BY888" si="17325">Q888/Q901</f>
        <v>3.6961472765230596E-2</v>
      </c>
      <c r="BZ888" s="130">
        <f t="shared" ref="BZ888" si="17326">R888/R901</f>
        <v>4.7122631541875043E-2</v>
      </c>
      <c r="CA888" s="131">
        <f t="shared" ref="CA888" si="17327">S888/S901</f>
        <v>4.2486031492634788E-2</v>
      </c>
      <c r="CB888" s="128">
        <f t="shared" ref="CB888" si="17328">T888/T901</f>
        <v>5.2398430578407797E-2</v>
      </c>
      <c r="CC888" s="129">
        <f t="shared" ref="CC888" si="17329">U888/U901</f>
        <v>3.2044887780548627E-2</v>
      </c>
      <c r="CD888" s="130">
        <f t="shared" ref="CD888" si="17330">V888/V901</f>
        <v>4.4205157268347971E-2</v>
      </c>
      <c r="CE888" s="131">
        <f t="shared" ref="CE888" si="17331">W888/W901</f>
        <v>4.3817331060248828E-2</v>
      </c>
      <c r="CF888" s="128">
        <f t="shared" ref="CF888" si="17332">X888/X901</f>
        <v>3.8256363359244018E-2</v>
      </c>
      <c r="CG888" s="129">
        <f t="shared" ref="CG888" si="17333">Y888/Y901</f>
        <v>3.4606105981199564E-2</v>
      </c>
      <c r="CH888" s="130">
        <f t="shared" ref="CH888" si="17334">Z888/Z901</f>
        <v>5.0897783596745537E-2</v>
      </c>
      <c r="CI888" s="128">
        <f t="shared" ref="CI888" si="17335">AA888/AA901</f>
        <v>5.601950756349669E-2</v>
      </c>
      <c r="CJ888" s="134">
        <f t="shared" ref="CJ888" si="17336">AB888/AB901</f>
        <v>4.60987450930695E-2</v>
      </c>
      <c r="CK888" s="135">
        <f t="shared" ref="CK888" si="17337">AC888/AC901</f>
        <v>4.3526883806071698E-2</v>
      </c>
    </row>
    <row r="889" spans="1:89" ht="13.5" thickTop="1" x14ac:dyDescent="0.2">
      <c r="A889" s="145" t="s">
        <v>28</v>
      </c>
      <c r="B889" s="189">
        <v>1243</v>
      </c>
      <c r="C889" s="183">
        <v>2028</v>
      </c>
      <c r="D889" s="184">
        <v>639</v>
      </c>
      <c r="E889" s="185">
        <v>725</v>
      </c>
      <c r="F889" s="182">
        <v>1209</v>
      </c>
      <c r="G889" s="186">
        <v>1720</v>
      </c>
      <c r="H889" s="184">
        <v>2304</v>
      </c>
      <c r="I889" s="185">
        <v>2712</v>
      </c>
      <c r="J889" s="182">
        <v>430</v>
      </c>
      <c r="K889" s="183">
        <v>227</v>
      </c>
      <c r="L889" s="184">
        <v>1755</v>
      </c>
      <c r="M889" s="182">
        <v>877</v>
      </c>
      <c r="N889" s="187">
        <v>2403</v>
      </c>
      <c r="O889" s="190">
        <v>1691</v>
      </c>
      <c r="P889" s="182">
        <v>1325</v>
      </c>
      <c r="Q889" s="183">
        <v>883</v>
      </c>
      <c r="R889" s="184">
        <v>1421</v>
      </c>
      <c r="S889" s="185">
        <v>1441</v>
      </c>
      <c r="T889" s="182">
        <v>490</v>
      </c>
      <c r="U889" s="186">
        <v>228</v>
      </c>
      <c r="V889" s="184">
        <v>1551</v>
      </c>
      <c r="W889" s="191">
        <v>1328</v>
      </c>
      <c r="X889" s="182">
        <v>1065</v>
      </c>
      <c r="Y889" s="186">
        <v>479</v>
      </c>
      <c r="Z889" s="184">
        <v>2424</v>
      </c>
      <c r="AA889" s="182">
        <v>3063</v>
      </c>
      <c r="AB889" s="158">
        <f t="shared" si="17035"/>
        <v>18259</v>
      </c>
      <c r="AC889" s="159">
        <f t="shared" si="17036"/>
        <v>17402</v>
      </c>
      <c r="BI889" s="145" t="s">
        <v>28</v>
      </c>
      <c r="BJ889" s="128">
        <f>B889/B901</f>
        <v>4.2119887499576431E-2</v>
      </c>
      <c r="BK889" s="129">
        <f t="shared" ref="BK889" si="17338">C889/C901</f>
        <v>6.4975009611687812E-2</v>
      </c>
      <c r="BL889" s="130">
        <f t="shared" ref="BL889" si="17339">D889/D901</f>
        <v>4.8856946249713283E-2</v>
      </c>
      <c r="BM889" s="131">
        <f t="shared" ref="BM889" si="17340">E889/E901</f>
        <v>5.1204181086234903E-2</v>
      </c>
      <c r="BN889" s="128">
        <f t="shared" ref="BN889" si="17341">F889/F901</f>
        <v>4.1054025603585863E-2</v>
      </c>
      <c r="BO889" s="129">
        <f t="shared" ref="BO889" si="17342">G889/G901</f>
        <v>6.2920690664325429E-2</v>
      </c>
      <c r="BP889" s="130">
        <f t="shared" ref="BP889" si="17343">H889/H901</f>
        <v>5.5532791824338984E-2</v>
      </c>
      <c r="BQ889" s="131">
        <f t="shared" ref="BQ889" si="17344">I889/I901</f>
        <v>6.0466879222313884E-2</v>
      </c>
      <c r="BR889" s="128">
        <f t="shared" ref="BR889" si="17345">J889/J901</f>
        <v>6.6822066822066817E-2</v>
      </c>
      <c r="BS889" s="129">
        <f t="shared" ref="BS889" si="17346">K889/K901</f>
        <v>3.5641387972994189E-2</v>
      </c>
      <c r="BT889" s="130">
        <f t="shared" ref="BT889" si="17347">L889/L901</f>
        <v>7.2082802809381036E-2</v>
      </c>
      <c r="BU889" s="128">
        <f t="shared" ref="BU889" si="17348">M889/M901</f>
        <v>3.7430644472897991E-2</v>
      </c>
      <c r="BV889" s="132">
        <f t="shared" ref="BV889" si="17349">N889/N901</f>
        <v>5.9249944522523856E-2</v>
      </c>
      <c r="BW889" s="133">
        <f t="shared" ref="BW889" si="17350">O889/O901</f>
        <v>4.226337757116793E-2</v>
      </c>
      <c r="BX889" s="128">
        <f t="shared" ref="BX889" si="17351">P889/P901</f>
        <v>5.736179055370362E-2</v>
      </c>
      <c r="BY889" s="129">
        <f t="shared" ref="BY889" si="17352">Q889/Q901</f>
        <v>4.189599544505599E-2</v>
      </c>
      <c r="BZ889" s="130">
        <f t="shared" ref="BZ889" si="17353">R889/R901</f>
        <v>5.0045784320631122E-2</v>
      </c>
      <c r="CA889" s="131">
        <f t="shared" ref="CA889" si="17354">S889/S901</f>
        <v>5.2282127566939993E-2</v>
      </c>
      <c r="CB889" s="128">
        <f t="shared" ref="CB889" si="17355">T889/T901</f>
        <v>6.2017466143526136E-2</v>
      </c>
      <c r="CC889" s="129">
        <f t="shared" ref="CC889" si="17356">U889/U901</f>
        <v>2.8428927680798004E-2</v>
      </c>
      <c r="CD889" s="130">
        <f t="shared" ref="CD889" si="17357">V889/V901</f>
        <v>6.2785896449823908E-2</v>
      </c>
      <c r="CE889" s="131">
        <f t="shared" ref="CE889" si="17358">W889/W901</f>
        <v>4.8170046066233811E-2</v>
      </c>
      <c r="CF889" s="128">
        <f t="shared" ref="CF889" si="17359">X889/X901</f>
        <v>5.4107605547934763E-2</v>
      </c>
      <c r="CG889" s="129">
        <f t="shared" ref="CG889" si="17360">Y889/Y901</f>
        <v>3.9846934531236999E-2</v>
      </c>
      <c r="CH889" s="130">
        <f t="shared" ref="CH889" si="17361">Z889/Z901</f>
        <v>5.6672589544561863E-2</v>
      </c>
      <c r="CI889" s="128">
        <f t="shared" ref="CI889" si="17362">AA889/AA901</f>
        <v>6.6096976759241283E-2</v>
      </c>
      <c r="CJ889" s="134">
        <f t="shared" ref="CJ889" si="17363">AB889/AB901</f>
        <v>5.5093401404264691E-2</v>
      </c>
      <c r="CK889" s="135">
        <f t="shared" ref="CK889" si="17364">AC889/AC901</f>
        <v>5.2740205541934253E-2</v>
      </c>
    </row>
    <row r="890" spans="1:89" x14ac:dyDescent="0.2">
      <c r="A890" s="136" t="s">
        <v>29</v>
      </c>
      <c r="B890" s="192">
        <v>1501</v>
      </c>
      <c r="C890" s="176">
        <v>2944</v>
      </c>
      <c r="D890" s="177">
        <v>1160</v>
      </c>
      <c r="E890" s="178">
        <v>966</v>
      </c>
      <c r="F890" s="175">
        <v>1500</v>
      </c>
      <c r="G890" s="179">
        <v>2302</v>
      </c>
      <c r="H890" s="177">
        <v>2521</v>
      </c>
      <c r="I890" s="178">
        <v>3466</v>
      </c>
      <c r="J890" s="175">
        <v>660</v>
      </c>
      <c r="K890" s="176">
        <v>253</v>
      </c>
      <c r="L890" s="177">
        <v>2288</v>
      </c>
      <c r="M890" s="175">
        <v>952</v>
      </c>
      <c r="N890" s="180">
        <v>3092</v>
      </c>
      <c r="O890" s="193">
        <v>2155</v>
      </c>
      <c r="P890" s="175">
        <v>1903</v>
      </c>
      <c r="Q890" s="176">
        <v>1132</v>
      </c>
      <c r="R890" s="177">
        <v>1896</v>
      </c>
      <c r="S890" s="178">
        <v>1978</v>
      </c>
      <c r="T890" s="175">
        <v>1066</v>
      </c>
      <c r="U890" s="179">
        <v>229</v>
      </c>
      <c r="V890" s="177">
        <v>2366</v>
      </c>
      <c r="W890" s="194">
        <v>1440</v>
      </c>
      <c r="X890" s="175">
        <v>1663</v>
      </c>
      <c r="Y890" s="179">
        <v>518</v>
      </c>
      <c r="Z890" s="177">
        <v>2842</v>
      </c>
      <c r="AA890" s="175">
        <v>3589</v>
      </c>
      <c r="AB890" s="158">
        <f t="shared" si="17035"/>
        <v>24458</v>
      </c>
      <c r="AC890" s="159">
        <f t="shared" si="17036"/>
        <v>21924</v>
      </c>
      <c r="BI890" s="136" t="s">
        <v>29</v>
      </c>
      <c r="BJ890" s="128">
        <f>B890/B901</f>
        <v>5.086239029514418E-2</v>
      </c>
      <c r="BK890" s="129">
        <f t="shared" ref="BK890" si="17365">C890/C901</f>
        <v>9.432269639882096E-2</v>
      </c>
      <c r="BL890" s="130">
        <f t="shared" ref="BL890" si="17366">D890/D901</f>
        <v>8.8691796008869186E-2</v>
      </c>
      <c r="BM890" s="131">
        <f t="shared" ref="BM890" si="17367">E890/E901</f>
        <v>6.8225157143866094E-2</v>
      </c>
      <c r="BN890" s="128">
        <f t="shared" ref="BN890" si="17368">F890/F901</f>
        <v>5.0935515637203298E-2</v>
      </c>
      <c r="BO890" s="129">
        <f t="shared" ref="BO890" si="17369">G890/G901</f>
        <v>8.4211296458882062E-2</v>
      </c>
      <c r="BP890" s="130">
        <f t="shared" ref="BP890" si="17370">H890/H901</f>
        <v>6.0763093832100074E-2</v>
      </c>
      <c r="BQ890" s="131">
        <f t="shared" ref="BQ890" si="17371">I890/I901</f>
        <v>7.7278098593119446E-2</v>
      </c>
      <c r="BR890" s="128">
        <f t="shared" ref="BR890" si="17372">J890/J901</f>
        <v>0.10256410256410256</v>
      </c>
      <c r="BS890" s="129">
        <f t="shared" ref="BS890" si="17373">K890/K901</f>
        <v>3.9723661485319514E-2</v>
      </c>
      <c r="BT890" s="130">
        <f t="shared" ref="BT890" si="17374">L890/L901</f>
        <v>9.3974616995933791E-2</v>
      </c>
      <c r="BU890" s="128">
        <f t="shared" ref="BU890" si="17375">M890/M901</f>
        <v>4.0631668800682884E-2</v>
      </c>
      <c r="BV890" s="132">
        <f t="shared" ref="BV890" si="17376">N890/N901</f>
        <v>7.6238380550829696E-2</v>
      </c>
      <c r="BW890" s="133">
        <f t="shared" ref="BW890" si="17377">O890/O901</f>
        <v>5.3860188448176749E-2</v>
      </c>
      <c r="BX890" s="128">
        <f t="shared" ref="BX890" si="17378">P890/P901</f>
        <v>8.2384518810338106E-2</v>
      </c>
      <c r="BY890" s="129">
        <f t="shared" ref="BY890" si="17379">Q890/Q901</f>
        <v>5.3710381476561014E-2</v>
      </c>
      <c r="BZ890" s="130">
        <f t="shared" ref="BZ890" si="17380">R890/R901</f>
        <v>6.6774670705078532E-2</v>
      </c>
      <c r="CA890" s="131">
        <f t="shared" ref="CA890" si="17381">S890/S901</f>
        <v>7.1765474203613677E-2</v>
      </c>
      <c r="CB890" s="128">
        <f t="shared" ref="CB890" si="17382">T890/T901</f>
        <v>0.1349196304265283</v>
      </c>
      <c r="CC890" s="129">
        <f t="shared" ref="CC890" si="17383">U890/U901</f>
        <v>2.8553615960099751E-2</v>
      </c>
      <c r="CD890" s="130">
        <f t="shared" ref="CD890" si="17384">V890/V901</f>
        <v>9.5777840748087276E-2</v>
      </c>
      <c r="CE890" s="131">
        <f t="shared" ref="CE890" si="17385">W890/W901</f>
        <v>5.2232580071819801E-2</v>
      </c>
      <c r="CF890" s="128">
        <f t="shared" ref="CF890" si="17386">X890/X901</f>
        <v>8.4489153076258705E-2</v>
      </c>
      <c r="CG890" s="129">
        <f t="shared" ref="CG890" si="17387">Y890/Y901</f>
        <v>4.309125696697446E-2</v>
      </c>
      <c r="CH890" s="130">
        <f t="shared" ref="CH890" si="17388">Z890/Z901</f>
        <v>6.6445338071635648E-2</v>
      </c>
      <c r="CI890" s="128">
        <f t="shared" ref="CI890" si="17389">AA890/AA901</f>
        <v>7.7447616581428971E-2</v>
      </c>
      <c r="CJ890" s="134">
        <f t="shared" ref="CJ890" si="17390">AB890/AB901</f>
        <v>7.3797820885344534E-2</v>
      </c>
      <c r="CK890" s="135">
        <f t="shared" ref="CK890" si="17391">AC890/AC901</f>
        <v>6.6445021624029793E-2</v>
      </c>
    </row>
    <row r="891" spans="1:89" x14ac:dyDescent="0.2">
      <c r="A891" s="145" t="s">
        <v>30</v>
      </c>
      <c r="B891" s="189">
        <v>1803</v>
      </c>
      <c r="C891" s="183">
        <v>3338</v>
      </c>
      <c r="D891" s="184">
        <v>1355</v>
      </c>
      <c r="E891" s="185">
        <v>1131</v>
      </c>
      <c r="F891" s="182">
        <v>1718</v>
      </c>
      <c r="G891" s="186">
        <v>2842</v>
      </c>
      <c r="H891" s="184">
        <v>2660</v>
      </c>
      <c r="I891" s="185">
        <v>4756</v>
      </c>
      <c r="J891" s="182">
        <v>945</v>
      </c>
      <c r="K891" s="183">
        <v>268</v>
      </c>
      <c r="L891" s="184">
        <v>2869</v>
      </c>
      <c r="M891" s="182">
        <v>1032</v>
      </c>
      <c r="N891" s="187">
        <v>3980</v>
      </c>
      <c r="O891" s="190">
        <v>2348</v>
      </c>
      <c r="P891" s="182">
        <v>2202</v>
      </c>
      <c r="Q891" s="183">
        <v>1532</v>
      </c>
      <c r="R891" s="184">
        <v>2183</v>
      </c>
      <c r="S891" s="185">
        <v>2450</v>
      </c>
      <c r="T891" s="182">
        <v>1168</v>
      </c>
      <c r="U891" s="186">
        <v>250</v>
      </c>
      <c r="V891" s="184">
        <v>2719</v>
      </c>
      <c r="W891" s="191">
        <v>1466</v>
      </c>
      <c r="X891" s="182">
        <v>2174</v>
      </c>
      <c r="Y891" s="186">
        <v>750</v>
      </c>
      <c r="Z891" s="184">
        <v>2925</v>
      </c>
      <c r="AA891" s="182">
        <v>4592</v>
      </c>
      <c r="AB891" s="158">
        <f t="shared" si="17035"/>
        <v>28701</v>
      </c>
      <c r="AC891" s="159">
        <f t="shared" si="17036"/>
        <v>26755</v>
      </c>
      <c r="BI891" s="145" t="s">
        <v>30</v>
      </c>
      <c r="BJ891" s="128">
        <f>B891/B901</f>
        <v>6.1095862559723491E-2</v>
      </c>
      <c r="BK891" s="129">
        <f t="shared" ref="BK891" si="17392">C891/C901</f>
        <v>0.10694604639241317</v>
      </c>
      <c r="BL891" s="130">
        <f t="shared" ref="BL891" si="17393">D891/D901</f>
        <v>0.10360119275173943</v>
      </c>
      <c r="BM891" s="131">
        <f t="shared" ref="BM891" si="17394">E891/E901</f>
        <v>7.9878522494526455E-2</v>
      </c>
      <c r="BN891" s="128">
        <f t="shared" ref="BN891" si="17395">F891/F901</f>
        <v>5.8338143909810181E-2</v>
      </c>
      <c r="BO891" s="129">
        <f t="shared" ref="BO891" si="17396">G891/G901</f>
        <v>0.10396546678372842</v>
      </c>
      <c r="BP891" s="130">
        <f t="shared" ref="BP891" si="17397">H891/H901</f>
        <v>6.4113379449974695E-2</v>
      </c>
      <c r="BQ891" s="131">
        <f t="shared" ref="BQ891" si="17398">I891/I901</f>
        <v>0.10603999910815812</v>
      </c>
      <c r="BR891" s="128">
        <f t="shared" ref="BR891" si="17399">J891/J901</f>
        <v>0.14685314685314685</v>
      </c>
      <c r="BS891" s="129">
        <f t="shared" ref="BS891" si="17400">K891/K901</f>
        <v>4.207881928089182E-2</v>
      </c>
      <c r="BT891" s="130">
        <f t="shared" ref="BT891" si="17401">L891/L901</f>
        <v>0.1178379266439397</v>
      </c>
      <c r="BU891" s="128">
        <f t="shared" ref="BU891" si="17402">M891/M901</f>
        <v>4.4046094750320106E-2</v>
      </c>
      <c r="BV891" s="132">
        <f t="shared" ref="BV891" si="17403">N891/N901</f>
        <v>9.8133491135932144E-2</v>
      </c>
      <c r="BW891" s="133">
        <f t="shared" ref="BW891" si="17404">O891/O901</f>
        <v>5.8683861937967062E-2</v>
      </c>
      <c r="BX891" s="128">
        <f t="shared" ref="BX891" si="17405">P891/P901</f>
        <v>9.5328802112645564E-2</v>
      </c>
      <c r="BY891" s="129">
        <f t="shared" ref="BY891" si="17406">Q891/Q901</f>
        <v>7.2689314860504839E-2</v>
      </c>
      <c r="BZ891" s="130">
        <f t="shared" ref="BZ891" si="17407">R891/R901</f>
        <v>7.688243995210256E-2</v>
      </c>
      <c r="CA891" s="131">
        <f t="shared" ref="CA891" si="17408">S891/S901</f>
        <v>8.8890501414991649E-2</v>
      </c>
      <c r="CB891" s="128">
        <f t="shared" ref="CB891" si="17409">T891/T901</f>
        <v>0.14782938868497658</v>
      </c>
      <c r="CC891" s="129">
        <f t="shared" ref="CC891" si="17410">U891/U901</f>
        <v>3.117206982543641E-2</v>
      </c>
      <c r="CD891" s="130">
        <f t="shared" ref="CD891" si="17411">V891/V901</f>
        <v>0.11006760312512651</v>
      </c>
      <c r="CE891" s="131">
        <f t="shared" ref="CE891" si="17412">W891/W901</f>
        <v>5.3175668323116543E-2</v>
      </c>
      <c r="CF891" s="128">
        <f t="shared" ref="CF891" si="17413">X891/X901</f>
        <v>0.11045064268658233</v>
      </c>
      <c r="CG891" s="129">
        <f t="shared" ref="CG891" si="17414">Y891/Y901</f>
        <v>6.2390816071874224E-2</v>
      </c>
      <c r="CH891" s="130">
        <f t="shared" ref="CH891" si="17415">Z891/Z901</f>
        <v>6.8385859908351262E-2</v>
      </c>
      <c r="CI891" s="128">
        <f t="shared" ref="CI891" si="17416">AA891/AA901</f>
        <v>9.9091517230961781E-2</v>
      </c>
      <c r="CJ891" s="134">
        <f t="shared" ref="CJ891" si="17417">AB891/AB901</f>
        <v>8.6600345785848132E-2</v>
      </c>
      <c r="CK891" s="135">
        <f t="shared" ref="CK891" si="17418">AC891/AC901</f>
        <v>8.1086323369408742E-2</v>
      </c>
    </row>
    <row r="892" spans="1:89" x14ac:dyDescent="0.2">
      <c r="A892" s="136" t="s">
        <v>31</v>
      </c>
      <c r="B892" s="192">
        <v>1817</v>
      </c>
      <c r="C892" s="176">
        <v>3704</v>
      </c>
      <c r="D892" s="177">
        <v>851</v>
      </c>
      <c r="E892" s="178">
        <v>1242</v>
      </c>
      <c r="F892" s="175">
        <v>1336</v>
      </c>
      <c r="G892" s="179">
        <v>2858</v>
      </c>
      <c r="H892" s="177">
        <v>2758</v>
      </c>
      <c r="I892" s="178">
        <v>4733</v>
      </c>
      <c r="J892" s="175">
        <v>632</v>
      </c>
      <c r="K892" s="176">
        <v>249</v>
      </c>
      <c r="L892" s="177">
        <v>2711</v>
      </c>
      <c r="M892" s="175">
        <v>996</v>
      </c>
      <c r="N892" s="180">
        <v>3480</v>
      </c>
      <c r="O892" s="193">
        <v>2569</v>
      </c>
      <c r="P892" s="175">
        <v>2021</v>
      </c>
      <c r="Q892" s="176">
        <v>1678</v>
      </c>
      <c r="R892" s="177">
        <v>1908</v>
      </c>
      <c r="S892" s="178">
        <v>2508</v>
      </c>
      <c r="T892" s="175">
        <v>1057</v>
      </c>
      <c r="U892" s="179">
        <v>295</v>
      </c>
      <c r="V892" s="177">
        <v>2700</v>
      </c>
      <c r="W892" s="194">
        <v>1587</v>
      </c>
      <c r="X892" s="175">
        <v>1865</v>
      </c>
      <c r="Y892" s="179">
        <v>850</v>
      </c>
      <c r="Z892" s="177">
        <v>2932</v>
      </c>
      <c r="AA892" s="175">
        <v>4387</v>
      </c>
      <c r="AB892" s="158">
        <f t="shared" si="17035"/>
        <v>26068</v>
      </c>
      <c r="AC892" s="159">
        <f t="shared" si="17036"/>
        <v>27656</v>
      </c>
      <c r="BI892" s="136" t="s">
        <v>31</v>
      </c>
      <c r="BJ892" s="128">
        <f>B892/B901</f>
        <v>6.1570261936227166E-2</v>
      </c>
      <c r="BK892" s="129">
        <f t="shared" ref="BK892" si="17419">C892/C901</f>
        <v>0.1186723055235166</v>
      </c>
      <c r="BL892" s="130">
        <f t="shared" ref="BL892" si="17420">D892/D901</f>
        <v>6.506613655478248E-2</v>
      </c>
      <c r="BM892" s="131">
        <f t="shared" ref="BM892" si="17421">E892/E901</f>
        <v>8.7718059184970693E-2</v>
      </c>
      <c r="BN892" s="128">
        <f t="shared" ref="BN892" si="17422">F892/F901</f>
        <v>4.536656592753574E-2</v>
      </c>
      <c r="BO892" s="129">
        <f t="shared" ref="BO892" si="17423">G892/G901</f>
        <v>0.10455077553409424</v>
      </c>
      <c r="BP892" s="130">
        <f t="shared" ref="BP892" si="17424">H892/H901</f>
        <v>6.6475451324447446E-2</v>
      </c>
      <c r="BQ892" s="131">
        <f t="shared" ref="BQ892" si="17425">I892/I901</f>
        <v>0.10552719002920782</v>
      </c>
      <c r="BR892" s="128">
        <f t="shared" ref="BR892" si="17426">J892/J901</f>
        <v>9.821289821289822E-2</v>
      </c>
      <c r="BS892" s="129">
        <f t="shared" ref="BS892" si="17427">K892/K901</f>
        <v>3.9095619406500234E-2</v>
      </c>
      <c r="BT892" s="130">
        <f t="shared" ref="BT892" si="17428">L892/L901</f>
        <v>0.11134842074998973</v>
      </c>
      <c r="BU892" s="128">
        <f t="shared" ref="BU892" si="17429">M892/M901</f>
        <v>4.2509603072983355E-2</v>
      </c>
      <c r="BV892" s="132">
        <f t="shared" ref="BV892" si="17430">N892/N901</f>
        <v>8.5805163103779863E-2</v>
      </c>
      <c r="BW892" s="133">
        <f t="shared" ref="BW892" si="17431">O892/O901</f>
        <v>6.4207342980680315E-2</v>
      </c>
      <c r="BX892" s="128">
        <f t="shared" ref="BX892" si="17432">P892/P901</f>
        <v>8.7492965063422662E-2</v>
      </c>
      <c r="BY892" s="129">
        <f t="shared" ref="BY892" si="17433">Q892/Q901</f>
        <v>7.9616625545644332E-2</v>
      </c>
      <c r="BZ892" s="130">
        <f t="shared" ref="BZ892" si="17434">R892/R901</f>
        <v>6.7197295203211951E-2</v>
      </c>
      <c r="CA892" s="131">
        <f t="shared" ref="CA892" si="17435">S892/S901</f>
        <v>9.0994847979101665E-2</v>
      </c>
      <c r="CB892" s="128">
        <f t="shared" ref="CB892" si="17436">T892/T901</f>
        <v>0.13378053410960639</v>
      </c>
      <c r="CC892" s="129">
        <f t="shared" ref="CC892" si="17437">U892/U901</f>
        <v>3.6783042394014961E-2</v>
      </c>
      <c r="CD892" s="130">
        <f t="shared" ref="CD892" si="17438">V892/V901</f>
        <v>0.10929846577338785</v>
      </c>
      <c r="CE892" s="131">
        <f t="shared" ref="CE892" si="17439">W892/W901</f>
        <v>5.7564655954151403E-2</v>
      </c>
      <c r="CF892" s="128">
        <f t="shared" ref="CF892" si="17440">X892/X901</f>
        <v>9.4751816288167451E-2</v>
      </c>
      <c r="CG892" s="129">
        <f t="shared" ref="CG892" si="17441">Y892/Y901</f>
        <v>7.0709591548124118E-2</v>
      </c>
      <c r="CH892" s="130">
        <f t="shared" ref="CH892" si="17442">Z892/Z901</f>
        <v>6.8549518376507995E-2</v>
      </c>
      <c r="CI892" s="128">
        <f t="shared" ref="CI892" si="17443">AA892/AA901</f>
        <v>9.4667788783150991E-2</v>
      </c>
      <c r="CJ892" s="134">
        <f t="shared" ref="CJ892" si="17444">AB892/AB901</f>
        <v>7.8655719798804535E-2</v>
      </c>
      <c r="CK892" s="135">
        <f t="shared" ref="CK892" si="17445">AC892/AC901</f>
        <v>8.381698221283379E-2</v>
      </c>
    </row>
    <row r="893" spans="1:89" x14ac:dyDescent="0.2">
      <c r="A893" s="145" t="s">
        <v>32</v>
      </c>
      <c r="B893" s="189">
        <v>1964</v>
      </c>
      <c r="C893" s="183">
        <v>2832</v>
      </c>
      <c r="D893" s="184">
        <v>671</v>
      </c>
      <c r="E893" s="185">
        <v>1215</v>
      </c>
      <c r="F893" s="182">
        <v>1168</v>
      </c>
      <c r="G893" s="186">
        <v>2827</v>
      </c>
      <c r="H893" s="184">
        <v>2559</v>
      </c>
      <c r="I893" s="185">
        <v>3949</v>
      </c>
      <c r="J893" s="182">
        <v>500</v>
      </c>
      <c r="K893" s="183">
        <v>199</v>
      </c>
      <c r="L893" s="184">
        <v>2156</v>
      </c>
      <c r="M893" s="182">
        <v>888</v>
      </c>
      <c r="N893" s="187">
        <v>3318</v>
      </c>
      <c r="O893" s="190">
        <v>2394</v>
      </c>
      <c r="P893" s="182">
        <v>1514</v>
      </c>
      <c r="Q893" s="183">
        <v>1578</v>
      </c>
      <c r="R893" s="184">
        <v>1761</v>
      </c>
      <c r="S893" s="185">
        <v>2097</v>
      </c>
      <c r="T893" s="182">
        <v>521</v>
      </c>
      <c r="U893" s="186">
        <v>290</v>
      </c>
      <c r="V893" s="184">
        <v>2366</v>
      </c>
      <c r="W893" s="191">
        <v>1510</v>
      </c>
      <c r="X893" s="182">
        <v>1269</v>
      </c>
      <c r="Y893" s="186">
        <v>693</v>
      </c>
      <c r="Z893" s="184">
        <v>2484</v>
      </c>
      <c r="AA893" s="182">
        <v>3658</v>
      </c>
      <c r="AB893" s="158">
        <f t="shared" si="17035"/>
        <v>22251</v>
      </c>
      <c r="AC893" s="159">
        <f t="shared" si="17036"/>
        <v>24130</v>
      </c>
      <c r="BI893" s="145" t="s">
        <v>32</v>
      </c>
      <c r="BJ893" s="128">
        <f>B893/B901</f>
        <v>6.6551455389515776E-2</v>
      </c>
      <c r="BK893" s="129">
        <f t="shared" ref="BK893" si="17446">C893/C901</f>
        <v>9.073433294886582E-2</v>
      </c>
      <c r="BL893" s="130">
        <f t="shared" ref="BL893" si="17447">D893/D901</f>
        <v>5.1303616484440706E-2</v>
      </c>
      <c r="BM893" s="131">
        <f t="shared" ref="BM893" si="17448">E893/E901</f>
        <v>8.5811144854862631E-2</v>
      </c>
      <c r="BN893" s="128">
        <f t="shared" ref="BN893" si="17449">F893/F901</f>
        <v>3.9661788176168972E-2</v>
      </c>
      <c r="BO893" s="129">
        <f t="shared" ref="BO893" si="17450">G893/G901</f>
        <v>0.10341673983026047</v>
      </c>
      <c r="BP893" s="130">
        <f t="shared" ref="BP893" si="17451">H893/H901</f>
        <v>6.1678999252813997E-2</v>
      </c>
      <c r="BQ893" s="131">
        <f t="shared" ref="BQ893" si="17452">I893/I901</f>
        <v>8.804708925107578E-2</v>
      </c>
      <c r="BR893" s="128">
        <f t="shared" ref="BR893" si="17453">J893/J901</f>
        <v>7.7700077700077697E-2</v>
      </c>
      <c r="BS893" s="129">
        <f t="shared" ref="BS893" si="17454">K893/K901</f>
        <v>3.1245093421259224E-2</v>
      </c>
      <c r="BT893" s="130">
        <f t="shared" ref="BT893" si="17455">L893/L901</f>
        <v>8.8553004476937605E-2</v>
      </c>
      <c r="BU893" s="128">
        <f t="shared" ref="BU893" si="17456">M893/M901</f>
        <v>3.7900128040973112E-2</v>
      </c>
      <c r="BV893" s="132">
        <f t="shared" ref="BV893" si="17457">N893/N901</f>
        <v>8.1810784821362531E-2</v>
      </c>
      <c r="BW893" s="133">
        <f t="shared" ref="BW893" si="17458">O893/O901</f>
        <v>5.98335457749119E-2</v>
      </c>
      <c r="BX893" s="128">
        <f t="shared" ref="BX893" si="17459">P893/P901</f>
        <v>6.55439629421187E-2</v>
      </c>
      <c r="BY893" s="129">
        <f t="shared" ref="BY893" si="17460">Q893/Q901</f>
        <v>7.4871892199658382E-2</v>
      </c>
      <c r="BZ893" s="130">
        <f t="shared" ref="BZ893" si="17461">R893/R901</f>
        <v>6.2020145101077694E-2</v>
      </c>
      <c r="CA893" s="131">
        <f t="shared" ref="CA893" si="17462">S893/S901</f>
        <v>7.6083012843770406E-2</v>
      </c>
      <c r="CB893" s="128">
        <f t="shared" ref="CB893" si="17463">T893/T901</f>
        <v>6.5941020124034938E-2</v>
      </c>
      <c r="CC893" s="129">
        <f t="shared" ref="CC893" si="17464">U893/U901</f>
        <v>3.6159600997506237E-2</v>
      </c>
      <c r="CD893" s="130">
        <f t="shared" ref="CD893" si="17465">V893/V901</f>
        <v>9.5777840748087276E-2</v>
      </c>
      <c r="CE893" s="131">
        <f t="shared" ref="CE893" si="17466">W893/W901</f>
        <v>5.477166382531104E-2</v>
      </c>
      <c r="CF893" s="128">
        <f t="shared" ref="CF893" si="17467">X893/X901</f>
        <v>6.4471879286694095E-2</v>
      </c>
      <c r="CG893" s="129">
        <f t="shared" ref="CG893" si="17468">Y893/Y901</f>
        <v>5.764911405041178E-2</v>
      </c>
      <c r="CH893" s="130">
        <f t="shared" ref="CH893" si="17469">Z893/Z901</f>
        <v>5.8075376414476763E-2</v>
      </c>
      <c r="CI893" s="128">
        <f t="shared" ref="CI893" si="17470">AA893/AA901</f>
        <v>7.893657883947261E-2</v>
      </c>
      <c r="CJ893" s="134">
        <f t="shared" ref="CJ893" si="17471">AB893/AB901</f>
        <v>6.7138576846831347E-2</v>
      </c>
      <c r="CK893" s="135">
        <f t="shared" ref="CK893" si="17472">AC893/AC901</f>
        <v>7.3130741278409003E-2</v>
      </c>
    </row>
    <row r="894" spans="1:89" x14ac:dyDescent="0.2">
      <c r="A894" s="136" t="s">
        <v>33</v>
      </c>
      <c r="B894" s="192">
        <v>1452</v>
      </c>
      <c r="C894" s="176">
        <v>1876</v>
      </c>
      <c r="D894" s="177">
        <v>505</v>
      </c>
      <c r="E894" s="178">
        <v>950</v>
      </c>
      <c r="F894" s="175">
        <v>1016</v>
      </c>
      <c r="G894" s="179">
        <v>1976</v>
      </c>
      <c r="H894" s="177">
        <v>1890</v>
      </c>
      <c r="I894" s="178">
        <v>3322</v>
      </c>
      <c r="J894" s="175">
        <v>339</v>
      </c>
      <c r="K894" s="176">
        <v>152</v>
      </c>
      <c r="L894" s="177">
        <v>1521</v>
      </c>
      <c r="M894" s="175">
        <v>804</v>
      </c>
      <c r="N894" s="180">
        <v>2356</v>
      </c>
      <c r="O894" s="193">
        <v>2212</v>
      </c>
      <c r="P894" s="175">
        <v>1066</v>
      </c>
      <c r="Q894" s="176">
        <v>1415</v>
      </c>
      <c r="R894" s="177">
        <v>1386</v>
      </c>
      <c r="S894" s="178">
        <v>1766</v>
      </c>
      <c r="T894" s="175">
        <v>410</v>
      </c>
      <c r="U894" s="179">
        <v>260</v>
      </c>
      <c r="V894" s="177">
        <v>1921</v>
      </c>
      <c r="W894" s="194">
        <v>1321</v>
      </c>
      <c r="X894" s="175">
        <v>967</v>
      </c>
      <c r="Y894" s="179">
        <v>623</v>
      </c>
      <c r="Z894" s="177">
        <v>2299</v>
      </c>
      <c r="AA894" s="175">
        <v>2541</v>
      </c>
      <c r="AB894" s="158">
        <f t="shared" si="17035"/>
        <v>17128</v>
      </c>
      <c r="AC894" s="159">
        <f t="shared" si="17036"/>
        <v>19218</v>
      </c>
      <c r="BI894" s="136" t="s">
        <v>33</v>
      </c>
      <c r="BJ894" s="128">
        <f>B894/B901</f>
        <v>4.9201992477381315E-2</v>
      </c>
      <c r="BK894" s="129">
        <f t="shared" ref="BK894" si="17473">C894/C901</f>
        <v>6.0105087786748689E-2</v>
      </c>
      <c r="BL894" s="130">
        <f t="shared" ref="BL894" si="17474">D894/D901</f>
        <v>3.8611514641792188E-2</v>
      </c>
      <c r="BM894" s="131">
        <f t="shared" ref="BM894" si="17475">E894/E901</f>
        <v>6.709513383713539E-2</v>
      </c>
      <c r="BN894" s="128">
        <f t="shared" ref="BN894" si="17476">F894/F901</f>
        <v>3.4500322591599034E-2</v>
      </c>
      <c r="BO894" s="129">
        <f t="shared" ref="BO894" si="17477">G894/G901</f>
        <v>7.2285630670178513E-2</v>
      </c>
      <c r="BP894" s="130">
        <f t="shared" ref="BP894" si="17478">H894/H901</f>
        <v>4.5554243293403074E-2</v>
      </c>
      <c r="BQ894" s="131">
        <f t="shared" ref="BQ894" si="17479">I894/I901</f>
        <v>7.406746783795233E-2</v>
      </c>
      <c r="BR894" s="128">
        <f t="shared" ref="BR894" si="17480">J894/J901</f>
        <v>5.2680652680652681E-2</v>
      </c>
      <c r="BS894" s="129">
        <f t="shared" ref="BS894" si="17481">K894/K901</f>
        <v>2.3865598995132672E-2</v>
      </c>
      <c r="BT894" s="130">
        <f t="shared" ref="BT894" si="17482">L894/L901</f>
        <v>6.2471762434796893E-2</v>
      </c>
      <c r="BU894" s="128">
        <f t="shared" ref="BU894" si="17483">M894/M901</f>
        <v>3.4314980793854033E-2</v>
      </c>
      <c r="BV894" s="132">
        <f t="shared" ref="BV894" si="17484">N894/N901</f>
        <v>5.8091081687501538E-2</v>
      </c>
      <c r="BW894" s="133">
        <f t="shared" ref="BW894" si="17485">O894/O901</f>
        <v>5.5284796680912747E-2</v>
      </c>
      <c r="BX894" s="128">
        <f t="shared" ref="BX894" si="17486">P894/P901</f>
        <v>4.614918394735703E-2</v>
      </c>
      <c r="BY894" s="129">
        <f t="shared" ref="BY894" si="17487">Q894/Q901</f>
        <v>6.7137976845701275E-2</v>
      </c>
      <c r="BZ894" s="130">
        <f t="shared" ref="BZ894" si="17488">R894/R901</f>
        <v>4.8813129534408681E-2</v>
      </c>
      <c r="CA894" s="131">
        <f t="shared" ref="CA894" si="17489">S894/S901</f>
        <v>6.4073724693418474E-2</v>
      </c>
      <c r="CB894" s="128">
        <f t="shared" ref="CB894" si="17490">T894/T901</f>
        <v>5.1892165548664729E-2</v>
      </c>
      <c r="CC894" s="129">
        <f t="shared" ref="CC894" si="17491">U894/U901</f>
        <v>3.2418952618453865E-2</v>
      </c>
      <c r="CD894" s="130">
        <f t="shared" ref="CD894" si="17492">V894/V901</f>
        <v>7.776383435210299E-2</v>
      </c>
      <c r="CE894" s="131">
        <f t="shared" ref="CE894" si="17493">W894/W901</f>
        <v>4.7916137690884687E-2</v>
      </c>
      <c r="CF894" s="128">
        <f t="shared" ref="CF894" si="17494">X894/X901</f>
        <v>4.9128689732256259E-2</v>
      </c>
      <c r="CG894" s="129">
        <f t="shared" ref="CG894" si="17495">Y894/Y901</f>
        <v>5.1825971217036852E-2</v>
      </c>
      <c r="CH894" s="130">
        <f t="shared" ref="CH894" si="17496">Z894/Z901</f>
        <v>5.3750116898905825E-2</v>
      </c>
      <c r="CI894" s="128">
        <f t="shared" ref="CI894" si="17497">AA894/AA901</f>
        <v>5.4832653589693789E-2</v>
      </c>
      <c r="CJ894" s="134">
        <f t="shared" ref="CJ894" si="17498">AB894/AB901</f>
        <v>5.1680802850771985E-2</v>
      </c>
      <c r="CK894" s="135">
        <f t="shared" ref="CK894" si="17499">AC894/AC901</f>
        <v>5.8243952999936358E-2</v>
      </c>
    </row>
    <row r="895" spans="1:89" x14ac:dyDescent="0.2">
      <c r="A895" s="145" t="s">
        <v>34</v>
      </c>
      <c r="B895" s="189">
        <v>593</v>
      </c>
      <c r="C895" s="183">
        <v>1500</v>
      </c>
      <c r="D895" s="184">
        <v>241</v>
      </c>
      <c r="E895" s="185">
        <v>813</v>
      </c>
      <c r="F895" s="182">
        <v>487</v>
      </c>
      <c r="G895" s="186">
        <v>1613</v>
      </c>
      <c r="H895" s="184">
        <v>987</v>
      </c>
      <c r="I895" s="185">
        <v>2172</v>
      </c>
      <c r="J895" s="182">
        <v>308</v>
      </c>
      <c r="K895" s="183">
        <v>112</v>
      </c>
      <c r="L895" s="184">
        <v>1227</v>
      </c>
      <c r="M895" s="182">
        <v>590</v>
      </c>
      <c r="N895" s="187">
        <v>2004</v>
      </c>
      <c r="O895" s="190">
        <v>1601</v>
      </c>
      <c r="P895" s="182">
        <v>698</v>
      </c>
      <c r="Q895" s="183">
        <v>1063</v>
      </c>
      <c r="R895" s="184">
        <v>986</v>
      </c>
      <c r="S895" s="185">
        <v>1252</v>
      </c>
      <c r="T895" s="182">
        <v>267</v>
      </c>
      <c r="U895" s="186">
        <v>250</v>
      </c>
      <c r="V895" s="184">
        <v>1626</v>
      </c>
      <c r="W895" s="191">
        <v>864</v>
      </c>
      <c r="X895" s="182">
        <v>553</v>
      </c>
      <c r="Y895" s="186">
        <v>484</v>
      </c>
      <c r="Z895" s="184">
        <v>1458</v>
      </c>
      <c r="AA895" s="182">
        <v>1837</v>
      </c>
      <c r="AB895" s="158">
        <f t="shared" si="17035"/>
        <v>11435</v>
      </c>
      <c r="AC895" s="159">
        <f t="shared" si="17036"/>
        <v>14151</v>
      </c>
      <c r="BI895" s="145" t="s">
        <v>34</v>
      </c>
      <c r="BJ895" s="128">
        <f>B895/B901</f>
        <v>2.009420216190573E-2</v>
      </c>
      <c r="BK895" s="129">
        <f t="shared" ref="BK895" si="17500">C895/C901</f>
        <v>4.8058439061899272E-2</v>
      </c>
      <c r="BL895" s="130">
        <f t="shared" ref="BL895" si="17501">D895/D901</f>
        <v>1.8426485205290926E-2</v>
      </c>
      <c r="BM895" s="131">
        <f t="shared" ref="BM895" si="17502">E895/E901</f>
        <v>5.7419309273253762E-2</v>
      </c>
      <c r="BN895" s="128">
        <f t="shared" ref="BN895" si="17503">F895/F901</f>
        <v>1.6537064076878671E-2</v>
      </c>
      <c r="BO895" s="129">
        <f t="shared" ref="BO895" si="17504">G895/G901</f>
        <v>5.9006438396254024E-2</v>
      </c>
      <c r="BP895" s="130">
        <f t="shared" ref="BP895" si="17505">H895/H901</f>
        <v>2.3789438164332714E-2</v>
      </c>
      <c r="BQ895" s="131">
        <f t="shared" ref="BQ895" si="17506">I895/I901</f>
        <v>4.8427013890437229E-2</v>
      </c>
      <c r="BR895" s="128">
        <f t="shared" ref="BR895" si="17507">J895/J901</f>
        <v>4.7863247863247867E-2</v>
      </c>
      <c r="BS895" s="129">
        <f t="shared" ref="BS895" si="17508">K895/K901</f>
        <v>1.7585178206939864E-2</v>
      </c>
      <c r="BT895" s="130">
        <f t="shared" ref="BT895" si="17509">L895/L901</f>
        <v>5.0396352733396314E-2</v>
      </c>
      <c r="BU895" s="128">
        <f t="shared" ref="BU895" si="17510">M895/M901</f>
        <v>2.5181391378574478E-2</v>
      </c>
      <c r="BV895" s="132">
        <f t="shared" ref="BV895" si="17511">N895/N901</f>
        <v>4.9411938752866334E-2</v>
      </c>
      <c r="BW895" s="133">
        <f t="shared" ref="BW895" si="17512">O895/O901</f>
        <v>4.001399615105846E-2</v>
      </c>
      <c r="BX895" s="128">
        <f t="shared" ref="BX895" si="17513">P895/P901</f>
        <v>3.0217758344517079E-2</v>
      </c>
      <c r="BY895" s="129">
        <f t="shared" ref="BY895" si="17514">Q895/Q901</f>
        <v>5.0436515467830706E-2</v>
      </c>
      <c r="BZ895" s="130">
        <f t="shared" ref="BZ895" si="17515">R895/R901</f>
        <v>3.4725646263295065E-2</v>
      </c>
      <c r="CA895" s="131">
        <f t="shared" ref="CA895" si="17516">S895/S901</f>
        <v>4.5424860314926346E-2</v>
      </c>
      <c r="CB895" s="128">
        <f t="shared" ref="CB895" si="17517">T895/T901</f>
        <v>3.3793190735349955E-2</v>
      </c>
      <c r="CC895" s="129">
        <f t="shared" ref="CC895" si="17518">U895/U901</f>
        <v>3.117206982543641E-2</v>
      </c>
      <c r="CD895" s="130">
        <f t="shared" ref="CD895" si="17519">V895/V901</f>
        <v>6.5821964943529127E-2</v>
      </c>
      <c r="CE895" s="131">
        <f t="shared" ref="CE895" si="17520">W895/W901</f>
        <v>3.1339548043091879E-2</v>
      </c>
      <c r="CF895" s="128">
        <f t="shared" ref="CF895" si="17521">X895/X901</f>
        <v>2.8095310674185844E-2</v>
      </c>
      <c r="CG895" s="129">
        <f t="shared" ref="CG895" si="17522">Y895/Y901</f>
        <v>4.0262873305049497E-2</v>
      </c>
      <c r="CH895" s="130">
        <f t="shared" ref="CH895" si="17523">Z895/Z901</f>
        <v>3.408772093893201E-2</v>
      </c>
      <c r="CI895" s="128">
        <f t="shared" ref="CI895" si="17524">AA895/AA901</f>
        <v>3.9640922725016722E-2</v>
      </c>
      <c r="CJ895" s="134">
        <f t="shared" ref="CJ895" si="17525">AB895/AB901</f>
        <v>3.4503151599636711E-2</v>
      </c>
      <c r="CK895" s="135">
        <f t="shared" ref="CK895" si="17526">AC895/AC901</f>
        <v>4.2887406540852289E-2</v>
      </c>
    </row>
    <row r="896" spans="1:89" x14ac:dyDescent="0.2">
      <c r="A896" s="136" t="s">
        <v>35</v>
      </c>
      <c r="B896" s="192">
        <v>0</v>
      </c>
      <c r="C896" s="176">
        <v>669</v>
      </c>
      <c r="D896" s="177">
        <v>12</v>
      </c>
      <c r="E896" s="178">
        <v>443</v>
      </c>
      <c r="F896" s="175">
        <v>25</v>
      </c>
      <c r="G896" s="179">
        <v>1052</v>
      </c>
      <c r="H896" s="177">
        <v>188</v>
      </c>
      <c r="I896" s="178">
        <v>1218</v>
      </c>
      <c r="J896" s="175">
        <v>56</v>
      </c>
      <c r="K896" s="176">
        <v>49</v>
      </c>
      <c r="L896" s="177">
        <v>735</v>
      </c>
      <c r="M896" s="175">
        <v>163</v>
      </c>
      <c r="N896" s="180">
        <v>533</v>
      </c>
      <c r="O896" s="193">
        <v>378</v>
      </c>
      <c r="P896" s="175">
        <v>128</v>
      </c>
      <c r="Q896" s="176">
        <v>277</v>
      </c>
      <c r="R896" s="177">
        <v>296</v>
      </c>
      <c r="S896" s="178">
        <v>185</v>
      </c>
      <c r="T896" s="175">
        <v>47</v>
      </c>
      <c r="U896" s="179">
        <v>21</v>
      </c>
      <c r="V896" s="177">
        <v>479</v>
      </c>
      <c r="W896" s="194">
        <v>32</v>
      </c>
      <c r="X896" s="175">
        <v>77</v>
      </c>
      <c r="Y896" s="179">
        <v>26</v>
      </c>
      <c r="Z896" s="177">
        <v>108</v>
      </c>
      <c r="AA896" s="175">
        <v>189</v>
      </c>
      <c r="AB896" s="158">
        <f t="shared" si="17035"/>
        <v>2684</v>
      </c>
      <c r="AC896" s="159">
        <f t="shared" si="17036"/>
        <v>4702</v>
      </c>
      <c r="BI896" s="136" t="s">
        <v>35</v>
      </c>
      <c r="BJ896" s="128">
        <f>B896/B901</f>
        <v>0</v>
      </c>
      <c r="BK896" s="129">
        <f t="shared" ref="BK896" si="17527">C896/C901</f>
        <v>2.1434063821607074E-2</v>
      </c>
      <c r="BL896" s="130">
        <f t="shared" ref="BL896" si="17528">D896/D901</f>
        <v>9.175013380227846E-4</v>
      </c>
      <c r="BM896" s="131">
        <f t="shared" ref="BM896" si="17529">E896/E901</f>
        <v>3.1287520305106294E-2</v>
      </c>
      <c r="BN896" s="128">
        <f t="shared" ref="BN896" si="17530">F896/F901</f>
        <v>8.4892526062005499E-4</v>
      </c>
      <c r="BO896" s="129">
        <f t="shared" ref="BO896" si="17531">G896/G901</f>
        <v>3.8484050336552535E-2</v>
      </c>
      <c r="BP896" s="130">
        <f t="shared" ref="BP896" si="17532">H896/H901</f>
        <v>4.5313215551109932E-3</v>
      </c>
      <c r="BQ896" s="131">
        <f t="shared" ref="BQ896" si="17533">I896/I901</f>
        <v>2.7156585137455128E-2</v>
      </c>
      <c r="BR896" s="128">
        <f t="shared" ref="BR896" si="17534">J896/J901</f>
        <v>8.7024087024087024E-3</v>
      </c>
      <c r="BS896" s="129">
        <f t="shared" ref="BS896" si="17535">K896/K901</f>
        <v>7.6935154655361909E-3</v>
      </c>
      <c r="BT896" s="130">
        <f t="shared" ref="BT896" si="17536">L896/L901</f>
        <v>3.0188524253501457E-2</v>
      </c>
      <c r="BU896" s="128">
        <f t="shared" ref="BU896" si="17537">M896/M901</f>
        <v>6.9568928723858304E-3</v>
      </c>
      <c r="BV896" s="132">
        <f t="shared" ref="BV896" si="17538">N896/N901</f>
        <v>1.314199768227433E-2</v>
      </c>
      <c r="BW896" s="133">
        <f t="shared" ref="BW896" si="17539">O896/O901</f>
        <v>9.4474019644597736E-3</v>
      </c>
      <c r="BX896" s="128">
        <f t="shared" ref="BX896" si="17540">P896/P901</f>
        <v>5.5413654270747648E-3</v>
      </c>
      <c r="BY896" s="129">
        <f t="shared" ref="BY896" si="17541">Q896/Q901</f>
        <v>1.3142911368381097E-2</v>
      </c>
      <c r="BZ896" s="130">
        <f t="shared" ref="BZ896" si="17542">R896/R901</f>
        <v>1.0424737620624076E-2</v>
      </c>
      <c r="CA896" s="131">
        <f t="shared" ref="CA896" si="17543">S896/S901</f>
        <v>6.7121399027646762E-3</v>
      </c>
      <c r="CB896" s="128">
        <f t="shared" ref="CB896" si="17544">T896/T901</f>
        <v>5.9486140994810784E-3</v>
      </c>
      <c r="CC896" s="129">
        <f t="shared" ref="CC896" si="17545">U896/U901</f>
        <v>2.6184538653366584E-3</v>
      </c>
      <c r="CD896" s="130">
        <f t="shared" ref="CD896" si="17546">V896/V901</f>
        <v>1.9390357446463991E-2</v>
      </c>
      <c r="CE896" s="131">
        <f t="shared" ref="CE896" si="17547">W896/W901</f>
        <v>1.1607240015959956E-3</v>
      </c>
      <c r="CF896" s="128">
        <f t="shared" ref="CF896" si="17548">X896/X901</f>
        <v>3.9120052837473959E-3</v>
      </c>
      <c r="CG896" s="129">
        <f t="shared" ref="CG896" si="17549">Y896/Y901</f>
        <v>2.1628816238249728E-3</v>
      </c>
      <c r="CH896" s="130">
        <f t="shared" ref="CH896" si="17550">Z896/Z901</f>
        <v>2.5250163658468157E-3</v>
      </c>
      <c r="CI896" s="128">
        <f t="shared" ref="CI896" si="17551">AA896/AA901</f>
        <v>4.078461837249951E-3</v>
      </c>
      <c r="CJ896" s="134">
        <f t="shared" ref="CJ896" si="17552">AB896/AB901</f>
        <v>8.0985097414451191E-3</v>
      </c>
      <c r="CK896" s="135">
        <f t="shared" ref="CK896" si="17553">AC896/AC901</f>
        <v>1.425034171119267E-2</v>
      </c>
    </row>
    <row r="897" spans="1:89" x14ac:dyDescent="0.2">
      <c r="A897" s="145" t="s">
        <v>36</v>
      </c>
      <c r="B897" s="189">
        <v>0</v>
      </c>
      <c r="C897" s="183">
        <v>0</v>
      </c>
      <c r="D897" s="184">
        <v>0</v>
      </c>
      <c r="E897" s="185">
        <v>0</v>
      </c>
      <c r="F897" s="182">
        <v>0</v>
      </c>
      <c r="G897" s="186">
        <v>0</v>
      </c>
      <c r="H897" s="184">
        <v>0</v>
      </c>
      <c r="I897" s="185">
        <v>0</v>
      </c>
      <c r="J897" s="182">
        <v>0</v>
      </c>
      <c r="K897" s="186">
        <v>0</v>
      </c>
      <c r="L897" s="184">
        <v>0</v>
      </c>
      <c r="M897" s="182">
        <v>17</v>
      </c>
      <c r="N897" s="187">
        <v>0</v>
      </c>
      <c r="O897" s="190">
        <v>0</v>
      </c>
      <c r="P897" s="182">
        <v>0</v>
      </c>
      <c r="Q897" s="186">
        <v>0</v>
      </c>
      <c r="R897" s="184">
        <v>0</v>
      </c>
      <c r="S897" s="185">
        <v>0</v>
      </c>
      <c r="T897" s="182">
        <v>0</v>
      </c>
      <c r="U897" s="186">
        <v>0</v>
      </c>
      <c r="V897" s="184">
        <v>0</v>
      </c>
      <c r="W897" s="185">
        <v>0</v>
      </c>
      <c r="X897" s="182">
        <v>0</v>
      </c>
      <c r="Y897" s="186">
        <v>0</v>
      </c>
      <c r="Z897" s="184">
        <v>0</v>
      </c>
      <c r="AA897" s="182">
        <v>0</v>
      </c>
      <c r="AB897" s="158">
        <f t="shared" si="17035"/>
        <v>0</v>
      </c>
      <c r="AC897" s="159">
        <f t="shared" si="17036"/>
        <v>17</v>
      </c>
      <c r="BI897" s="145" t="s">
        <v>36</v>
      </c>
      <c r="BJ897" s="128">
        <f>B897/B901</f>
        <v>0</v>
      </c>
      <c r="BK897" s="129">
        <f t="shared" ref="BK897" si="17554">C897/C901</f>
        <v>0</v>
      </c>
      <c r="BL897" s="130">
        <f t="shared" ref="BL897" si="17555">D897/D901</f>
        <v>0</v>
      </c>
      <c r="BM897" s="131">
        <f t="shared" ref="BM897" si="17556">E897/E901</f>
        <v>0</v>
      </c>
      <c r="BN897" s="128">
        <f t="shared" ref="BN897" si="17557">F897/F901</f>
        <v>0</v>
      </c>
      <c r="BO897" s="129">
        <f t="shared" ref="BO897" si="17558">G897/G901</f>
        <v>0</v>
      </c>
      <c r="BP897" s="130">
        <f t="shared" ref="BP897" si="17559">H897/H901</f>
        <v>0</v>
      </c>
      <c r="BQ897" s="131">
        <f t="shared" ref="BQ897" si="17560">I897/I901</f>
        <v>0</v>
      </c>
      <c r="BR897" s="128">
        <f t="shared" ref="BR897" si="17561">J897/J901</f>
        <v>0</v>
      </c>
      <c r="BS897" s="129">
        <f t="shared" ref="BS897" si="17562">K897/K901</f>
        <v>0</v>
      </c>
      <c r="BT897" s="130">
        <f t="shared" ref="BT897" si="17563">L897/L901</f>
        <v>0</v>
      </c>
      <c r="BU897" s="128">
        <f t="shared" ref="BU897" si="17564">M897/M901</f>
        <v>7.2556551429790869E-4</v>
      </c>
      <c r="BV897" s="132">
        <f t="shared" ref="BV897" si="17565">N897/N901</f>
        <v>0</v>
      </c>
      <c r="BW897" s="133">
        <f t="shared" ref="BW897" si="17566">O897/O901</f>
        <v>0</v>
      </c>
      <c r="BX897" s="128">
        <f t="shared" ref="BX897" si="17567">P897/P901</f>
        <v>0</v>
      </c>
      <c r="BY897" s="129">
        <f t="shared" ref="BY897" si="17568">Q897/Q901</f>
        <v>0</v>
      </c>
      <c r="BZ897" s="130">
        <f t="shared" ref="BZ897" si="17569">R897/R901</f>
        <v>0</v>
      </c>
      <c r="CA897" s="131">
        <f t="shared" ref="CA897" si="17570">S897/S901</f>
        <v>0</v>
      </c>
      <c r="CB897" s="128">
        <f t="shared" ref="CB897" si="17571">T897/T901</f>
        <v>0</v>
      </c>
      <c r="CC897" s="129">
        <f t="shared" ref="CC897" si="17572">U897/U901</f>
        <v>0</v>
      </c>
      <c r="CD897" s="130">
        <f t="shared" ref="CD897" si="17573">V897/V901</f>
        <v>0</v>
      </c>
      <c r="CE897" s="131">
        <f t="shared" ref="CE897" si="17574">W897/W901</f>
        <v>0</v>
      </c>
      <c r="CF897" s="128">
        <f t="shared" ref="CF897" si="17575">X897/X901</f>
        <v>0</v>
      </c>
      <c r="CG897" s="129">
        <f t="shared" ref="CG897" si="17576">Y897/Y901</f>
        <v>0</v>
      </c>
      <c r="CH897" s="130">
        <f t="shared" ref="CH897" si="17577">Z897/Z901</f>
        <v>0</v>
      </c>
      <c r="CI897" s="128">
        <f t="shared" ref="CI897" si="17578">AA897/AA901</f>
        <v>0</v>
      </c>
      <c r="CJ897" s="134">
        <f t="shared" ref="CJ897" si="17579">AB897/AB901</f>
        <v>0</v>
      </c>
      <c r="CK897" s="135">
        <f t="shared" ref="CK897" si="17580">AC897/AC901</f>
        <v>5.1521864970284007E-5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58">
        <f t="shared" si="17035"/>
        <v>0</v>
      </c>
      <c r="AC898" s="159">
        <f t="shared" si="17036"/>
        <v>0</v>
      </c>
      <c r="BI898" s="136" t="s">
        <v>37</v>
      </c>
      <c r="BJ898" s="128">
        <f>B898/B901</f>
        <v>0</v>
      </c>
      <c r="BK898" s="129">
        <f t="shared" ref="BK898" si="17581">C898/C901</f>
        <v>0</v>
      </c>
      <c r="BL898" s="130">
        <f t="shared" ref="BL898" si="17582">D898/D901</f>
        <v>0</v>
      </c>
      <c r="BM898" s="131">
        <f t="shared" ref="BM898" si="17583">E898/E901</f>
        <v>0</v>
      </c>
      <c r="BN898" s="128">
        <f t="shared" ref="BN898" si="17584">F898/F901</f>
        <v>0</v>
      </c>
      <c r="BO898" s="129">
        <f t="shared" ref="BO898" si="17585">G898/G901</f>
        <v>0</v>
      </c>
      <c r="BP898" s="130">
        <f t="shared" ref="BP898" si="17586">H898/H901</f>
        <v>0</v>
      </c>
      <c r="BQ898" s="131">
        <f t="shared" ref="BQ898" si="17587">I898/I901</f>
        <v>0</v>
      </c>
      <c r="BR898" s="128">
        <f t="shared" ref="BR898" si="17588">J898/J901</f>
        <v>0</v>
      </c>
      <c r="BS898" s="129">
        <f t="shared" ref="BS898" si="17589">K898/K901</f>
        <v>0</v>
      </c>
      <c r="BT898" s="130">
        <f t="shared" ref="BT898" si="17590">L898/L901</f>
        <v>0</v>
      </c>
      <c r="BU898" s="128">
        <f t="shared" ref="BU898" si="17591">M898/M901</f>
        <v>0</v>
      </c>
      <c r="BV898" s="132">
        <f t="shared" ref="BV898" si="17592">N898/N901</f>
        <v>0</v>
      </c>
      <c r="BW898" s="133">
        <f t="shared" ref="BW898" si="17593">O898/O901</f>
        <v>0</v>
      </c>
      <c r="BX898" s="128">
        <f t="shared" ref="BX898" si="17594">P898/P901</f>
        <v>0</v>
      </c>
      <c r="BY898" s="129">
        <f t="shared" ref="BY898" si="17595">Q898/Q901</f>
        <v>0</v>
      </c>
      <c r="BZ898" s="130">
        <f t="shared" ref="BZ898" si="17596">R898/R901</f>
        <v>0</v>
      </c>
      <c r="CA898" s="131">
        <f t="shared" ref="CA898" si="17597">S898/S901</f>
        <v>0</v>
      </c>
      <c r="CB898" s="128">
        <f t="shared" ref="CB898" si="17598">T898/T901</f>
        <v>0</v>
      </c>
      <c r="CC898" s="129">
        <f t="shared" ref="CC898" si="17599">U898/U901</f>
        <v>0</v>
      </c>
      <c r="CD898" s="130">
        <f t="shared" ref="CD898" si="17600">V898/V901</f>
        <v>0</v>
      </c>
      <c r="CE898" s="131">
        <f t="shared" ref="CE898" si="17601">W898/W901</f>
        <v>0</v>
      </c>
      <c r="CF898" s="128">
        <f t="shared" ref="CF898" si="17602">X898/X901</f>
        <v>0</v>
      </c>
      <c r="CG898" s="129">
        <f t="shared" ref="CG898" si="17603">Y898/Y901</f>
        <v>0</v>
      </c>
      <c r="CH898" s="130">
        <f t="shared" ref="CH898" si="17604">Z898/Z901</f>
        <v>0</v>
      </c>
      <c r="CI898" s="128">
        <f t="shared" ref="CI898" si="17605">AA898/AA901</f>
        <v>0</v>
      </c>
      <c r="CJ898" s="134">
        <f t="shared" ref="CJ898" si="17606">AB898/AB901</f>
        <v>0</v>
      </c>
      <c r="CK898" s="135">
        <f t="shared" ref="CK898" si="17607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58">
        <f t="shared" si="17035"/>
        <v>0</v>
      </c>
      <c r="AC899" s="159">
        <f t="shared" si="17036"/>
        <v>0</v>
      </c>
      <c r="BI899" s="145" t="s">
        <v>38</v>
      </c>
      <c r="BJ899" s="128">
        <f>B899/B901</f>
        <v>0</v>
      </c>
      <c r="BK899" s="129">
        <f t="shared" ref="BK899" si="17608">C899/C901</f>
        <v>0</v>
      </c>
      <c r="BL899" s="130">
        <f t="shared" ref="BL899" si="17609">D899/D901</f>
        <v>0</v>
      </c>
      <c r="BM899" s="131">
        <f t="shared" ref="BM899" si="17610">E899/E901</f>
        <v>0</v>
      </c>
      <c r="BN899" s="128">
        <f t="shared" ref="BN899" si="17611">F899/F901</f>
        <v>0</v>
      </c>
      <c r="BO899" s="129">
        <f t="shared" ref="BO899" si="17612">G899/G901</f>
        <v>0</v>
      </c>
      <c r="BP899" s="130">
        <f t="shared" ref="BP899" si="17613">H899/H901</f>
        <v>0</v>
      </c>
      <c r="BQ899" s="131">
        <f t="shared" ref="BQ899" si="17614">I899/I901</f>
        <v>0</v>
      </c>
      <c r="BR899" s="128">
        <f t="shared" ref="BR899" si="17615">J899/J901</f>
        <v>0</v>
      </c>
      <c r="BS899" s="129">
        <f t="shared" ref="BS899" si="17616">K899/K901</f>
        <v>0</v>
      </c>
      <c r="BT899" s="130">
        <f t="shared" ref="BT899" si="17617">L899/L901</f>
        <v>0</v>
      </c>
      <c r="BU899" s="128">
        <f t="shared" ref="BU899" si="17618">M899/M901</f>
        <v>0</v>
      </c>
      <c r="BV899" s="132">
        <f t="shared" ref="BV899" si="17619">N899/N901</f>
        <v>0</v>
      </c>
      <c r="BW899" s="133">
        <f t="shared" ref="BW899" si="17620">O899/O901</f>
        <v>0</v>
      </c>
      <c r="BX899" s="128">
        <f t="shared" ref="BX899" si="17621">P899/P901</f>
        <v>0</v>
      </c>
      <c r="BY899" s="129">
        <f t="shared" ref="BY899" si="17622">Q899/Q901</f>
        <v>0</v>
      </c>
      <c r="BZ899" s="130">
        <f t="shared" ref="BZ899" si="17623">R899/R901</f>
        <v>0</v>
      </c>
      <c r="CA899" s="131">
        <f t="shared" ref="CA899" si="17624">S899/S901</f>
        <v>0</v>
      </c>
      <c r="CB899" s="128">
        <f t="shared" ref="CB899" si="17625">T899/T901</f>
        <v>0</v>
      </c>
      <c r="CC899" s="129">
        <f t="shared" ref="CC899" si="17626">U899/U901</f>
        <v>0</v>
      </c>
      <c r="CD899" s="130">
        <f t="shared" ref="CD899" si="17627">V899/V901</f>
        <v>0</v>
      </c>
      <c r="CE899" s="131">
        <f t="shared" ref="CE899" si="17628">W899/W901</f>
        <v>0</v>
      </c>
      <c r="CF899" s="128">
        <f t="shared" ref="CF899" si="17629">X899/X901</f>
        <v>0</v>
      </c>
      <c r="CG899" s="129">
        <f t="shared" ref="CG899" si="17630">Y899/Y901</f>
        <v>0</v>
      </c>
      <c r="CH899" s="130">
        <f t="shared" ref="CH899" si="17631">Z899/Z901</f>
        <v>0</v>
      </c>
      <c r="CI899" s="128">
        <f t="shared" ref="CI899" si="17632">AA899/AA901</f>
        <v>0</v>
      </c>
      <c r="CJ899" s="134">
        <f t="shared" ref="CJ899" si="17633">AB899/AB901</f>
        <v>0</v>
      </c>
      <c r="CK899" s="135">
        <f t="shared" ref="CK899" si="17634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58">
        <f t="shared" si="17035"/>
        <v>0</v>
      </c>
      <c r="AC900" s="159">
        <f t="shared" si="17036"/>
        <v>0</v>
      </c>
      <c r="BI900" s="136" t="s">
        <v>39</v>
      </c>
      <c r="BJ900" s="128">
        <f>B900/B901</f>
        <v>0</v>
      </c>
      <c r="BK900" s="129">
        <f t="shared" ref="BK900" si="17635">C900/C901</f>
        <v>0</v>
      </c>
      <c r="BL900" s="130">
        <f t="shared" ref="BL900" si="17636">D900/D901</f>
        <v>0</v>
      </c>
      <c r="BM900" s="131">
        <f t="shared" ref="BM900" si="17637">E900/E901</f>
        <v>0</v>
      </c>
      <c r="BN900" s="128">
        <f t="shared" ref="BN900" si="17638">F900/F901</f>
        <v>0</v>
      </c>
      <c r="BO900" s="129">
        <f t="shared" ref="BO900" si="17639">G900/G901</f>
        <v>0</v>
      </c>
      <c r="BP900" s="130">
        <f t="shared" ref="BP900" si="17640">H900/H901</f>
        <v>0</v>
      </c>
      <c r="BQ900" s="131">
        <f t="shared" ref="BQ900" si="17641">I900/I901</f>
        <v>0</v>
      </c>
      <c r="BR900" s="128">
        <f t="shared" ref="BR900" si="17642">J900/J901</f>
        <v>0</v>
      </c>
      <c r="BS900" s="129">
        <f t="shared" ref="BS900" si="17643">K900/K901</f>
        <v>0</v>
      </c>
      <c r="BT900" s="130">
        <f t="shared" ref="BT900" si="17644">L900/L901</f>
        <v>0</v>
      </c>
      <c r="BU900" s="128">
        <f t="shared" ref="BU900" si="17645">M900/M901</f>
        <v>0</v>
      </c>
      <c r="BV900" s="132">
        <f t="shared" ref="BV900" si="17646">N900/N901</f>
        <v>0</v>
      </c>
      <c r="BW900" s="133">
        <f t="shared" ref="BW900" si="17647">O900/O901</f>
        <v>0</v>
      </c>
      <c r="BX900" s="128">
        <f t="shared" ref="BX900" si="17648">P900/P901</f>
        <v>0</v>
      </c>
      <c r="BY900" s="129">
        <f t="shared" ref="BY900" si="17649">Q900/Q901</f>
        <v>0</v>
      </c>
      <c r="BZ900" s="130">
        <f t="shared" ref="BZ900" si="17650">R900/R901</f>
        <v>0</v>
      </c>
      <c r="CA900" s="131">
        <f t="shared" ref="CA900" si="17651">S900/S901</f>
        <v>0</v>
      </c>
      <c r="CB900" s="128">
        <f t="shared" ref="CB900" si="17652">T900/T901</f>
        <v>0</v>
      </c>
      <c r="CC900" s="129">
        <f t="shared" ref="CC900" si="17653">U900/U901</f>
        <v>0</v>
      </c>
      <c r="CD900" s="130">
        <f t="shared" ref="CD900" si="17654">V900/V901</f>
        <v>0</v>
      </c>
      <c r="CE900" s="131">
        <f t="shared" ref="CE900" si="17655">W900/W901</f>
        <v>0</v>
      </c>
      <c r="CF900" s="128">
        <f t="shared" ref="CF900" si="17656">X900/X901</f>
        <v>0</v>
      </c>
      <c r="CG900" s="129">
        <f t="shared" ref="CG900" si="17657">Y900/Y901</f>
        <v>0</v>
      </c>
      <c r="CH900" s="130">
        <f t="shared" ref="CH900" si="17658">Z900/Z901</f>
        <v>0</v>
      </c>
      <c r="CI900" s="128">
        <f t="shared" ref="CI900" si="17659">AA900/AA901</f>
        <v>0</v>
      </c>
      <c r="CJ900" s="134">
        <f t="shared" ref="CJ900" si="17660">AB900/AB901</f>
        <v>0</v>
      </c>
      <c r="CK900" s="135">
        <f t="shared" ref="CK900" si="17661">AC900/AC901</f>
        <v>0</v>
      </c>
    </row>
    <row r="901" spans="1:89" ht="14.25" thickTop="1" thickBot="1" x14ac:dyDescent="0.25">
      <c r="A901" s="229" t="s">
        <v>13</v>
      </c>
      <c r="B901" s="20">
        <f t="shared" ref="B901:AA901" si="17662">SUM(B878:B900)</f>
        <v>29511</v>
      </c>
      <c r="C901" s="21">
        <f t="shared" si="17662"/>
        <v>31212</v>
      </c>
      <c r="D901" s="20">
        <f t="shared" si="17662"/>
        <v>13079</v>
      </c>
      <c r="E901" s="21">
        <f t="shared" si="17662"/>
        <v>14159</v>
      </c>
      <c r="F901" s="20">
        <f t="shared" si="17662"/>
        <v>29449</v>
      </c>
      <c r="G901" s="21">
        <f t="shared" si="17662"/>
        <v>27336</v>
      </c>
      <c r="H901" s="20">
        <f t="shared" si="17662"/>
        <v>41489</v>
      </c>
      <c r="I901" s="21">
        <f t="shared" si="17662"/>
        <v>44851</v>
      </c>
      <c r="J901" s="20">
        <f t="shared" si="17662"/>
        <v>6435</v>
      </c>
      <c r="K901" s="21">
        <f t="shared" si="17662"/>
        <v>6369</v>
      </c>
      <c r="L901" s="20">
        <f t="shared" si="17662"/>
        <v>24347</v>
      </c>
      <c r="M901" s="21">
        <f t="shared" si="17662"/>
        <v>23430</v>
      </c>
      <c r="N901" s="20">
        <f t="shared" si="17662"/>
        <v>40557</v>
      </c>
      <c r="O901" s="21">
        <f t="shared" si="17662"/>
        <v>40011</v>
      </c>
      <c r="P901" s="20">
        <f t="shared" si="17662"/>
        <v>23099</v>
      </c>
      <c r="Q901" s="21">
        <f t="shared" si="17662"/>
        <v>21076</v>
      </c>
      <c r="R901" s="20">
        <f t="shared" si="17662"/>
        <v>28394</v>
      </c>
      <c r="S901" s="21">
        <f t="shared" si="17662"/>
        <v>27562</v>
      </c>
      <c r="T901" s="20">
        <f t="shared" si="17662"/>
        <v>7901</v>
      </c>
      <c r="U901" s="21">
        <f t="shared" si="17662"/>
        <v>8020</v>
      </c>
      <c r="V901" s="20">
        <f t="shared" si="17662"/>
        <v>24703</v>
      </c>
      <c r="W901" s="21">
        <f t="shared" si="17662"/>
        <v>27569</v>
      </c>
      <c r="X901" s="20">
        <f t="shared" si="17662"/>
        <v>19683</v>
      </c>
      <c r="Y901" s="21">
        <f t="shared" si="17662"/>
        <v>12021</v>
      </c>
      <c r="Z901" s="20">
        <f t="shared" si="17662"/>
        <v>42772</v>
      </c>
      <c r="AA901" s="21">
        <f t="shared" si="17662"/>
        <v>46341</v>
      </c>
      <c r="AB901" s="160">
        <f t="shared" ref="AB901:AC901" si="17663">SUM(AB877:AB900)</f>
        <v>331419</v>
      </c>
      <c r="AC901" s="161">
        <f t="shared" si="17663"/>
        <v>329957</v>
      </c>
      <c r="BI901" s="229" t="s">
        <v>13</v>
      </c>
      <c r="BJ901" s="154">
        <f>SUM(BJ877:BJ900)</f>
        <v>0.99999999999999989</v>
      </c>
      <c r="BK901" s="155">
        <f t="shared" ref="BK901:CK901" si="17664">SUM(BK877:BK900)</f>
        <v>1</v>
      </c>
      <c r="BL901" s="154">
        <f t="shared" si="17664"/>
        <v>0.99999999999999989</v>
      </c>
      <c r="BM901" s="155">
        <f t="shared" si="17664"/>
        <v>1.0000000000000002</v>
      </c>
      <c r="BN901" s="154">
        <f t="shared" si="17664"/>
        <v>1</v>
      </c>
      <c r="BO901" s="155">
        <f t="shared" si="17664"/>
        <v>1</v>
      </c>
      <c r="BP901" s="154">
        <f t="shared" si="17664"/>
        <v>1</v>
      </c>
      <c r="BQ901" s="155">
        <f t="shared" si="17664"/>
        <v>1</v>
      </c>
      <c r="BR901" s="154">
        <f t="shared" si="17664"/>
        <v>1.0000000000000002</v>
      </c>
      <c r="BS901" s="155">
        <f t="shared" si="17664"/>
        <v>0.99999999999999989</v>
      </c>
      <c r="BT901" s="154">
        <f t="shared" si="17664"/>
        <v>1</v>
      </c>
      <c r="BU901" s="155">
        <f t="shared" si="17664"/>
        <v>1</v>
      </c>
      <c r="BV901" s="154">
        <f t="shared" si="17664"/>
        <v>1</v>
      </c>
      <c r="BW901" s="155">
        <f t="shared" si="17664"/>
        <v>1</v>
      </c>
      <c r="BX901" s="154">
        <f t="shared" si="17664"/>
        <v>1.0000000000000002</v>
      </c>
      <c r="BY901" s="155">
        <f t="shared" si="17664"/>
        <v>1</v>
      </c>
      <c r="BZ901" s="154">
        <f t="shared" si="17664"/>
        <v>0.99999999999999989</v>
      </c>
      <c r="CA901" s="155">
        <f t="shared" si="17664"/>
        <v>0.99999999999999978</v>
      </c>
      <c r="CB901" s="154">
        <f t="shared" si="17664"/>
        <v>0.99999999999999989</v>
      </c>
      <c r="CC901" s="155">
        <f t="shared" si="17664"/>
        <v>1</v>
      </c>
      <c r="CD901" s="154">
        <f t="shared" si="17664"/>
        <v>1</v>
      </c>
      <c r="CE901" s="155">
        <f t="shared" si="17664"/>
        <v>1.0000000000000002</v>
      </c>
      <c r="CF901" s="154">
        <f t="shared" si="17664"/>
        <v>0.99999999999999989</v>
      </c>
      <c r="CG901" s="155">
        <f t="shared" si="17664"/>
        <v>0.99999999999999989</v>
      </c>
      <c r="CH901" s="154">
        <f t="shared" si="17664"/>
        <v>1</v>
      </c>
      <c r="CI901" s="155">
        <f t="shared" si="17664"/>
        <v>0.99999999999999989</v>
      </c>
      <c r="CJ901" s="154">
        <f t="shared" si="17664"/>
        <v>1</v>
      </c>
      <c r="CK901" s="155">
        <f t="shared" si="17664"/>
        <v>1.0000000000000002</v>
      </c>
    </row>
    <row r="902" spans="1:89" ht="13.5" thickTop="1" x14ac:dyDescent="0.2">
      <c r="A902" s="173"/>
    </row>
    <row r="904" spans="1:89" x14ac:dyDescent="0.2">
      <c r="A904" s="304">
        <f>+A873+1</f>
        <v>44681</v>
      </c>
      <c r="B904" s="304"/>
      <c r="C904" s="304"/>
      <c r="D904" s="304"/>
      <c r="BI904" s="309">
        <f>+BI842+2</f>
        <v>44681</v>
      </c>
      <c r="BJ904" s="309"/>
      <c r="BK904" s="309"/>
      <c r="BL904" s="309"/>
    </row>
    <row r="905" spans="1:89" ht="13.5" thickBot="1" x14ac:dyDescent="0.25">
      <c r="AE905" s="232" t="s">
        <v>84</v>
      </c>
    </row>
    <row r="906" spans="1:89" ht="14.25" thickTop="1" thickBot="1" x14ac:dyDescent="0.25">
      <c r="A906" s="300" t="s">
        <v>0</v>
      </c>
      <c r="B906" s="302" t="s">
        <v>1</v>
      </c>
      <c r="C906" s="303"/>
      <c r="D906" s="302" t="s">
        <v>2</v>
      </c>
      <c r="E906" s="303"/>
      <c r="F906" s="302" t="s">
        <v>3</v>
      </c>
      <c r="G906" s="303"/>
      <c r="H906" s="302" t="s">
        <v>4</v>
      </c>
      <c r="I906" s="303"/>
      <c r="J906" s="302" t="s">
        <v>5</v>
      </c>
      <c r="K906" s="303"/>
      <c r="L906" s="302" t="s">
        <v>6</v>
      </c>
      <c r="M906" s="303"/>
      <c r="N906" s="302" t="s">
        <v>7</v>
      </c>
      <c r="O906" s="303"/>
      <c r="P906" s="302" t="s">
        <v>8</v>
      </c>
      <c r="Q906" s="303"/>
      <c r="R906" s="302" t="s">
        <v>9</v>
      </c>
      <c r="S906" s="303"/>
      <c r="T906" s="302" t="s">
        <v>10</v>
      </c>
      <c r="U906" s="303"/>
      <c r="V906" s="302" t="s">
        <v>11</v>
      </c>
      <c r="W906" s="303"/>
      <c r="X906" s="302" t="s">
        <v>12</v>
      </c>
      <c r="Y906" s="303"/>
      <c r="Z906" s="305" t="s">
        <v>40</v>
      </c>
      <c r="AA906" s="306"/>
      <c r="AB906" s="307" t="s">
        <v>41</v>
      </c>
      <c r="AC906" s="308"/>
      <c r="AE906" s="300" t="s">
        <v>0</v>
      </c>
      <c r="AF906" s="302" t="s">
        <v>1</v>
      </c>
      <c r="AG906" s="303"/>
      <c r="AH906" s="302" t="s">
        <v>2</v>
      </c>
      <c r="AI906" s="303"/>
      <c r="AJ906" s="302" t="s">
        <v>3</v>
      </c>
      <c r="AK906" s="303"/>
      <c r="AL906" s="302" t="s">
        <v>4</v>
      </c>
      <c r="AM906" s="303"/>
      <c r="AN906" s="302" t="s">
        <v>5</v>
      </c>
      <c r="AO906" s="303"/>
      <c r="AP906" s="302" t="s">
        <v>6</v>
      </c>
      <c r="AQ906" s="303"/>
      <c r="AR906" s="302" t="s">
        <v>7</v>
      </c>
      <c r="AS906" s="303"/>
      <c r="AT906" s="302" t="s">
        <v>8</v>
      </c>
      <c r="AU906" s="303"/>
      <c r="AV906" s="302" t="s">
        <v>9</v>
      </c>
      <c r="AW906" s="303"/>
      <c r="AX906" s="302" t="s">
        <v>10</v>
      </c>
      <c r="AY906" s="303"/>
      <c r="AZ906" s="302" t="s">
        <v>11</v>
      </c>
      <c r="BA906" s="303"/>
      <c r="BB906" s="302" t="s">
        <v>12</v>
      </c>
      <c r="BC906" s="303"/>
      <c r="BD906" s="305" t="s">
        <v>40</v>
      </c>
      <c r="BE906" s="306"/>
      <c r="BF906" s="307" t="s">
        <v>41</v>
      </c>
      <c r="BG906" s="308"/>
      <c r="BI906" s="300" t="s">
        <v>0</v>
      </c>
      <c r="BJ906" s="302" t="s">
        <v>1</v>
      </c>
      <c r="BK906" s="303"/>
      <c r="BL906" s="302" t="s">
        <v>2</v>
      </c>
      <c r="BM906" s="303"/>
      <c r="BN906" s="302" t="s">
        <v>3</v>
      </c>
      <c r="BO906" s="303"/>
      <c r="BP906" s="302" t="s">
        <v>4</v>
      </c>
      <c r="BQ906" s="303"/>
      <c r="BR906" s="302" t="s">
        <v>5</v>
      </c>
      <c r="BS906" s="303"/>
      <c r="BT906" s="302" t="s">
        <v>6</v>
      </c>
      <c r="BU906" s="303"/>
      <c r="BV906" s="302" t="s">
        <v>7</v>
      </c>
      <c r="BW906" s="303"/>
      <c r="BX906" s="302" t="s">
        <v>8</v>
      </c>
      <c r="BY906" s="303"/>
      <c r="BZ906" s="302" t="s">
        <v>9</v>
      </c>
      <c r="CA906" s="303"/>
      <c r="CB906" s="302" t="s">
        <v>10</v>
      </c>
      <c r="CC906" s="303"/>
      <c r="CD906" s="302" t="s">
        <v>11</v>
      </c>
      <c r="CE906" s="303"/>
      <c r="CF906" s="302" t="s">
        <v>12</v>
      </c>
      <c r="CG906" s="303"/>
      <c r="CH906" s="305" t="s">
        <v>40</v>
      </c>
      <c r="CI906" s="306"/>
      <c r="CJ906" s="302" t="s">
        <v>41</v>
      </c>
      <c r="CK906" s="303"/>
    </row>
    <row r="907" spans="1:89" ht="15" thickTop="1" thickBot="1" x14ac:dyDescent="0.3">
      <c r="A907" s="301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62" t="s">
        <v>14</v>
      </c>
      <c r="AC907" s="163" t="s">
        <v>15</v>
      </c>
      <c r="AE907" s="301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62" t="s">
        <v>14</v>
      </c>
      <c r="BG907" s="163" t="s">
        <v>15</v>
      </c>
      <c r="BI907" s="301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72"/>
      <c r="D908" s="126"/>
      <c r="E908" s="166"/>
      <c r="F908" s="125"/>
      <c r="G908" s="127"/>
      <c r="H908" s="126"/>
      <c r="I908" s="166"/>
      <c r="J908" s="125"/>
      <c r="K908" s="127"/>
      <c r="L908" s="126"/>
      <c r="M908" s="125"/>
      <c r="N908" s="165"/>
      <c r="O908" s="167"/>
      <c r="P908" s="125"/>
      <c r="Q908" s="127"/>
      <c r="R908" s="126"/>
      <c r="S908" s="166"/>
      <c r="T908" s="125"/>
      <c r="U908" s="127"/>
      <c r="V908" s="126"/>
      <c r="W908" s="166"/>
      <c r="X908" s="125"/>
      <c r="Y908" s="127"/>
      <c r="Z908" s="170"/>
      <c r="AA908" s="171"/>
      <c r="AB908" s="156">
        <f>B908+D908+F908+H908+J908+L908+N908+P908+R908+T908+V908+X908+Z908</f>
        <v>0</v>
      </c>
      <c r="AC908" s="157">
        <f>C908+E908+G908+I908+K908+M908+O908+Q908+S908+U908+W908+Y908+AA908</f>
        <v>0</v>
      </c>
      <c r="AE908" s="235" t="str">
        <f>$AE$9</f>
        <v>07:00 - 07:59</v>
      </c>
      <c r="AF908" s="125">
        <f>SUMIF($A$9:$A$32,$AE908,B$908:B$931)</f>
        <v>1420</v>
      </c>
      <c r="AG908" s="172">
        <f t="shared" ref="AG908:AV910" si="17665">SUMIF($A$9:$A$32,$AE908,C$908:C$931)</f>
        <v>1534</v>
      </c>
      <c r="AH908" s="126">
        <f t="shared" si="17665"/>
        <v>561</v>
      </c>
      <c r="AI908" s="166">
        <f t="shared" si="17665"/>
        <v>606</v>
      </c>
      <c r="AJ908" s="125">
        <f t="shared" si="17665"/>
        <v>1895</v>
      </c>
      <c r="AK908" s="127">
        <f t="shared" si="17665"/>
        <v>1126</v>
      </c>
      <c r="AL908" s="126">
        <f t="shared" si="17665"/>
        <v>2181</v>
      </c>
      <c r="AM908" s="166">
        <f t="shared" si="17665"/>
        <v>1781</v>
      </c>
      <c r="AN908" s="125">
        <f t="shared" si="17665"/>
        <v>147</v>
      </c>
      <c r="AO908" s="127">
        <f t="shared" si="17665"/>
        <v>417</v>
      </c>
      <c r="AP908" s="126">
        <f t="shared" si="17665"/>
        <v>823</v>
      </c>
      <c r="AQ908" s="125">
        <f t="shared" si="17665"/>
        <v>1257</v>
      </c>
      <c r="AR908" s="165">
        <f t="shared" si="17665"/>
        <v>2104</v>
      </c>
      <c r="AS908" s="167">
        <f t="shared" si="17665"/>
        <v>2285</v>
      </c>
      <c r="AT908" s="125">
        <f t="shared" si="17665"/>
        <v>1167</v>
      </c>
      <c r="AU908" s="127">
        <f t="shared" si="17665"/>
        <v>1051</v>
      </c>
      <c r="AV908" s="126">
        <f t="shared" si="17665"/>
        <v>1715</v>
      </c>
      <c r="AW908" s="166">
        <f t="shared" ref="AW908:BG910" si="17666">SUMIF($A$9:$A$32,$AE908,S$908:S$931)</f>
        <v>1357</v>
      </c>
      <c r="AX908" s="125">
        <f t="shared" si="17666"/>
        <v>314</v>
      </c>
      <c r="AY908" s="127">
        <f t="shared" si="17666"/>
        <v>546</v>
      </c>
      <c r="AZ908" s="126">
        <f t="shared" si="17666"/>
        <v>894</v>
      </c>
      <c r="BA908" s="166">
        <f t="shared" si="17666"/>
        <v>1478</v>
      </c>
      <c r="BB908" s="125">
        <f t="shared" si="17666"/>
        <v>953</v>
      </c>
      <c r="BC908" s="127">
        <f t="shared" si="17666"/>
        <v>786</v>
      </c>
      <c r="BD908" s="170">
        <f t="shared" si="17666"/>
        <v>2084</v>
      </c>
      <c r="BE908" s="171">
        <f t="shared" si="17666"/>
        <v>1989</v>
      </c>
      <c r="BF908" s="156">
        <f t="shared" si="17666"/>
        <v>16258</v>
      </c>
      <c r="BG908" s="157">
        <f t="shared" si="17666"/>
        <v>16213</v>
      </c>
      <c r="BI908" s="124" t="s">
        <v>16</v>
      </c>
      <c r="BJ908" s="128">
        <f>B908/B932</f>
        <v>0</v>
      </c>
      <c r="BK908" s="129">
        <f t="shared" ref="BK908" si="17667">C908/C932</f>
        <v>0</v>
      </c>
      <c r="BL908" s="130">
        <f t="shared" ref="BL908" si="17668">D908/D932</f>
        <v>0</v>
      </c>
      <c r="BM908" s="131">
        <f t="shared" ref="BM908" si="17669">E908/E932</f>
        <v>0</v>
      </c>
      <c r="BN908" s="128">
        <f t="shared" ref="BN908" si="17670">F908/F932</f>
        <v>0</v>
      </c>
      <c r="BO908" s="129">
        <f t="shared" ref="BO908" si="17671">G908/G932</f>
        <v>0</v>
      </c>
      <c r="BP908" s="130">
        <f t="shared" ref="BP908" si="17672">H908/H932</f>
        <v>0</v>
      </c>
      <c r="BQ908" s="131">
        <f t="shared" ref="BQ908" si="17673">I908/I932</f>
        <v>0</v>
      </c>
      <c r="BR908" s="128">
        <f t="shared" ref="BR908" si="17674">J908/J932</f>
        <v>0</v>
      </c>
      <c r="BS908" s="129">
        <f t="shared" ref="BS908" si="17675">K908/K932</f>
        <v>0</v>
      </c>
      <c r="BT908" s="130">
        <f t="shared" ref="BT908" si="17676">L908/L932</f>
        <v>0</v>
      </c>
      <c r="BU908" s="128">
        <f t="shared" ref="BU908" si="17677">M908/M932</f>
        <v>0</v>
      </c>
      <c r="BV908" s="132">
        <f t="shared" ref="BV908" si="17678">N908/N932</f>
        <v>0</v>
      </c>
      <c r="BW908" s="133">
        <f t="shared" ref="BW908" si="17679">O908/O932</f>
        <v>0</v>
      </c>
      <c r="BX908" s="128">
        <f t="shared" ref="BX908" si="17680">P908/P932</f>
        <v>0</v>
      </c>
      <c r="BY908" s="129">
        <f t="shared" ref="BY908" si="17681">Q908/Q932</f>
        <v>0</v>
      </c>
      <c r="BZ908" s="130">
        <f t="shared" ref="BZ908" si="17682">R908/R932</f>
        <v>0</v>
      </c>
      <c r="CA908" s="131">
        <f t="shared" ref="CA908" si="17683">S908/S932</f>
        <v>0</v>
      </c>
      <c r="CB908" s="128">
        <f t="shared" ref="CB908" si="17684">T908/T932</f>
        <v>0</v>
      </c>
      <c r="CC908" s="129">
        <f t="shared" ref="CC908" si="17685">U908/U932</f>
        <v>0</v>
      </c>
      <c r="CD908" s="130">
        <f t="shared" ref="CD908" si="17686">V908/V932</f>
        <v>0</v>
      </c>
      <c r="CE908" s="131">
        <f t="shared" ref="CE908" si="17687">W908/W932</f>
        <v>0</v>
      </c>
      <c r="CF908" s="128">
        <f t="shared" ref="CF908" si="17688">X908/X932</f>
        <v>0</v>
      </c>
      <c r="CG908" s="129">
        <f t="shared" ref="CG908" si="17689">Y908/Y932</f>
        <v>0</v>
      </c>
      <c r="CH908" s="130">
        <f t="shared" ref="CH908" si="17690">Z908/Z932</f>
        <v>0</v>
      </c>
      <c r="CI908" s="128">
        <f t="shared" ref="CI908" si="17691">AA908/AA932</f>
        <v>0</v>
      </c>
      <c r="CJ908" s="134">
        <f t="shared" ref="CJ908" si="17692">AB908/AB932</f>
        <v>0</v>
      </c>
      <c r="CK908" s="135">
        <f t="shared" ref="CK908" si="17693">AC908/AC932</f>
        <v>0</v>
      </c>
    </row>
    <row r="909" spans="1:89" x14ac:dyDescent="0.2">
      <c r="A909" s="136" t="s">
        <v>17</v>
      </c>
      <c r="B909" s="175">
        <v>207</v>
      </c>
      <c r="C909" s="176">
        <v>0</v>
      </c>
      <c r="D909" s="177">
        <v>124</v>
      </c>
      <c r="E909" s="178">
        <v>1</v>
      </c>
      <c r="F909" s="175">
        <v>454</v>
      </c>
      <c r="G909" s="179">
        <v>3</v>
      </c>
      <c r="H909" s="177">
        <v>310</v>
      </c>
      <c r="I909" s="178">
        <v>30</v>
      </c>
      <c r="J909" s="175">
        <v>7</v>
      </c>
      <c r="K909" s="179">
        <v>9</v>
      </c>
      <c r="L909" s="177">
        <v>42</v>
      </c>
      <c r="M909" s="175">
        <v>60</v>
      </c>
      <c r="N909" s="180">
        <v>149</v>
      </c>
      <c r="O909" s="181">
        <v>112</v>
      </c>
      <c r="P909" s="175">
        <v>75</v>
      </c>
      <c r="Q909" s="179">
        <v>41</v>
      </c>
      <c r="R909" s="177">
        <v>16</v>
      </c>
      <c r="S909" s="178">
        <v>19</v>
      </c>
      <c r="T909" s="175">
        <v>0</v>
      </c>
      <c r="U909" s="179">
        <v>0</v>
      </c>
      <c r="V909" s="177">
        <v>2</v>
      </c>
      <c r="W909" s="178">
        <v>0</v>
      </c>
      <c r="X909" s="175">
        <v>1</v>
      </c>
      <c r="Y909" s="179">
        <v>0</v>
      </c>
      <c r="Z909" s="177">
        <v>0</v>
      </c>
      <c r="AA909" s="175">
        <v>0</v>
      </c>
      <c r="AB909" s="158">
        <f t="shared" ref="AB909:AB927" si="17694">SUM(B909,D909,F909,H909,J909,L909,N909,P909,R909,T909,V909,X909,Z909)</f>
        <v>1387</v>
      </c>
      <c r="AC909" s="159">
        <f t="shared" ref="AC909:AC931" si="17695">SUM(C909,E909,G909,I909,K909,M909,O909,Q909,S909,U909,W909,Y909,AA909)</f>
        <v>275</v>
      </c>
      <c r="AE909" s="237" t="str">
        <f>$AE$10</f>
        <v>08:00 - 08:59</v>
      </c>
      <c r="AF909" s="125">
        <f>SUMIF($A$9:$A$32,$AE909,B$908:B$931)</f>
        <v>1368</v>
      </c>
      <c r="AG909" s="176">
        <f t="shared" si="17665"/>
        <v>1419</v>
      </c>
      <c r="AH909" s="177">
        <f t="shared" si="17665"/>
        <v>565</v>
      </c>
      <c r="AI909" s="178">
        <f t="shared" si="17665"/>
        <v>645</v>
      </c>
      <c r="AJ909" s="238">
        <f t="shared" si="17665"/>
        <v>1617</v>
      </c>
      <c r="AK909" s="179">
        <f t="shared" si="17665"/>
        <v>1087</v>
      </c>
      <c r="AL909" s="177">
        <f t="shared" si="17665"/>
        <v>2111</v>
      </c>
      <c r="AM909" s="178">
        <f t="shared" si="17665"/>
        <v>2160</v>
      </c>
      <c r="AN909" s="238">
        <f t="shared" si="17665"/>
        <v>150</v>
      </c>
      <c r="AO909" s="179">
        <f t="shared" si="17665"/>
        <v>402</v>
      </c>
      <c r="AP909" s="177">
        <f t="shared" si="17665"/>
        <v>698</v>
      </c>
      <c r="AQ909" s="238">
        <f t="shared" si="17665"/>
        <v>1311</v>
      </c>
      <c r="AR909" s="180">
        <f t="shared" si="17665"/>
        <v>1724</v>
      </c>
      <c r="AS909" s="181">
        <f t="shared" si="17665"/>
        <v>2149</v>
      </c>
      <c r="AT909" s="238">
        <f t="shared" si="17665"/>
        <v>1002</v>
      </c>
      <c r="AU909" s="179">
        <f t="shared" si="17665"/>
        <v>833</v>
      </c>
      <c r="AV909" s="177">
        <f t="shared" si="17665"/>
        <v>1590</v>
      </c>
      <c r="AW909" s="178">
        <f t="shared" si="17666"/>
        <v>1089</v>
      </c>
      <c r="AX909" s="238">
        <f t="shared" si="17666"/>
        <v>229</v>
      </c>
      <c r="AY909" s="179">
        <f t="shared" si="17666"/>
        <v>358</v>
      </c>
      <c r="AZ909" s="177">
        <f t="shared" si="17666"/>
        <v>761</v>
      </c>
      <c r="BA909" s="178">
        <f t="shared" si="17666"/>
        <v>1161</v>
      </c>
      <c r="BB909" s="238">
        <f t="shared" si="17666"/>
        <v>851</v>
      </c>
      <c r="BC909" s="179">
        <f t="shared" si="17666"/>
        <v>609</v>
      </c>
      <c r="BD909" s="177">
        <f t="shared" si="17666"/>
        <v>2028</v>
      </c>
      <c r="BE909" s="238">
        <f t="shared" si="17666"/>
        <v>2023</v>
      </c>
      <c r="BF909" s="158">
        <f t="shared" si="17666"/>
        <v>14694</v>
      </c>
      <c r="BG909" s="159">
        <f t="shared" si="17666"/>
        <v>15246</v>
      </c>
      <c r="BI909" s="136" t="s">
        <v>17</v>
      </c>
      <c r="BJ909" s="128">
        <f>B909/B932</f>
        <v>8.3605961468556887E-3</v>
      </c>
      <c r="BK909" s="129">
        <f t="shared" ref="BK909" si="17696">C909/C932</f>
        <v>0</v>
      </c>
      <c r="BL909" s="130">
        <f t="shared" ref="BL909" si="17697">D909/D932</f>
        <v>1.3437364542696142E-2</v>
      </c>
      <c r="BM909" s="131">
        <f t="shared" ref="BM909" si="17698">E909/E932</f>
        <v>9.2089511004696571E-5</v>
      </c>
      <c r="BN909" s="128">
        <f t="shared" ref="BN909" si="17699">F909/F932</f>
        <v>1.9755450154475437E-2</v>
      </c>
      <c r="BO909" s="129">
        <f t="shared" ref="BO909" si="17700">G909/G932</f>
        <v>1.1179013265762409E-4</v>
      </c>
      <c r="BP909" s="130">
        <f t="shared" ref="BP909" si="17701">H909/H932</f>
        <v>8.471797114123306E-3</v>
      </c>
      <c r="BQ909" s="131">
        <f t="shared" ref="BQ909" si="17702">I909/I932</f>
        <v>7.2170900692840648E-4</v>
      </c>
      <c r="BR909" s="128">
        <f t="shared" ref="BR909" si="17703">J909/J932</f>
        <v>1.4963659683625481E-3</v>
      </c>
      <c r="BS909" s="129">
        <f t="shared" ref="BS909" si="17704">K909/K932</f>
        <v>2.0823692734844978E-3</v>
      </c>
      <c r="BT909" s="130">
        <f t="shared" ref="BT909" si="17705">L909/L932</f>
        <v>2.4437074533077328E-3</v>
      </c>
      <c r="BU909" s="128">
        <f t="shared" ref="BU909" si="17706">M909/M932</f>
        <v>3.7603409375783405E-3</v>
      </c>
      <c r="BV909" s="132">
        <f t="shared" ref="BV909" si="17707">N909/N932</f>
        <v>4.0093641525172884E-3</v>
      </c>
      <c r="BW909" s="133">
        <f t="shared" ref="BW909" si="17708">O909/O932</f>
        <v>3.3934252386002119E-3</v>
      </c>
      <c r="BX909" s="128">
        <f t="shared" ref="BX909" si="17709">P909/P932</f>
        <v>3.7324574499850703E-3</v>
      </c>
      <c r="BY909" s="129">
        <f t="shared" ref="BY909" si="17710">Q909/Q932</f>
        <v>2.5849568123069164E-3</v>
      </c>
      <c r="BZ909" s="130">
        <f t="shared" ref="BZ909" si="17711">R909/R932</f>
        <v>6.006682434208056E-4</v>
      </c>
      <c r="CA909" s="131">
        <f t="shared" ref="CA909" si="17712">S909/S932</f>
        <v>8.2835593146444607E-4</v>
      </c>
      <c r="CB909" s="128">
        <f t="shared" ref="CB909" si="17713">T909/T932</f>
        <v>0</v>
      </c>
      <c r="CC909" s="129">
        <f t="shared" ref="CC909" si="17714">U909/U932</f>
        <v>0</v>
      </c>
      <c r="CD909" s="130">
        <f t="shared" ref="CD909" si="17715">V909/V932</f>
        <v>9.6590360282043858E-5</v>
      </c>
      <c r="CE909" s="131">
        <f t="shared" ref="CE909" si="17716">W909/W932</f>
        <v>0</v>
      </c>
      <c r="CF909" s="128">
        <f t="shared" ref="CF909" si="17717">X909/X932</f>
        <v>6.032818532818533E-5</v>
      </c>
      <c r="CG909" s="129">
        <f t="shared" ref="CG909" si="17718">Y909/Y932</f>
        <v>0</v>
      </c>
      <c r="CH909" s="130">
        <f t="shared" ref="CH909" si="17719">Z909/Z932</f>
        <v>0</v>
      </c>
      <c r="CI909" s="128">
        <f t="shared" ref="CI909" si="17720">AA909/AA932</f>
        <v>0</v>
      </c>
      <c r="CJ909" s="134">
        <f t="shared" ref="CJ909" si="17721">AB909/AB932</f>
        <v>4.9596824658954784E-3</v>
      </c>
      <c r="CK909" s="135">
        <f t="shared" ref="CK909" si="17722">AC909/AC932</f>
        <v>9.8915881934003328E-4</v>
      </c>
    </row>
    <row r="910" spans="1:89" ht="13.5" thickBot="1" x14ac:dyDescent="0.25">
      <c r="A910" s="145" t="s">
        <v>18</v>
      </c>
      <c r="B910" s="182">
        <v>987</v>
      </c>
      <c r="C910" s="183">
        <v>0</v>
      </c>
      <c r="D910" s="184">
        <v>510</v>
      </c>
      <c r="E910" s="185">
        <v>135</v>
      </c>
      <c r="F910" s="182">
        <v>2005</v>
      </c>
      <c r="G910" s="186">
        <v>322</v>
      </c>
      <c r="H910" s="184">
        <v>1661</v>
      </c>
      <c r="I910" s="185">
        <v>665</v>
      </c>
      <c r="J910" s="182">
        <v>63</v>
      </c>
      <c r="K910" s="186">
        <v>177</v>
      </c>
      <c r="L910" s="184">
        <v>468</v>
      </c>
      <c r="M910" s="182">
        <v>510</v>
      </c>
      <c r="N910" s="187">
        <v>1331</v>
      </c>
      <c r="O910" s="188">
        <v>1329</v>
      </c>
      <c r="P910" s="182">
        <v>736</v>
      </c>
      <c r="Q910" s="186">
        <v>725</v>
      </c>
      <c r="R910" s="184">
        <v>868</v>
      </c>
      <c r="S910" s="185">
        <v>881</v>
      </c>
      <c r="T910" s="182">
        <v>173</v>
      </c>
      <c r="U910" s="186">
        <v>432</v>
      </c>
      <c r="V910" s="184">
        <v>485</v>
      </c>
      <c r="W910" s="185">
        <v>862</v>
      </c>
      <c r="X910" s="182">
        <v>566</v>
      </c>
      <c r="Y910" s="186">
        <v>358</v>
      </c>
      <c r="Z910" s="184">
        <v>1398</v>
      </c>
      <c r="AA910" s="182">
        <v>934</v>
      </c>
      <c r="AB910" s="158">
        <f t="shared" si="17694"/>
        <v>11251</v>
      </c>
      <c r="AC910" s="159">
        <f t="shared" si="17695"/>
        <v>7330</v>
      </c>
      <c r="AE910" s="235">
        <f>$AE$11</f>
        <v>0</v>
      </c>
      <c r="AF910" s="125">
        <f>SUMIF($A$9:$A$32,$AE910,B$908:B$931)</f>
        <v>0</v>
      </c>
      <c r="AG910" s="183">
        <f t="shared" si="17665"/>
        <v>0</v>
      </c>
      <c r="AH910" s="184">
        <f t="shared" si="17665"/>
        <v>0</v>
      </c>
      <c r="AI910" s="185">
        <f t="shared" si="17665"/>
        <v>0</v>
      </c>
      <c r="AJ910" s="182">
        <f t="shared" si="17665"/>
        <v>0</v>
      </c>
      <c r="AK910" s="186">
        <f t="shared" si="17665"/>
        <v>0</v>
      </c>
      <c r="AL910" s="184">
        <f t="shared" si="17665"/>
        <v>0</v>
      </c>
      <c r="AM910" s="185">
        <f t="shared" si="17665"/>
        <v>0</v>
      </c>
      <c r="AN910" s="182">
        <f t="shared" si="17665"/>
        <v>0</v>
      </c>
      <c r="AO910" s="186">
        <f t="shared" si="17665"/>
        <v>0</v>
      </c>
      <c r="AP910" s="184">
        <f t="shared" si="17665"/>
        <v>0</v>
      </c>
      <c r="AQ910" s="182">
        <f t="shared" si="17665"/>
        <v>0</v>
      </c>
      <c r="AR910" s="187">
        <f t="shared" si="17665"/>
        <v>0</v>
      </c>
      <c r="AS910" s="188">
        <f t="shared" si="17665"/>
        <v>0</v>
      </c>
      <c r="AT910" s="182">
        <f t="shared" si="17665"/>
        <v>0</v>
      </c>
      <c r="AU910" s="186">
        <f t="shared" si="17665"/>
        <v>0</v>
      </c>
      <c r="AV910" s="184">
        <f t="shared" si="17665"/>
        <v>0</v>
      </c>
      <c r="AW910" s="185">
        <f t="shared" si="17666"/>
        <v>0</v>
      </c>
      <c r="AX910" s="182">
        <f t="shared" si="17666"/>
        <v>0</v>
      </c>
      <c r="AY910" s="186">
        <f t="shared" si="17666"/>
        <v>0</v>
      </c>
      <c r="AZ910" s="184">
        <f t="shared" si="17666"/>
        <v>0</v>
      </c>
      <c r="BA910" s="185">
        <f t="shared" si="17666"/>
        <v>0</v>
      </c>
      <c r="BB910" s="182">
        <f t="shared" si="17666"/>
        <v>0</v>
      </c>
      <c r="BC910" s="186">
        <f t="shared" si="17666"/>
        <v>0</v>
      </c>
      <c r="BD910" s="184">
        <f t="shared" si="17666"/>
        <v>0</v>
      </c>
      <c r="BE910" s="182">
        <f t="shared" si="17666"/>
        <v>0</v>
      </c>
      <c r="BF910" s="158">
        <f t="shared" si="17666"/>
        <v>0</v>
      </c>
      <c r="BG910" s="159">
        <f t="shared" si="17666"/>
        <v>0</v>
      </c>
      <c r="BI910" s="145" t="s">
        <v>18</v>
      </c>
      <c r="BJ910" s="128">
        <f>B910/B932</f>
        <v>3.9864291772688722E-2</v>
      </c>
      <c r="BK910" s="129">
        <f t="shared" ref="BK910" si="17723">C910/C932</f>
        <v>0</v>
      </c>
      <c r="BL910" s="130">
        <f t="shared" ref="BL910" si="17724">D910/D932</f>
        <v>5.5266579973992196E-2</v>
      </c>
      <c r="BM910" s="131">
        <f t="shared" ref="BM910" si="17725">E910/E932</f>
        <v>1.2432083985634036E-2</v>
      </c>
      <c r="BN910" s="128">
        <f t="shared" ref="BN910" si="17726">F910/F932</f>
        <v>8.724598581436839E-2</v>
      </c>
      <c r="BO910" s="129">
        <f t="shared" ref="BO910" si="17727">G910/G932</f>
        <v>1.1998807571918318E-2</v>
      </c>
      <c r="BP910" s="130">
        <f t="shared" ref="BP910" si="17728">H910/H932</f>
        <v>4.5392435505028424E-2</v>
      </c>
      <c r="BQ910" s="131">
        <f t="shared" ref="BQ910" si="17729">I910/I932</f>
        <v>1.5997882986913011E-2</v>
      </c>
      <c r="BR910" s="128">
        <f t="shared" ref="BR910" si="17730">J910/J932</f>
        <v>1.3467293715262932E-2</v>
      </c>
      <c r="BS910" s="129">
        <f t="shared" ref="BS910" si="17731">K910/K932</f>
        <v>4.0953262378528456E-2</v>
      </c>
      <c r="BT910" s="130">
        <f t="shared" ref="BT910" si="17732">L910/L932</f>
        <v>2.7229883051143305E-2</v>
      </c>
      <c r="BU910" s="128">
        <f t="shared" ref="BU910" si="17733">M910/M932</f>
        <v>3.1962897969415892E-2</v>
      </c>
      <c r="BV910" s="132">
        <f t="shared" ref="BV910" si="17734">N910/N932</f>
        <v>3.5815192530204772E-2</v>
      </c>
      <c r="BW910" s="133">
        <f t="shared" ref="BW910" si="17735">O910/O932</f>
        <v>4.0266626268747156E-2</v>
      </c>
      <c r="BX910" s="128">
        <f t="shared" ref="BX910" si="17736">P910/P932</f>
        <v>3.6627849109186823E-2</v>
      </c>
      <c r="BY910" s="129">
        <f t="shared" ref="BY910" si="17737">Q910/Q932</f>
        <v>4.5709602168841811E-2</v>
      </c>
      <c r="BZ910" s="130">
        <f t="shared" ref="BZ910" si="17738">R910/R932</f>
        <v>3.2586252205578703E-2</v>
      </c>
      <c r="CA910" s="131">
        <f t="shared" ref="CA910" si="17739">S910/S932</f>
        <v>3.8409556611588264E-2</v>
      </c>
      <c r="CB910" s="128">
        <f t="shared" ref="CB910" si="17740">T910/T932</f>
        <v>3.3566162204113313E-2</v>
      </c>
      <c r="CC910" s="129">
        <f t="shared" ref="CC910" si="17741">U910/U932</f>
        <v>9.7693351424694708E-2</v>
      </c>
      <c r="CD910" s="130">
        <f t="shared" ref="CD910" si="17742">V910/V932</f>
        <v>2.3423162368395634E-2</v>
      </c>
      <c r="CE910" s="131">
        <f t="shared" ref="CE910" si="17743">W910/W932</f>
        <v>3.8951649344780841E-2</v>
      </c>
      <c r="CF910" s="128">
        <f t="shared" ref="CF910" si="17744">X910/X932</f>
        <v>3.4145752895752897E-2</v>
      </c>
      <c r="CG910" s="129">
        <f t="shared" ref="CG910" si="17745">Y910/Y932</f>
        <v>4.6433203631647213E-2</v>
      </c>
      <c r="CH910" s="130">
        <f t="shared" ref="CH910" si="17746">Z910/Z932</f>
        <v>3.6886543535620056E-2</v>
      </c>
      <c r="CI910" s="128">
        <f t="shared" ref="CI910" si="17747">AA910/AA932</f>
        <v>2.1596374398816131E-2</v>
      </c>
      <c r="CJ910" s="134">
        <f t="shared" ref="CJ910" si="17748">AB910/AB932</f>
        <v>4.0231714076272553E-2</v>
      </c>
      <c r="CK910" s="135">
        <f t="shared" ref="CK910" si="17749">AC910/AC932</f>
        <v>2.636557871186343E-2</v>
      </c>
    </row>
    <row r="911" spans="1:89" ht="14.25" thickTop="1" thickBot="1" x14ac:dyDescent="0.25">
      <c r="A911" s="136" t="s">
        <v>19</v>
      </c>
      <c r="B911" s="175">
        <v>1293</v>
      </c>
      <c r="C911" s="176">
        <v>1146</v>
      </c>
      <c r="D911" s="177">
        <v>604</v>
      </c>
      <c r="E911" s="178">
        <v>534</v>
      </c>
      <c r="F911" s="175">
        <v>2216</v>
      </c>
      <c r="G911" s="179">
        <v>1111</v>
      </c>
      <c r="H911" s="177">
        <v>2195</v>
      </c>
      <c r="I911" s="178">
        <v>1610</v>
      </c>
      <c r="J911" s="175">
        <v>136</v>
      </c>
      <c r="K911" s="179">
        <v>349</v>
      </c>
      <c r="L911" s="177">
        <v>850</v>
      </c>
      <c r="M911" s="175">
        <v>1004</v>
      </c>
      <c r="N911" s="180">
        <v>2180</v>
      </c>
      <c r="O911" s="181">
        <v>2116</v>
      </c>
      <c r="P911" s="175">
        <v>1190</v>
      </c>
      <c r="Q911" s="179">
        <v>1284</v>
      </c>
      <c r="R911" s="177">
        <v>1591</v>
      </c>
      <c r="S911" s="178">
        <v>1408</v>
      </c>
      <c r="T911" s="175">
        <v>301</v>
      </c>
      <c r="U911" s="179">
        <v>639</v>
      </c>
      <c r="V911" s="177">
        <v>934</v>
      </c>
      <c r="W911" s="178">
        <v>1380</v>
      </c>
      <c r="X911" s="175">
        <v>1125</v>
      </c>
      <c r="Y911" s="179">
        <v>622</v>
      </c>
      <c r="Z911" s="177">
        <v>1978</v>
      </c>
      <c r="AA911" s="175">
        <v>1844</v>
      </c>
      <c r="AB911" s="158">
        <f t="shared" si="17694"/>
        <v>16593</v>
      </c>
      <c r="AC911" s="159">
        <f t="shared" si="17695"/>
        <v>15047</v>
      </c>
      <c r="AE911" s="229" t="s">
        <v>13</v>
      </c>
      <c r="AF911" s="20">
        <f t="shared" ref="AF911:BG911" si="17750">SUM(AF908:AF910)</f>
        <v>2788</v>
      </c>
      <c r="AG911" s="21">
        <f t="shared" si="17750"/>
        <v>2953</v>
      </c>
      <c r="AH911" s="20">
        <f t="shared" si="17750"/>
        <v>1126</v>
      </c>
      <c r="AI911" s="21">
        <f t="shared" si="17750"/>
        <v>1251</v>
      </c>
      <c r="AJ911" s="20">
        <f t="shared" si="17750"/>
        <v>3512</v>
      </c>
      <c r="AK911" s="21">
        <f t="shared" si="17750"/>
        <v>2213</v>
      </c>
      <c r="AL911" s="20">
        <f t="shared" si="17750"/>
        <v>4292</v>
      </c>
      <c r="AM911" s="21">
        <f t="shared" si="17750"/>
        <v>3941</v>
      </c>
      <c r="AN911" s="20">
        <f t="shared" si="17750"/>
        <v>297</v>
      </c>
      <c r="AO911" s="21">
        <f t="shared" si="17750"/>
        <v>819</v>
      </c>
      <c r="AP911" s="20">
        <f t="shared" si="17750"/>
        <v>1521</v>
      </c>
      <c r="AQ911" s="21">
        <f t="shared" si="17750"/>
        <v>2568</v>
      </c>
      <c r="AR911" s="20">
        <f t="shared" si="17750"/>
        <v>3828</v>
      </c>
      <c r="AS911" s="21">
        <f t="shared" si="17750"/>
        <v>4434</v>
      </c>
      <c r="AT911" s="20">
        <f t="shared" si="17750"/>
        <v>2169</v>
      </c>
      <c r="AU911" s="21">
        <f t="shared" si="17750"/>
        <v>1884</v>
      </c>
      <c r="AV911" s="20">
        <f t="shared" si="17750"/>
        <v>3305</v>
      </c>
      <c r="AW911" s="21">
        <f t="shared" si="17750"/>
        <v>2446</v>
      </c>
      <c r="AX911" s="20">
        <f t="shared" si="17750"/>
        <v>543</v>
      </c>
      <c r="AY911" s="21">
        <f t="shared" si="17750"/>
        <v>904</v>
      </c>
      <c r="AZ911" s="20">
        <f t="shared" si="17750"/>
        <v>1655</v>
      </c>
      <c r="BA911" s="21">
        <f t="shared" si="17750"/>
        <v>2639</v>
      </c>
      <c r="BB911" s="20">
        <f t="shared" si="17750"/>
        <v>1804</v>
      </c>
      <c r="BC911" s="21">
        <f t="shared" si="17750"/>
        <v>1395</v>
      </c>
      <c r="BD911" s="20">
        <f t="shared" si="17750"/>
        <v>4112</v>
      </c>
      <c r="BE911" s="21">
        <f t="shared" si="17750"/>
        <v>4012</v>
      </c>
      <c r="BF911" s="160">
        <f t="shared" si="17750"/>
        <v>30952</v>
      </c>
      <c r="BG911" s="161">
        <f t="shared" si="17750"/>
        <v>31459</v>
      </c>
      <c r="BI911" s="136" t="s">
        <v>19</v>
      </c>
      <c r="BJ911" s="128">
        <f>B911/B932</f>
        <v>5.2223433902823219E-2</v>
      </c>
      <c r="BK911" s="129">
        <f t="shared" ref="BK911" si="17751">C911/C932</f>
        <v>3.9300411522633742E-2</v>
      </c>
      <c r="BL911" s="130">
        <f t="shared" ref="BL911" si="17752">D911/D932</f>
        <v>6.5452969224100557E-2</v>
      </c>
      <c r="BM911" s="131">
        <f t="shared" ref="BM911" si="17753">E911/E932</f>
        <v>4.9175798876507963E-2</v>
      </c>
      <c r="BN911" s="128">
        <f t="shared" ref="BN911" si="17754">F911/F932</f>
        <v>9.6427483573386708E-2</v>
      </c>
      <c r="BO911" s="129">
        <f t="shared" ref="BO911" si="17755">G911/G932</f>
        <v>4.1399612460873453E-2</v>
      </c>
      <c r="BP911" s="130">
        <f t="shared" ref="BP911" si="17756">H911/H932</f>
        <v>5.9985789243550504E-2</v>
      </c>
      <c r="BQ911" s="131">
        <f t="shared" ref="BQ911" si="17757">I911/I932</f>
        <v>3.8731716705157813E-2</v>
      </c>
      <c r="BR911" s="128">
        <f t="shared" ref="BR911" si="17758">J911/J932</f>
        <v>2.9072253099615222E-2</v>
      </c>
      <c r="BS911" s="129">
        <f t="shared" ref="BS911" si="17759">K911/K932</f>
        <v>8.0749652938454416E-2</v>
      </c>
      <c r="BT911" s="130">
        <f t="shared" ref="BT911" si="17760">L911/L932</f>
        <v>4.9455984174085067E-2</v>
      </c>
      <c r="BU911" s="128">
        <f t="shared" ref="BU911" si="17761">M911/M932</f>
        <v>6.2923038355477565E-2</v>
      </c>
      <c r="BV911" s="132">
        <f t="shared" ref="BV911" si="17762">N911/N932</f>
        <v>5.8660495654279797E-2</v>
      </c>
      <c r="BW911" s="133">
        <f t="shared" ref="BW911" si="17763">O911/O932</f>
        <v>6.4111498257839725E-2</v>
      </c>
      <c r="BX911" s="128">
        <f t="shared" ref="BX911" si="17764">P911/P932</f>
        <v>5.9221658206429779E-2</v>
      </c>
      <c r="BY911" s="129">
        <f t="shared" ref="BY911" si="17765">Q911/Q932</f>
        <v>8.0953281634197086E-2</v>
      </c>
      <c r="BZ911" s="130">
        <f t="shared" ref="BZ911" si="17766">R911/R932</f>
        <v>5.9728948455156361E-2</v>
      </c>
      <c r="CA911" s="131">
        <f t="shared" ref="CA911" si="17767">S911/S932</f>
        <v>6.1385534289575792E-2</v>
      </c>
      <c r="CB911" s="128">
        <f t="shared" ref="CB911" si="17768">T911/T932</f>
        <v>5.8401241753977491E-2</v>
      </c>
      <c r="CC911" s="129">
        <f t="shared" ref="CC911" si="17769">U911/U932</f>
        <v>0.14450474898236093</v>
      </c>
      <c r="CD911" s="130">
        <f t="shared" ref="CD911" si="17770">V911/V932</f>
        <v>4.5107698251714477E-2</v>
      </c>
      <c r="CE911" s="131">
        <f t="shared" ref="CE911" si="17771">W911/W932</f>
        <v>6.2358788974243108E-2</v>
      </c>
      <c r="CF911" s="128">
        <f t="shared" ref="CF911" si="17772">X911/X932</f>
        <v>6.7869208494208494E-2</v>
      </c>
      <c r="CG911" s="129">
        <f t="shared" ref="CG911" si="17773">Y911/Y932</f>
        <v>8.0674448767833987E-2</v>
      </c>
      <c r="CH911" s="130">
        <f t="shared" ref="CH911" si="17774">Z911/Z932</f>
        <v>5.2189973614775724E-2</v>
      </c>
      <c r="CI911" s="128">
        <f t="shared" ref="CI911" si="17775">AA911/AA932</f>
        <v>4.2637809840917501E-2</v>
      </c>
      <c r="CJ911" s="134">
        <f t="shared" ref="CJ911" si="17776">AB911/AB932</f>
        <v>5.9333822030716417E-2</v>
      </c>
      <c r="CK911" s="135">
        <f t="shared" ref="CK911" si="17777">AC911/AC932</f>
        <v>5.4123173653125384E-2</v>
      </c>
    </row>
    <row r="912" spans="1:89" ht="13.5" thickTop="1" x14ac:dyDescent="0.2">
      <c r="A912" s="145" t="s">
        <v>20</v>
      </c>
      <c r="B912" s="182">
        <v>1420</v>
      </c>
      <c r="C912" s="183">
        <v>1534</v>
      </c>
      <c r="D912" s="184">
        <v>561</v>
      </c>
      <c r="E912" s="185">
        <v>606</v>
      </c>
      <c r="F912" s="182">
        <v>1895</v>
      </c>
      <c r="G912" s="186">
        <v>1126</v>
      </c>
      <c r="H912" s="184">
        <v>2181</v>
      </c>
      <c r="I912" s="185">
        <v>1781</v>
      </c>
      <c r="J912" s="182">
        <v>147</v>
      </c>
      <c r="K912" s="186">
        <v>417</v>
      </c>
      <c r="L912" s="184">
        <v>823</v>
      </c>
      <c r="M912" s="182">
        <v>1257</v>
      </c>
      <c r="N912" s="187">
        <v>2104</v>
      </c>
      <c r="O912" s="188">
        <v>2285</v>
      </c>
      <c r="P912" s="182">
        <v>1167</v>
      </c>
      <c r="Q912" s="186">
        <v>1051</v>
      </c>
      <c r="R912" s="184">
        <v>1715</v>
      </c>
      <c r="S912" s="185">
        <v>1357</v>
      </c>
      <c r="T912" s="182">
        <v>314</v>
      </c>
      <c r="U912" s="186">
        <v>546</v>
      </c>
      <c r="V912" s="184">
        <v>894</v>
      </c>
      <c r="W912" s="185">
        <v>1478</v>
      </c>
      <c r="X912" s="182">
        <v>953</v>
      </c>
      <c r="Y912" s="186">
        <v>786</v>
      </c>
      <c r="Z912" s="184">
        <v>2084</v>
      </c>
      <c r="AA912" s="182">
        <v>1989</v>
      </c>
      <c r="AB912" s="158">
        <f t="shared" si="17694"/>
        <v>16258</v>
      </c>
      <c r="AC912" s="159">
        <f t="shared" si="17695"/>
        <v>16213</v>
      </c>
      <c r="BI912" s="145" t="s">
        <v>20</v>
      </c>
      <c r="BJ912" s="128">
        <f>B912/B932</f>
        <v>5.7352881780362699E-2</v>
      </c>
      <c r="BK912" s="129">
        <f t="shared" ref="BK912" si="17778">C912/C932</f>
        <v>5.2606310013717419E-2</v>
      </c>
      <c r="BL912" s="130">
        <f t="shared" ref="BL912" si="17779">D912/D932</f>
        <v>6.0793237971391419E-2</v>
      </c>
      <c r="BM912" s="131">
        <f t="shared" ref="BM912" si="17780">E912/E932</f>
        <v>5.5806243668846116E-2</v>
      </c>
      <c r="BN912" s="128">
        <f t="shared" ref="BN912" si="17781">F912/F932</f>
        <v>8.2459423001610022E-2</v>
      </c>
      <c r="BO912" s="129">
        <f t="shared" ref="BO912" si="17782">G912/G932</f>
        <v>4.1958563124161574E-2</v>
      </c>
      <c r="BP912" s="130">
        <f t="shared" ref="BP912" si="17783">H912/H932</f>
        <v>5.9603191954525576E-2</v>
      </c>
      <c r="BQ912" s="131">
        <f t="shared" ref="BQ912" si="17784">I912/I932</f>
        <v>4.2845458044649731E-2</v>
      </c>
      <c r="BR912" s="128">
        <f t="shared" ref="BR912" si="17785">J912/J932</f>
        <v>3.1423685335613509E-2</v>
      </c>
      <c r="BS912" s="129">
        <f t="shared" ref="BS912" si="17786">K912/K932</f>
        <v>9.6483109671448408E-2</v>
      </c>
      <c r="BT912" s="130">
        <f t="shared" ref="BT912" si="17787">L912/L932</f>
        <v>4.7885029382672951E-2</v>
      </c>
      <c r="BU912" s="128">
        <f t="shared" ref="BU912" si="17788">M912/M932</f>
        <v>7.8779142642266237E-2</v>
      </c>
      <c r="BV912" s="132">
        <f t="shared" ref="BV912" si="17789">N912/N932</f>
        <v>5.6615450851653523E-2</v>
      </c>
      <c r="BW912" s="133">
        <f t="shared" ref="BW912" si="17790">O912/O932</f>
        <v>6.9231934555370397E-2</v>
      </c>
      <c r="BX912" s="128">
        <f t="shared" ref="BX912" si="17791">P912/P932</f>
        <v>5.8077037921767695E-2</v>
      </c>
      <c r="BY912" s="129">
        <f t="shared" ref="BY912" si="17792">Q912/Q932</f>
        <v>6.6263161213038269E-2</v>
      </c>
      <c r="BZ912" s="130">
        <f t="shared" ref="BZ912" si="17793">R912/R932</f>
        <v>6.438412734166761E-2</v>
      </c>
      <c r="CA912" s="131">
        <f t="shared" ref="CA912" si="17794">S912/S932</f>
        <v>5.9162052578802811E-2</v>
      </c>
      <c r="CB912" s="128">
        <f t="shared" ref="CB912" si="17795">T912/T932</f>
        <v>6.0923554520760571E-2</v>
      </c>
      <c r="CC912" s="129">
        <f t="shared" ref="CC912" si="17796">U912/U932</f>
        <v>0.12347354138398914</v>
      </c>
      <c r="CD912" s="130">
        <f t="shared" ref="CD912" si="17797">V912/V932</f>
        <v>4.3175891046073604E-2</v>
      </c>
      <c r="CE912" s="131">
        <f t="shared" ref="CE912" si="17798">W912/W932</f>
        <v>6.6787166741979209E-2</v>
      </c>
      <c r="CF912" s="128">
        <f t="shared" ref="CF912" si="17799">X912/X932</f>
        <v>5.7492760617760617E-2</v>
      </c>
      <c r="CG912" s="129">
        <f t="shared" ref="CG912" si="17800">Y912/Y932</f>
        <v>0.10194552529182879</v>
      </c>
      <c r="CH912" s="130">
        <f t="shared" ref="CH912" si="17801">Z912/Z932</f>
        <v>5.4986807387862796E-2</v>
      </c>
      <c r="CI912" s="128">
        <f t="shared" ref="CI912" si="17802">AA912/AA932</f>
        <v>4.5990566037735846E-2</v>
      </c>
      <c r="CJ912" s="134">
        <f t="shared" ref="CJ912" si="17803">AB912/AB932</f>
        <v>5.81359174697395E-2</v>
      </c>
      <c r="CK912" s="135">
        <f t="shared" ref="CK912" si="17804">AC912/AC932</f>
        <v>5.8317207047127124E-2</v>
      </c>
    </row>
    <row r="913" spans="1:89" ht="13.5" thickBot="1" x14ac:dyDescent="0.25">
      <c r="A913" s="136" t="s">
        <v>21</v>
      </c>
      <c r="B913" s="175">
        <v>1368</v>
      </c>
      <c r="C913" s="176">
        <v>1419</v>
      </c>
      <c r="D913" s="177">
        <v>565</v>
      </c>
      <c r="E913" s="178">
        <v>645</v>
      </c>
      <c r="F913" s="175">
        <v>1617</v>
      </c>
      <c r="G913" s="179">
        <v>1087</v>
      </c>
      <c r="H913" s="177">
        <v>2111</v>
      </c>
      <c r="I913" s="178">
        <v>2160</v>
      </c>
      <c r="J913" s="175">
        <v>150</v>
      </c>
      <c r="K913" s="179">
        <v>402</v>
      </c>
      <c r="L913" s="177">
        <v>698</v>
      </c>
      <c r="M913" s="175">
        <v>1311</v>
      </c>
      <c r="N913" s="180">
        <v>1724</v>
      </c>
      <c r="O913" s="181">
        <v>2149</v>
      </c>
      <c r="P913" s="175">
        <v>1002</v>
      </c>
      <c r="Q913" s="179">
        <v>833</v>
      </c>
      <c r="R913" s="177">
        <v>1590</v>
      </c>
      <c r="S913" s="178">
        <v>1089</v>
      </c>
      <c r="T913" s="175">
        <v>229</v>
      </c>
      <c r="U913" s="179">
        <v>358</v>
      </c>
      <c r="V913" s="177">
        <v>761</v>
      </c>
      <c r="W913" s="178">
        <v>1161</v>
      </c>
      <c r="X913" s="175">
        <v>851</v>
      </c>
      <c r="Y913" s="179">
        <v>609</v>
      </c>
      <c r="Z913" s="177">
        <v>2028</v>
      </c>
      <c r="AA913" s="175">
        <v>2023</v>
      </c>
      <c r="AB913" s="158">
        <f t="shared" si="17694"/>
        <v>14694</v>
      </c>
      <c r="AC913" s="159">
        <f t="shared" si="17695"/>
        <v>15246</v>
      </c>
      <c r="AE913" s="232" t="s">
        <v>85</v>
      </c>
      <c r="BI913" s="136" t="s">
        <v>21</v>
      </c>
      <c r="BJ913" s="128">
        <f>B913/B932</f>
        <v>5.5252635405307164E-2</v>
      </c>
      <c r="BK913" s="129">
        <f t="shared" ref="BK913" si="17805">C913/C932</f>
        <v>4.8662551440329216E-2</v>
      </c>
      <c r="BL913" s="130">
        <f t="shared" ref="BL913" si="17806">D913/D932</f>
        <v>6.1226701343736457E-2</v>
      </c>
      <c r="BM913" s="131">
        <f t="shared" ref="BM913" si="17807">E913/E932</f>
        <v>5.9397734598029286E-2</v>
      </c>
      <c r="BN913" s="128">
        <f t="shared" ref="BN913" si="17808">F913/F932</f>
        <v>7.0362473347547971E-2</v>
      </c>
      <c r="BO913" s="129">
        <f t="shared" ref="BO913" si="17809">G913/G932</f>
        <v>4.050529139961246E-2</v>
      </c>
      <c r="BP913" s="130">
        <f t="shared" ref="BP913" si="17810">H913/H932</f>
        <v>5.769020550940096E-2</v>
      </c>
      <c r="BQ913" s="131">
        <f t="shared" ref="BQ913" si="17811">I913/I932</f>
        <v>5.1963048498845268E-2</v>
      </c>
      <c r="BR913" s="128">
        <f t="shared" ref="BR913" si="17812">J913/J932</f>
        <v>3.2064985036340317E-2</v>
      </c>
      <c r="BS913" s="129">
        <f t="shared" ref="BS913" si="17813">K913/K932</f>
        <v>9.3012494215640909E-2</v>
      </c>
      <c r="BT913" s="130">
        <f t="shared" ref="BT913" si="17814">L913/L932</f>
        <v>4.0612090533542797E-2</v>
      </c>
      <c r="BU913" s="128">
        <f t="shared" ref="BU913" si="17815">M913/M932</f>
        <v>8.216344948608674E-2</v>
      </c>
      <c r="BV913" s="132">
        <f t="shared" ref="BV913" si="17816">N913/N932</f>
        <v>4.6390226838522189E-2</v>
      </c>
      <c r="BW913" s="133">
        <f t="shared" ref="BW913" si="17817">O913/O932</f>
        <v>6.5111346765641565E-2</v>
      </c>
      <c r="BX913" s="128">
        <f t="shared" ref="BX913" si="17818">P913/P932</f>
        <v>4.9865631531800535E-2</v>
      </c>
      <c r="BY913" s="129">
        <f t="shared" ref="BY913" si="17819">Q913/Q932</f>
        <v>5.2518756698821008E-2</v>
      </c>
      <c r="BZ913" s="130">
        <f t="shared" ref="BZ913" si="17820">R913/R932</f>
        <v>5.9691406689942564E-2</v>
      </c>
      <c r="CA913" s="131">
        <f t="shared" ref="CA913" si="17821">S913/S932</f>
        <v>4.747787417709378E-2</v>
      </c>
      <c r="CB913" s="128">
        <f t="shared" ref="CB913" si="17822">T913/T932</f>
        <v>4.443150950717889E-2</v>
      </c>
      <c r="CC913" s="129">
        <f t="shared" ref="CC913" si="17823">U913/U932</f>
        <v>8.095884215287201E-2</v>
      </c>
      <c r="CD913" s="130">
        <f t="shared" ref="CD913" si="17824">V913/V932</f>
        <v>3.6752632087317688E-2</v>
      </c>
      <c r="CE913" s="131">
        <f t="shared" ref="CE913" si="17825">W913/W932</f>
        <v>5.2462720289200182E-2</v>
      </c>
      <c r="CF913" s="128">
        <f t="shared" ref="CF913" si="17826">X913/X932</f>
        <v>5.1339285714285712E-2</v>
      </c>
      <c r="CG913" s="129">
        <f t="shared" ref="CG913" si="17827">Y913/Y932</f>
        <v>7.8988326848249024E-2</v>
      </c>
      <c r="CH913" s="130">
        <f t="shared" ref="CH913" si="17828">Z913/Z932</f>
        <v>5.3509234828496045E-2</v>
      </c>
      <c r="CI913" s="128">
        <f t="shared" ref="CI913" si="17829">AA913/AA932</f>
        <v>4.6776729559748424E-2</v>
      </c>
      <c r="CJ913" s="134">
        <f t="shared" ref="CJ913" si="17830">AB913/AB932</f>
        <v>5.2543312295506961E-2</v>
      </c>
      <c r="CK913" s="135">
        <f t="shared" ref="CK913" si="17831">AC913/AC932</f>
        <v>5.4838964944211442E-2</v>
      </c>
    </row>
    <row r="914" spans="1:89" ht="14.25" thickTop="1" thickBot="1" x14ac:dyDescent="0.25">
      <c r="A914" s="145" t="s">
        <v>22</v>
      </c>
      <c r="B914" s="182">
        <v>1506</v>
      </c>
      <c r="C914" s="183">
        <v>1328</v>
      </c>
      <c r="D914" s="184">
        <v>544</v>
      </c>
      <c r="E914" s="185">
        <v>469</v>
      </c>
      <c r="F914" s="182">
        <v>1598</v>
      </c>
      <c r="G914" s="186">
        <v>665</v>
      </c>
      <c r="H914" s="184">
        <v>2224</v>
      </c>
      <c r="I914" s="185">
        <v>1699</v>
      </c>
      <c r="J914" s="182">
        <v>183</v>
      </c>
      <c r="K914" s="186">
        <v>484</v>
      </c>
      <c r="L914" s="184">
        <v>547</v>
      </c>
      <c r="M914" s="182">
        <v>1471</v>
      </c>
      <c r="N914" s="187">
        <v>1651</v>
      </c>
      <c r="O914" s="188">
        <v>2367</v>
      </c>
      <c r="P914" s="182">
        <v>1036</v>
      </c>
      <c r="Q914" s="186">
        <v>777</v>
      </c>
      <c r="R914" s="184">
        <v>1723</v>
      </c>
      <c r="S914" s="185">
        <v>1172</v>
      </c>
      <c r="T914" s="182">
        <v>172</v>
      </c>
      <c r="U914" s="186">
        <v>284</v>
      </c>
      <c r="V914" s="184">
        <v>693</v>
      </c>
      <c r="W914" s="185">
        <v>1733</v>
      </c>
      <c r="X914" s="182">
        <v>844</v>
      </c>
      <c r="Y914" s="186">
        <v>482</v>
      </c>
      <c r="Z914" s="184">
        <v>2033</v>
      </c>
      <c r="AA914" s="182">
        <v>2351</v>
      </c>
      <c r="AB914" s="158">
        <f t="shared" si="17694"/>
        <v>14754</v>
      </c>
      <c r="AC914" s="159">
        <f t="shared" si="17695"/>
        <v>15282</v>
      </c>
      <c r="AE914" s="300" t="s">
        <v>0</v>
      </c>
      <c r="AF914" s="302" t="s">
        <v>1</v>
      </c>
      <c r="AG914" s="303"/>
      <c r="AH914" s="302" t="s">
        <v>2</v>
      </c>
      <c r="AI914" s="303"/>
      <c r="AJ914" s="302" t="s">
        <v>3</v>
      </c>
      <c r="AK914" s="303"/>
      <c r="AL914" s="302" t="s">
        <v>4</v>
      </c>
      <c r="AM914" s="303"/>
      <c r="AN914" s="302" t="s">
        <v>5</v>
      </c>
      <c r="AO914" s="303"/>
      <c r="AP914" s="302" t="s">
        <v>6</v>
      </c>
      <c r="AQ914" s="303"/>
      <c r="AR914" s="302" t="s">
        <v>7</v>
      </c>
      <c r="AS914" s="303"/>
      <c r="AT914" s="302" t="s">
        <v>8</v>
      </c>
      <c r="AU914" s="303"/>
      <c r="AV914" s="302" t="s">
        <v>9</v>
      </c>
      <c r="AW914" s="303"/>
      <c r="AX914" s="302" t="s">
        <v>10</v>
      </c>
      <c r="AY914" s="303"/>
      <c r="AZ914" s="302" t="s">
        <v>11</v>
      </c>
      <c r="BA914" s="303"/>
      <c r="BB914" s="302" t="s">
        <v>12</v>
      </c>
      <c r="BC914" s="303"/>
      <c r="BD914" s="305" t="s">
        <v>40</v>
      </c>
      <c r="BE914" s="306"/>
      <c r="BF914" s="307" t="s">
        <v>41</v>
      </c>
      <c r="BG914" s="308"/>
      <c r="BI914" s="145" t="s">
        <v>22</v>
      </c>
      <c r="BJ914" s="128">
        <f>B914/B932</f>
        <v>6.0826366169877619E-2</v>
      </c>
      <c r="BK914" s="129">
        <f t="shared" ref="BK914" si="17832">C914/C932</f>
        <v>4.5541838134430725E-2</v>
      </c>
      <c r="BL914" s="130">
        <f t="shared" ref="BL914" si="17833">D914/D932</f>
        <v>5.8951018638925011E-2</v>
      </c>
      <c r="BM914" s="131">
        <f t="shared" ref="BM914" si="17834">E914/E932</f>
        <v>4.3189980661202686E-2</v>
      </c>
      <c r="BN914" s="128">
        <f t="shared" ref="BN914" si="17835">F914/F932</f>
        <v>6.9535703407162433E-2</v>
      </c>
      <c r="BO914" s="129">
        <f t="shared" ref="BO914" si="17836">G914/G932</f>
        <v>2.4780146072440005E-2</v>
      </c>
      <c r="BP914" s="130">
        <f t="shared" ref="BP914" si="17837">H914/H932</f>
        <v>6.0778312199387848E-2</v>
      </c>
      <c r="BQ914" s="131">
        <f t="shared" ref="BQ914" si="17838">I914/I932</f>
        <v>4.0872786759045418E-2</v>
      </c>
      <c r="BR914" s="128">
        <f t="shared" ref="BR914" si="17839">J914/J932</f>
        <v>3.9119281744335183E-2</v>
      </c>
      <c r="BS914" s="129">
        <f t="shared" ref="BS914" si="17840">K914/K932</f>
        <v>0.11198519204072188</v>
      </c>
      <c r="BT914" s="130">
        <f t="shared" ref="BT914" si="17841">L914/L932</f>
        <v>3.1826380403793562E-2</v>
      </c>
      <c r="BU914" s="128">
        <f t="shared" ref="BU914" si="17842">M914/M932</f>
        <v>9.2191025319628986E-2</v>
      </c>
      <c r="BV914" s="132">
        <f t="shared" ref="BV914" si="17843">N914/N932</f>
        <v>4.4425907488631164E-2</v>
      </c>
      <c r="BW914" s="133">
        <f t="shared" ref="BW914" si="17844">O914/O932</f>
        <v>7.1716406605059846E-2</v>
      </c>
      <c r="BX914" s="128">
        <f t="shared" ref="BX914" si="17845">P914/P932</f>
        <v>5.1557678909127103E-2</v>
      </c>
      <c r="BY914" s="129">
        <f t="shared" ref="BY914" si="17846">Q914/Q932</f>
        <v>4.8988083979572536E-2</v>
      </c>
      <c r="BZ914" s="130">
        <f t="shared" ref="BZ914" si="17847">R914/R932</f>
        <v>6.4684461463378001E-2</v>
      </c>
      <c r="CA914" s="131">
        <f t="shared" ref="CA914" si="17848">S914/S932</f>
        <v>5.1096481667175307E-2</v>
      </c>
      <c r="CB914" s="128">
        <f t="shared" ref="CB914" si="17849">T914/T932</f>
        <v>3.3372138145129994E-2</v>
      </c>
      <c r="CC914" s="129">
        <f t="shared" ref="CC914" si="17850">U914/U932</f>
        <v>6.4224332881049298E-2</v>
      </c>
      <c r="CD914" s="130">
        <f t="shared" ref="CD914" si="17851">V914/V932</f>
        <v>3.3468559837728194E-2</v>
      </c>
      <c r="CE914" s="131">
        <f t="shared" ref="CE914" si="17852">W914/W932</f>
        <v>7.8309986443741528E-2</v>
      </c>
      <c r="CF914" s="128">
        <f t="shared" ref="CF914" si="17853">X914/X932</f>
        <v>5.0916988416988419E-2</v>
      </c>
      <c r="CG914" s="129">
        <f t="shared" ref="CG914" si="17854">Y914/Y932</f>
        <v>6.251621271076524E-2</v>
      </c>
      <c r="CH914" s="130">
        <f t="shared" ref="CH914" si="17855">Z914/Z932</f>
        <v>5.3641160949868073E-2</v>
      </c>
      <c r="CI914" s="128">
        <f t="shared" ref="CI914" si="17856">AA914/AA932</f>
        <v>5.4360895301516832E-2</v>
      </c>
      <c r="CJ914" s="134">
        <f t="shared" ref="CJ914" si="17857">AB914/AB932</f>
        <v>5.2757862366129699E-2</v>
      </c>
      <c r="CK914" s="135">
        <f t="shared" ref="CK914" si="17858">AC914/AC932</f>
        <v>5.4968454826015957E-2</v>
      </c>
    </row>
    <row r="915" spans="1:89" ht="15" thickTop="1" thickBot="1" x14ac:dyDescent="0.3">
      <c r="A915" s="136" t="s">
        <v>23</v>
      </c>
      <c r="B915" s="175">
        <v>1333</v>
      </c>
      <c r="C915" s="176">
        <v>1585</v>
      </c>
      <c r="D915" s="177">
        <v>557</v>
      </c>
      <c r="E915" s="178">
        <v>429</v>
      </c>
      <c r="F915" s="175">
        <v>1424</v>
      </c>
      <c r="G915" s="179">
        <v>682</v>
      </c>
      <c r="H915" s="177">
        <v>2085</v>
      </c>
      <c r="I915" s="178">
        <v>1780</v>
      </c>
      <c r="J915" s="175">
        <v>170</v>
      </c>
      <c r="K915" s="179">
        <v>366</v>
      </c>
      <c r="L915" s="177">
        <v>511</v>
      </c>
      <c r="M915" s="175">
        <v>1193</v>
      </c>
      <c r="N915" s="180">
        <v>1569</v>
      </c>
      <c r="O915" s="181">
        <v>1757</v>
      </c>
      <c r="P915" s="175">
        <v>1104</v>
      </c>
      <c r="Q915" s="179">
        <v>615</v>
      </c>
      <c r="R915" s="177">
        <v>1462</v>
      </c>
      <c r="S915" s="178">
        <v>912</v>
      </c>
      <c r="T915" s="175">
        <v>229</v>
      </c>
      <c r="U915" s="179">
        <v>181</v>
      </c>
      <c r="V915" s="177">
        <v>720</v>
      </c>
      <c r="W915" s="178">
        <v>1546</v>
      </c>
      <c r="X915" s="175">
        <v>819</v>
      </c>
      <c r="Y915" s="179">
        <v>414</v>
      </c>
      <c r="Z915" s="177">
        <v>1830</v>
      </c>
      <c r="AA915" s="175">
        <v>2444</v>
      </c>
      <c r="AB915" s="158">
        <f t="shared" si="17694"/>
        <v>13813</v>
      </c>
      <c r="AC915" s="159">
        <f t="shared" si="17695"/>
        <v>13904</v>
      </c>
      <c r="AE915" s="301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62" t="s">
        <v>14</v>
      </c>
      <c r="BG915" s="163" t="s">
        <v>15</v>
      </c>
      <c r="BI915" s="136" t="s">
        <v>23</v>
      </c>
      <c r="BJ915" s="128">
        <f>B915/B932</f>
        <v>5.3839008037481317E-2</v>
      </c>
      <c r="BK915" s="129">
        <f t="shared" ref="BK915" si="17859">C915/C932</f>
        <v>5.4355281207133059E-2</v>
      </c>
      <c r="BL915" s="130">
        <f t="shared" ref="BL915" si="17860">D915/D932</f>
        <v>6.035977459904638E-2</v>
      </c>
      <c r="BM915" s="131">
        <f t="shared" ref="BM915" si="17861">E915/E932</f>
        <v>3.9506400221014829E-2</v>
      </c>
      <c r="BN915" s="128">
        <f t="shared" ref="BN915" si="17862">F915/F932</f>
        <v>6.1964231321526481E-2</v>
      </c>
      <c r="BO915" s="129">
        <f t="shared" ref="BO915" si="17863">G915/G932</f>
        <v>2.5413623490833211E-2</v>
      </c>
      <c r="BP915" s="130">
        <f t="shared" ref="BP915" si="17864">H915/H932</f>
        <v>5.6979667686926104E-2</v>
      </c>
      <c r="BQ915" s="131">
        <f t="shared" ref="BQ915" si="17865">I915/I932</f>
        <v>4.2821401077752119E-2</v>
      </c>
      <c r="BR915" s="128">
        <f t="shared" ref="BR915" si="17866">J915/J932</f>
        <v>3.6340316374519024E-2</v>
      </c>
      <c r="BS915" s="129">
        <f t="shared" ref="BS915" si="17867">K915/K932</f>
        <v>8.4683017121702911E-2</v>
      </c>
      <c r="BT915" s="130">
        <f t="shared" ref="BT915" si="17868">L915/L932</f>
        <v>2.9731774015244079E-2</v>
      </c>
      <c r="BU915" s="128">
        <f t="shared" ref="BU915" si="17869">M915/M932</f>
        <v>7.4768112308849333E-2</v>
      </c>
      <c r="BV915" s="132">
        <f t="shared" ref="BV915" si="17870">N915/N932</f>
        <v>4.2219411780534399E-2</v>
      </c>
      <c r="BW915" s="133">
        <f t="shared" ref="BW915" si="17871">O915/O932</f>
        <v>5.3234358430540828E-2</v>
      </c>
      <c r="BX915" s="128">
        <f t="shared" ref="BX915" si="17872">P915/P932</f>
        <v>5.4941773663780231E-2</v>
      </c>
      <c r="BY915" s="129">
        <f t="shared" ref="BY915" si="17873">Q915/Q932</f>
        <v>3.8774352184603747E-2</v>
      </c>
      <c r="BZ915" s="130">
        <f t="shared" ref="BZ915" si="17874">R915/R932</f>
        <v>5.4886060742576119E-2</v>
      </c>
      <c r="CA915" s="131">
        <f t="shared" ref="CA915" si="17875">S915/S932</f>
        <v>3.976108471029341E-2</v>
      </c>
      <c r="CB915" s="128">
        <f t="shared" ref="CB915" si="17876">T915/T932</f>
        <v>4.443150950717889E-2</v>
      </c>
      <c r="CC915" s="129">
        <f t="shared" ref="CC915" si="17877">U915/U932</f>
        <v>4.0931705110809589E-2</v>
      </c>
      <c r="CD915" s="130">
        <f t="shared" ref="CD915" si="17878">V915/V932</f>
        <v>3.4772529701535784E-2</v>
      </c>
      <c r="CE915" s="131">
        <f t="shared" ref="CE915" si="17879">W915/W932</f>
        <v>6.9859918662449158E-2</v>
      </c>
      <c r="CF915" s="128">
        <f t="shared" ref="CF915" si="17880">X915/X932</f>
        <v>4.9408783783783786E-2</v>
      </c>
      <c r="CG915" s="129">
        <f t="shared" ref="CG915" si="17881">Y915/Y932</f>
        <v>5.3696498054474705E-2</v>
      </c>
      <c r="CH915" s="130">
        <f t="shared" ref="CH915" si="17882">Z915/Z932</f>
        <v>4.8284960422163591E-2</v>
      </c>
      <c r="CI915" s="128">
        <f t="shared" ref="CI915" si="17883">AA915/AA932</f>
        <v>5.6511283758786536E-2</v>
      </c>
      <c r="CJ915" s="134">
        <f t="shared" ref="CJ915" si="17884">AB915/AB932</f>
        <v>4.9393002091863189E-2</v>
      </c>
      <c r="CK915" s="135">
        <f t="shared" ref="CK915" si="17885">AC915/AC932</f>
        <v>5.0011869905832083E-2</v>
      </c>
    </row>
    <row r="916" spans="1:89" ht="13.5" thickTop="1" x14ac:dyDescent="0.2">
      <c r="A916" s="145" t="s">
        <v>24</v>
      </c>
      <c r="B916" s="189">
        <v>1474</v>
      </c>
      <c r="C916" s="183">
        <v>1490</v>
      </c>
      <c r="D916" s="184">
        <v>513</v>
      </c>
      <c r="E916" s="185">
        <v>480</v>
      </c>
      <c r="F916" s="182">
        <v>1348</v>
      </c>
      <c r="G916" s="186">
        <v>742</v>
      </c>
      <c r="H916" s="184">
        <v>2246</v>
      </c>
      <c r="I916" s="185">
        <v>1695</v>
      </c>
      <c r="J916" s="182">
        <v>166</v>
      </c>
      <c r="K916" s="186">
        <v>244</v>
      </c>
      <c r="L916" s="184">
        <v>533</v>
      </c>
      <c r="M916" s="182">
        <v>1120</v>
      </c>
      <c r="N916" s="187">
        <v>1692</v>
      </c>
      <c r="O916" s="190">
        <v>1783</v>
      </c>
      <c r="P916" s="182">
        <v>1110</v>
      </c>
      <c r="Q916" s="186">
        <v>659</v>
      </c>
      <c r="R916" s="184">
        <v>1520</v>
      </c>
      <c r="S916" s="185">
        <v>1063</v>
      </c>
      <c r="T916" s="182">
        <v>180</v>
      </c>
      <c r="U916" s="186">
        <v>142</v>
      </c>
      <c r="V916" s="184">
        <v>710</v>
      </c>
      <c r="W916" s="191">
        <v>1343</v>
      </c>
      <c r="X916" s="182">
        <v>779</v>
      </c>
      <c r="Y916" s="186">
        <v>295</v>
      </c>
      <c r="Z916" s="184">
        <v>2099</v>
      </c>
      <c r="AA916" s="182">
        <v>2062</v>
      </c>
      <c r="AB916" s="158">
        <f t="shared" si="17694"/>
        <v>14370</v>
      </c>
      <c r="AC916" s="159">
        <f t="shared" si="17695"/>
        <v>13118</v>
      </c>
      <c r="AE916" s="235" t="str">
        <f>$AE$17</f>
        <v>17:00 - 17:59</v>
      </c>
      <c r="AF916" s="125">
        <f t="shared" ref="AF916:AU918" si="17886">SUMIF($A$9:$A$32,$AE916,B$908:B$931)</f>
        <v>1860</v>
      </c>
      <c r="AG916" s="172">
        <f t="shared" si="17886"/>
        <v>2504</v>
      </c>
      <c r="AH916" s="126">
        <f t="shared" si="17886"/>
        <v>755</v>
      </c>
      <c r="AI916" s="166">
        <f t="shared" si="17886"/>
        <v>932</v>
      </c>
      <c r="AJ916" s="125">
        <f t="shared" si="17886"/>
        <v>1356</v>
      </c>
      <c r="AK916" s="127">
        <f t="shared" si="17886"/>
        <v>3349</v>
      </c>
      <c r="AL916" s="126">
        <f t="shared" si="17886"/>
        <v>2723</v>
      </c>
      <c r="AM916" s="166">
        <f t="shared" si="17886"/>
        <v>3778</v>
      </c>
      <c r="AN916" s="125">
        <f t="shared" si="17886"/>
        <v>651</v>
      </c>
      <c r="AO916" s="127">
        <f t="shared" si="17886"/>
        <v>186</v>
      </c>
      <c r="AP916" s="126">
        <f t="shared" si="17886"/>
        <v>1642</v>
      </c>
      <c r="AQ916" s="125">
        <f t="shared" si="17886"/>
        <v>808</v>
      </c>
      <c r="AR916" s="165">
        <f t="shared" si="17886"/>
        <v>3747</v>
      </c>
      <c r="AS916" s="167">
        <f t="shared" si="17886"/>
        <v>2205</v>
      </c>
      <c r="AT916" s="125">
        <f t="shared" si="17886"/>
        <v>1791</v>
      </c>
      <c r="AU916" s="127">
        <f t="shared" si="17886"/>
        <v>1133</v>
      </c>
      <c r="AV916" s="126">
        <f t="shared" ref="AP916:BE918" si="17887">SUMIF($A$9:$A$32,$AE916,R$908:R$931)</f>
        <v>2087</v>
      </c>
      <c r="AW916" s="166">
        <f t="shared" si="17887"/>
        <v>2169</v>
      </c>
      <c r="AX916" s="125">
        <f t="shared" si="17887"/>
        <v>600</v>
      </c>
      <c r="AY916" s="127">
        <f t="shared" si="17887"/>
        <v>214</v>
      </c>
      <c r="AZ916" s="126">
        <f t="shared" si="17887"/>
        <v>1990</v>
      </c>
      <c r="BA916" s="166">
        <f t="shared" si="17887"/>
        <v>1550</v>
      </c>
      <c r="BB916" s="125">
        <f t="shared" si="17887"/>
        <v>1838</v>
      </c>
      <c r="BC916" s="127">
        <f t="shared" si="17887"/>
        <v>525</v>
      </c>
      <c r="BD916" s="170">
        <f t="shared" si="17887"/>
        <v>2865</v>
      </c>
      <c r="BE916" s="171">
        <f t="shared" si="17887"/>
        <v>4166</v>
      </c>
      <c r="BF916" s="156">
        <f>AF916+AH916+AJ916+AL916+AN916+AP916+AR916+AT916+AV916+AX916+AZ916+BB916+BD916</f>
        <v>23905</v>
      </c>
      <c r="BG916" s="157">
        <f>AG916+AI916+AK916+AM916+AO916+AQ916+AS916+AU916+AW916+AY916+BA916+BC916+BE916</f>
        <v>23519</v>
      </c>
      <c r="BI916" s="145" t="s">
        <v>24</v>
      </c>
      <c r="BJ916" s="128">
        <f>B916/B932</f>
        <v>5.953390686215114E-2</v>
      </c>
      <c r="BK916" s="129">
        <f t="shared" ref="BK916" si="17888">C916/C932</f>
        <v>5.1097393689986281E-2</v>
      </c>
      <c r="BL916" s="130">
        <f t="shared" ref="BL916" si="17889">D916/D932</f>
        <v>5.5591677503250975E-2</v>
      </c>
      <c r="BM916" s="131">
        <f t="shared" ref="BM916" si="17890">E916/E932</f>
        <v>4.4202965282254349E-2</v>
      </c>
      <c r="BN916" s="128">
        <f t="shared" ref="BN916" si="17891">F916/F932</f>
        <v>5.8657151559984334E-2</v>
      </c>
      <c r="BO916" s="129">
        <f t="shared" ref="BO916" si="17892">G916/G932</f>
        <v>2.7649426143985689E-2</v>
      </c>
      <c r="BP916" s="130">
        <f t="shared" ref="BP916" si="17893">H916/H932</f>
        <v>6.1379536510712727E-2</v>
      </c>
      <c r="BQ916" s="131">
        <f t="shared" ref="BQ916" si="17894">I916/I932</f>
        <v>4.0776558891454963E-2</v>
      </c>
      <c r="BR916" s="128">
        <f t="shared" ref="BR916" si="17895">J916/J932</f>
        <v>3.5485250106883283E-2</v>
      </c>
      <c r="BS916" s="129">
        <f t="shared" ref="BS916" si="17896">K916/K932</f>
        <v>5.6455344747801943E-2</v>
      </c>
      <c r="BT916" s="130">
        <f t="shared" ref="BT916" si="17897">L916/L932</f>
        <v>3.1011811252690986E-2</v>
      </c>
      <c r="BU916" s="128">
        <f t="shared" ref="BU916" si="17898">M916/M932</f>
        <v>7.0193030834795694E-2</v>
      </c>
      <c r="BV916" s="132">
        <f t="shared" ref="BV916" si="17899">N916/N932</f>
        <v>4.5529155342679546E-2</v>
      </c>
      <c r="BW916" s="133">
        <f t="shared" ref="BW916" si="17900">O916/O932</f>
        <v>5.4022117860930162E-2</v>
      </c>
      <c r="BX916" s="128">
        <f t="shared" ref="BX916" si="17901">P916/P932</f>
        <v>5.5240370259779036E-2</v>
      </c>
      <c r="BY916" s="129">
        <f t="shared" ref="BY916" si="17902">Q916/Q932</f>
        <v>4.1548452178298972E-2</v>
      </c>
      <c r="BZ916" s="130">
        <f t="shared" ref="BZ916" si="17903">R916/R932</f>
        <v>5.7063483124976534E-2</v>
      </c>
      <c r="CA916" s="131">
        <f t="shared" ref="CA916" si="17904">S916/S932</f>
        <v>4.634433448140559E-2</v>
      </c>
      <c r="CB916" s="128">
        <f t="shared" ref="CB916" si="17905">T916/T932</f>
        <v>3.4924330616996506E-2</v>
      </c>
      <c r="CC916" s="129">
        <f t="shared" ref="CC916" si="17906">U916/U932</f>
        <v>3.2112166440524649E-2</v>
      </c>
      <c r="CD916" s="130">
        <f t="shared" ref="CD916" si="17907">V916/V932</f>
        <v>3.4289577900125566E-2</v>
      </c>
      <c r="CE916" s="131">
        <f t="shared" ref="CE916" si="17908">W916/W932</f>
        <v>6.0686850429281521E-2</v>
      </c>
      <c r="CF916" s="128">
        <f t="shared" ref="CF916" si="17909">X916/X932</f>
        <v>4.699565637065637E-2</v>
      </c>
      <c r="CG916" s="129">
        <f t="shared" ref="CG916" si="17910">Y916/Y932</f>
        <v>3.826199740596628E-2</v>
      </c>
      <c r="CH916" s="130">
        <f t="shared" ref="CH916" si="17911">Z916/Z932</f>
        <v>5.5382585751978894E-2</v>
      </c>
      <c r="CI916" s="128">
        <f t="shared" ref="CI916" si="17912">AA916/AA932</f>
        <v>4.7678505364409915E-2</v>
      </c>
      <c r="CJ916" s="134">
        <f t="shared" ref="CJ916" si="17913">AB916/AB932</f>
        <v>5.1384741914144216E-2</v>
      </c>
      <c r="CK916" s="135">
        <f t="shared" ref="CK916" si="17914">AC916/AC932</f>
        <v>4.7184674153100202E-2</v>
      </c>
    </row>
    <row r="917" spans="1:89" x14ac:dyDescent="0.2">
      <c r="A917" s="136" t="s">
        <v>25</v>
      </c>
      <c r="B917" s="192">
        <v>1553</v>
      </c>
      <c r="C917" s="176">
        <v>1857</v>
      </c>
      <c r="D917" s="177">
        <v>539</v>
      </c>
      <c r="E917" s="178">
        <v>429</v>
      </c>
      <c r="F917" s="175">
        <v>1365</v>
      </c>
      <c r="G917" s="179">
        <v>982</v>
      </c>
      <c r="H917" s="177">
        <v>2212</v>
      </c>
      <c r="I917" s="178">
        <v>2140</v>
      </c>
      <c r="J917" s="175">
        <v>218</v>
      </c>
      <c r="K917" s="176">
        <v>217</v>
      </c>
      <c r="L917" s="177">
        <v>670</v>
      </c>
      <c r="M917" s="175">
        <v>1192</v>
      </c>
      <c r="N917" s="180">
        <v>1882</v>
      </c>
      <c r="O917" s="193">
        <v>1845</v>
      </c>
      <c r="P917" s="175">
        <v>1150</v>
      </c>
      <c r="Q917" s="176">
        <v>762</v>
      </c>
      <c r="R917" s="177">
        <v>1576</v>
      </c>
      <c r="S917" s="178">
        <v>1076</v>
      </c>
      <c r="T917" s="184">
        <v>226</v>
      </c>
      <c r="U917" s="175">
        <v>189</v>
      </c>
      <c r="V917" s="177">
        <v>917</v>
      </c>
      <c r="W917" s="194">
        <v>1827</v>
      </c>
      <c r="X917" s="175">
        <v>876</v>
      </c>
      <c r="Y917" s="179">
        <v>413</v>
      </c>
      <c r="Z917" s="177">
        <v>2217</v>
      </c>
      <c r="AA917" s="175">
        <v>2948</v>
      </c>
      <c r="AB917" s="158">
        <f t="shared" si="17694"/>
        <v>15401</v>
      </c>
      <c r="AC917" s="159">
        <f t="shared" si="17695"/>
        <v>15877</v>
      </c>
      <c r="AE917" s="237" t="str">
        <f>$AE$18</f>
        <v>18:00 - 18:59</v>
      </c>
      <c r="AF917" s="125">
        <f t="shared" si="17886"/>
        <v>1765</v>
      </c>
      <c r="AG917" s="176">
        <f t="shared" si="17886"/>
        <v>2691</v>
      </c>
      <c r="AH917" s="177">
        <f t="shared" si="17886"/>
        <v>558</v>
      </c>
      <c r="AI917" s="178">
        <f t="shared" si="17886"/>
        <v>994</v>
      </c>
      <c r="AJ917" s="238">
        <f t="shared" si="17886"/>
        <v>1066</v>
      </c>
      <c r="AK917" s="179">
        <f t="shared" si="17886"/>
        <v>3248</v>
      </c>
      <c r="AL917" s="177">
        <f t="shared" si="17886"/>
        <v>2292</v>
      </c>
      <c r="AM917" s="178">
        <f t="shared" si="17886"/>
        <v>3898</v>
      </c>
      <c r="AN917" s="238">
        <f t="shared" si="17886"/>
        <v>470</v>
      </c>
      <c r="AO917" s="179">
        <f t="shared" si="17886"/>
        <v>209</v>
      </c>
      <c r="AP917" s="177">
        <f t="shared" si="17887"/>
        <v>1683</v>
      </c>
      <c r="AQ917" s="238">
        <f t="shared" si="17887"/>
        <v>805</v>
      </c>
      <c r="AR917" s="180">
        <f t="shared" si="17887"/>
        <v>3237</v>
      </c>
      <c r="AS917" s="181">
        <f t="shared" si="17887"/>
        <v>2189</v>
      </c>
      <c r="AT917" s="238">
        <f t="shared" si="17887"/>
        <v>1380</v>
      </c>
      <c r="AU917" s="179">
        <f t="shared" si="17887"/>
        <v>1205</v>
      </c>
      <c r="AV917" s="177">
        <f t="shared" si="17887"/>
        <v>1953</v>
      </c>
      <c r="AW917" s="178">
        <f t="shared" si="17887"/>
        <v>1741</v>
      </c>
      <c r="AX917" s="238">
        <f t="shared" si="17887"/>
        <v>447</v>
      </c>
      <c r="AY917" s="179">
        <f t="shared" si="17887"/>
        <v>171</v>
      </c>
      <c r="AZ917" s="177">
        <f t="shared" si="17887"/>
        <v>1817</v>
      </c>
      <c r="BA917" s="178">
        <f t="shared" si="17887"/>
        <v>1237</v>
      </c>
      <c r="BB917" s="238">
        <f t="shared" si="17887"/>
        <v>1465</v>
      </c>
      <c r="BC917" s="179">
        <f t="shared" si="17887"/>
        <v>438</v>
      </c>
      <c r="BD917" s="177">
        <f t="shared" si="17887"/>
        <v>2993</v>
      </c>
      <c r="BE917" s="238">
        <f t="shared" si="17887"/>
        <v>3094</v>
      </c>
      <c r="BF917" s="158">
        <f>SUM(AF917,AH917,AJ917,AL917,AN917,AP917,AR917,AT917,AV917,AX917,AZ917,BB917,BD917)</f>
        <v>21126</v>
      </c>
      <c r="BG917" s="159">
        <f>SUM(AG917,AI917,AK917,AM917,AO917,AQ917,AS917,AU917,AW917,AY917,BA917,BC917,BE917)</f>
        <v>21920</v>
      </c>
      <c r="BI917" s="136" t="s">
        <v>25</v>
      </c>
      <c r="BJ917" s="128">
        <f>B917/B932</f>
        <v>6.2724665778100888E-2</v>
      </c>
      <c r="BK917" s="129">
        <f t="shared" ref="BK917" si="17915">C917/C932</f>
        <v>6.3683127572016454E-2</v>
      </c>
      <c r="BL917" s="130">
        <f t="shared" ref="BL917" si="17916">D917/D932</f>
        <v>5.8409189423493713E-2</v>
      </c>
      <c r="BM917" s="131">
        <f t="shared" ref="BM917" si="17917">E917/E932</f>
        <v>3.9506400221014829E-2</v>
      </c>
      <c r="BN917" s="128">
        <f t="shared" ref="BN917" si="17918">F917/F932</f>
        <v>5.9396893085592449E-2</v>
      </c>
      <c r="BO917" s="129">
        <f t="shared" ref="BO917" si="17919">G917/G932</f>
        <v>3.6592636756595617E-2</v>
      </c>
      <c r="BP917" s="130">
        <f t="shared" ref="BP917" si="17920">H917/H932</f>
        <v>6.0450371665937912E-2</v>
      </c>
      <c r="BQ917" s="131">
        <f t="shared" ref="BQ917" si="17921">I917/I932</f>
        <v>5.1481909160892993E-2</v>
      </c>
      <c r="BR917" s="128">
        <f t="shared" ref="BR917" si="17922">J917/J932</f>
        <v>4.6601111586147929E-2</v>
      </c>
      <c r="BS917" s="129">
        <f t="shared" ref="BS917" si="17923">K917/K932</f>
        <v>5.0208236927348451E-2</v>
      </c>
      <c r="BT917" s="130">
        <f t="shared" ref="BT917" si="17924">L917/L932</f>
        <v>3.8982952231337638E-2</v>
      </c>
      <c r="BU917" s="128">
        <f t="shared" ref="BU917" si="17925">M917/M932</f>
        <v>7.4705439959889694E-2</v>
      </c>
      <c r="BV917" s="132">
        <f t="shared" ref="BV917" si="17926">N917/N932</f>
        <v>5.064176734924522E-2</v>
      </c>
      <c r="BW917" s="133">
        <f t="shared" ref="BW917" si="17927">O917/O932</f>
        <v>5.5900621118012424E-2</v>
      </c>
      <c r="BX917" s="128">
        <f t="shared" ref="BX917" si="17928">P917/P932</f>
        <v>5.7231014233104407E-2</v>
      </c>
      <c r="BY917" s="129">
        <f t="shared" ref="BY917" si="17929">Q917/Q932</f>
        <v>4.804236807263098E-2</v>
      </c>
      <c r="BZ917" s="130">
        <f t="shared" ref="BZ917" si="17930">R917/R932</f>
        <v>5.9165821976949355E-2</v>
      </c>
      <c r="CA917" s="131">
        <f t="shared" ref="CA917" si="17931">S917/S932</f>
        <v>4.6911104329249685E-2</v>
      </c>
      <c r="CB917" s="128">
        <f t="shared" ref="CB917" si="17932">T917/T932</f>
        <v>4.3849437330228946E-2</v>
      </c>
      <c r="CC917" s="129">
        <f t="shared" ref="CC917" si="17933">U917/U932</f>
        <v>4.2740841248303935E-2</v>
      </c>
      <c r="CD917" s="130">
        <f t="shared" ref="CD917" si="17934">V917/V932</f>
        <v>4.4286680189317106E-2</v>
      </c>
      <c r="CE917" s="131">
        <f t="shared" ref="CE917" si="17935">W917/W932</f>
        <v>8.2557614098508814E-2</v>
      </c>
      <c r="CF917" s="128">
        <f t="shared" ref="CF917" si="17936">X917/X932</f>
        <v>5.2847490347490346E-2</v>
      </c>
      <c r="CG917" s="129">
        <f t="shared" ref="CG917" si="17937">Y917/Y932</f>
        <v>5.3566796368352786E-2</v>
      </c>
      <c r="CH917" s="130">
        <f t="shared" ref="CH917" si="17938">Z917/Z932</f>
        <v>5.8496042216358839E-2</v>
      </c>
      <c r="CI917" s="128">
        <f t="shared" ref="CI917" si="17939">AA917/AA932</f>
        <v>6.8165001849796528E-2</v>
      </c>
      <c r="CJ917" s="134">
        <f t="shared" ref="CJ917" si="17940">AB917/AB932</f>
        <v>5.5071427294344819E-2</v>
      </c>
      <c r="CK917" s="135">
        <f t="shared" ref="CK917" si="17941">AC917/AC932</f>
        <v>5.7108634816951664E-2</v>
      </c>
    </row>
    <row r="918" spans="1:89" ht="13.5" thickBot="1" x14ac:dyDescent="0.25">
      <c r="A918" s="145" t="s">
        <v>26</v>
      </c>
      <c r="B918" s="189">
        <v>1493</v>
      </c>
      <c r="C918" s="183">
        <v>1856</v>
      </c>
      <c r="D918" s="184">
        <v>470</v>
      </c>
      <c r="E918" s="185">
        <v>502</v>
      </c>
      <c r="F918" s="182">
        <v>1175</v>
      </c>
      <c r="G918" s="186">
        <v>1084</v>
      </c>
      <c r="H918" s="184">
        <v>2122</v>
      </c>
      <c r="I918" s="185">
        <v>2168</v>
      </c>
      <c r="J918" s="182">
        <v>233</v>
      </c>
      <c r="K918" s="183">
        <v>174</v>
      </c>
      <c r="L918" s="184">
        <v>669</v>
      </c>
      <c r="M918" s="182">
        <v>1059</v>
      </c>
      <c r="N918" s="187">
        <v>1704</v>
      </c>
      <c r="O918" s="190">
        <v>1692</v>
      </c>
      <c r="P918" s="182">
        <v>1077</v>
      </c>
      <c r="Q918" s="183">
        <v>728</v>
      </c>
      <c r="R918" s="184">
        <v>1515</v>
      </c>
      <c r="S918" s="185">
        <v>1104</v>
      </c>
      <c r="T918" s="182">
        <v>192</v>
      </c>
      <c r="U918" s="186">
        <v>184</v>
      </c>
      <c r="V918" s="184">
        <v>909</v>
      </c>
      <c r="W918" s="191">
        <v>1201</v>
      </c>
      <c r="X918" s="182">
        <v>776</v>
      </c>
      <c r="Y918" s="186">
        <v>334</v>
      </c>
      <c r="Z918" s="184">
        <v>2116</v>
      </c>
      <c r="AA918" s="182">
        <v>2516</v>
      </c>
      <c r="AB918" s="158">
        <f t="shared" si="17694"/>
        <v>14451</v>
      </c>
      <c r="AC918" s="159">
        <f t="shared" si="17695"/>
        <v>14602</v>
      </c>
      <c r="AE918" s="235">
        <f>$AE$19</f>
        <v>0</v>
      </c>
      <c r="AF918" s="125">
        <f t="shared" si="17886"/>
        <v>0</v>
      </c>
      <c r="AG918" s="183">
        <f t="shared" si="17886"/>
        <v>0</v>
      </c>
      <c r="AH918" s="184">
        <f t="shared" si="17886"/>
        <v>0</v>
      </c>
      <c r="AI918" s="185">
        <f t="shared" si="17886"/>
        <v>0</v>
      </c>
      <c r="AJ918" s="182">
        <f t="shared" si="17886"/>
        <v>0</v>
      </c>
      <c r="AK918" s="186">
        <f t="shared" si="17886"/>
        <v>0</v>
      </c>
      <c r="AL918" s="184">
        <f t="shared" si="17886"/>
        <v>0</v>
      </c>
      <c r="AM918" s="185">
        <f t="shared" si="17886"/>
        <v>0</v>
      </c>
      <c r="AN918" s="182">
        <f t="shared" si="17886"/>
        <v>0</v>
      </c>
      <c r="AO918" s="186">
        <f t="shared" si="17886"/>
        <v>0</v>
      </c>
      <c r="AP918" s="184">
        <f t="shared" si="17887"/>
        <v>0</v>
      </c>
      <c r="AQ918" s="182">
        <f t="shared" si="17887"/>
        <v>0</v>
      </c>
      <c r="AR918" s="187">
        <f t="shared" si="17887"/>
        <v>0</v>
      </c>
      <c r="AS918" s="188">
        <f t="shared" si="17887"/>
        <v>0</v>
      </c>
      <c r="AT918" s="182">
        <f t="shared" si="17887"/>
        <v>0</v>
      </c>
      <c r="AU918" s="186">
        <f t="shared" si="17887"/>
        <v>0</v>
      </c>
      <c r="AV918" s="184">
        <f t="shared" si="17887"/>
        <v>0</v>
      </c>
      <c r="AW918" s="185">
        <f t="shared" si="17887"/>
        <v>0</v>
      </c>
      <c r="AX918" s="182">
        <f t="shared" si="17887"/>
        <v>0</v>
      </c>
      <c r="AY918" s="186">
        <f t="shared" si="17887"/>
        <v>0</v>
      </c>
      <c r="AZ918" s="184">
        <f t="shared" si="17887"/>
        <v>0</v>
      </c>
      <c r="BA918" s="185">
        <f t="shared" si="17887"/>
        <v>0</v>
      </c>
      <c r="BB918" s="182">
        <f t="shared" si="17887"/>
        <v>0</v>
      </c>
      <c r="BC918" s="186">
        <f t="shared" si="17887"/>
        <v>0</v>
      </c>
      <c r="BD918" s="184">
        <f t="shared" si="17887"/>
        <v>0</v>
      </c>
      <c r="BE918" s="182">
        <f t="shared" si="17887"/>
        <v>0</v>
      </c>
      <c r="BF918" s="158">
        <f>SUM(AF918,AH918,AJ918,AL918,AN918,AP918,AR918,AT918,AV918,AX918,AZ918,BB918,BD918)</f>
        <v>0</v>
      </c>
      <c r="BG918" s="159">
        <f>SUM(AG918,AI918,AK918,AM918,AO918,AQ918,AS918,AU918,AW918,AY918,BA918,BC918,BE918)</f>
        <v>0</v>
      </c>
      <c r="BI918" s="145" t="s">
        <v>26</v>
      </c>
      <c r="BJ918" s="128">
        <f>B918/B932</f>
        <v>6.0301304576113733E-2</v>
      </c>
      <c r="BK918" s="129">
        <f t="shared" ref="BK918" si="17942">C918/C932</f>
        <v>6.3648834019204389E-2</v>
      </c>
      <c r="BL918" s="130">
        <f t="shared" ref="BL918" si="17943">D918/D932</f>
        <v>5.0931946250541829E-2</v>
      </c>
      <c r="BM918" s="131">
        <f t="shared" ref="BM918" si="17944">E918/E932</f>
        <v>4.6228934524357675E-2</v>
      </c>
      <c r="BN918" s="128">
        <f t="shared" ref="BN918" si="17945">F918/F932</f>
        <v>5.1129193681737087E-2</v>
      </c>
      <c r="BO918" s="129">
        <f t="shared" ref="BO918" si="17946">G918/G932</f>
        <v>4.0393501266954839E-2</v>
      </c>
      <c r="BP918" s="130">
        <f t="shared" ref="BP918" si="17947">H918/H932</f>
        <v>5.79908176650634E-2</v>
      </c>
      <c r="BQ918" s="131">
        <f t="shared" ref="BQ918" si="17948">I918/I932</f>
        <v>5.2155504234026172E-2</v>
      </c>
      <c r="BR918" s="128">
        <f t="shared" ref="BR918" si="17949">J918/J932</f>
        <v>4.9807610089781955E-2</v>
      </c>
      <c r="BS918" s="129">
        <f t="shared" ref="BS918" si="17950">K918/K932</f>
        <v>4.0259139287366963E-2</v>
      </c>
      <c r="BT918" s="130">
        <f t="shared" ref="BT918" si="17951">L918/L932</f>
        <v>3.8924768720544595E-2</v>
      </c>
      <c r="BU918" s="128">
        <f t="shared" ref="BU918" si="17952">M918/M932</f>
        <v>6.6370017548257706E-2</v>
      </c>
      <c r="BV918" s="132">
        <f t="shared" ref="BV918" si="17953">N918/N932</f>
        <v>4.5852057153620535E-2</v>
      </c>
      <c r="BW918" s="133">
        <f t="shared" ref="BW918" si="17954">O918/O932</f>
        <v>5.1264959854567492E-2</v>
      </c>
      <c r="BX918" s="128">
        <f t="shared" ref="BX918" si="17955">P918/P932</f>
        <v>5.3598088981785606E-2</v>
      </c>
      <c r="BY918" s="129">
        <f t="shared" ref="BY918" si="17956">Q918/Q932</f>
        <v>4.5898745350230127E-2</v>
      </c>
      <c r="BZ918" s="130">
        <f t="shared" ref="BZ918" si="17957">R918/R932</f>
        <v>5.6875774298907535E-2</v>
      </c>
      <c r="CA918" s="131">
        <f t="shared" ref="CA918" si="17958">S918/S932</f>
        <v>4.8131839386144661E-2</v>
      </c>
      <c r="CB918" s="128">
        <f t="shared" ref="CB918" si="17959">T918/T932</f>
        <v>3.7252619324796274E-2</v>
      </c>
      <c r="CC918" s="129">
        <f t="shared" ref="CC918" si="17960">U918/U932</f>
        <v>4.1610131162369966E-2</v>
      </c>
      <c r="CD918" s="130">
        <f t="shared" ref="CD918" si="17961">V918/V932</f>
        <v>4.3900318748188928E-2</v>
      </c>
      <c r="CE918" s="131">
        <f t="shared" ref="CE918" si="17962">W918/W932</f>
        <v>5.427022141888839E-2</v>
      </c>
      <c r="CF918" s="128">
        <f t="shared" ref="CF918" si="17963">X918/X932</f>
        <v>4.6814671814671811E-2</v>
      </c>
      <c r="CG918" s="129">
        <f t="shared" ref="CG918" si="17964">Y918/Y932</f>
        <v>4.332036316472114E-2</v>
      </c>
      <c r="CH918" s="130">
        <f t="shared" ref="CH918" si="17965">Z918/Z932</f>
        <v>5.5831134564643801E-2</v>
      </c>
      <c r="CI918" s="128">
        <f t="shared" ref="CI918" si="17966">AA918/AA932</f>
        <v>5.8176100628930819E-2</v>
      </c>
      <c r="CJ918" s="134">
        <f t="shared" ref="CJ918" si="17967">AB918/AB932</f>
        <v>5.1674384509484902E-2</v>
      </c>
      <c r="CK918" s="135">
        <f t="shared" ref="CK918" si="17968">AC918/AC932</f>
        <v>5.2522534836375145E-2</v>
      </c>
    </row>
    <row r="919" spans="1:89" ht="14.25" thickTop="1" thickBot="1" x14ac:dyDescent="0.25">
      <c r="A919" s="136" t="s">
        <v>27</v>
      </c>
      <c r="B919" s="192">
        <v>1500</v>
      </c>
      <c r="C919" s="176">
        <v>1675</v>
      </c>
      <c r="D919" s="177">
        <v>562</v>
      </c>
      <c r="E919" s="178">
        <v>555</v>
      </c>
      <c r="F919" s="175">
        <v>1076</v>
      </c>
      <c r="G919" s="179">
        <v>1190</v>
      </c>
      <c r="H919" s="177">
        <v>2114</v>
      </c>
      <c r="I919" s="178">
        <v>2197</v>
      </c>
      <c r="J919" s="175">
        <v>244</v>
      </c>
      <c r="K919" s="176">
        <v>173</v>
      </c>
      <c r="L919" s="177">
        <v>794</v>
      </c>
      <c r="M919" s="175">
        <v>728</v>
      </c>
      <c r="N919" s="180">
        <v>1859</v>
      </c>
      <c r="O919" s="193">
        <v>1564</v>
      </c>
      <c r="P919" s="175">
        <v>1325</v>
      </c>
      <c r="Q919" s="176">
        <v>761</v>
      </c>
      <c r="R919" s="177">
        <v>1487</v>
      </c>
      <c r="S919" s="178">
        <v>1067</v>
      </c>
      <c r="T919" s="175">
        <v>274</v>
      </c>
      <c r="U919" s="179">
        <v>139</v>
      </c>
      <c r="V919" s="177">
        <v>1084</v>
      </c>
      <c r="W919" s="194">
        <v>1344</v>
      </c>
      <c r="X919" s="175">
        <v>787</v>
      </c>
      <c r="Y919" s="179">
        <v>400</v>
      </c>
      <c r="Z919" s="177">
        <v>2213</v>
      </c>
      <c r="AA919" s="175">
        <v>2673</v>
      </c>
      <c r="AB919" s="158">
        <f t="shared" si="17694"/>
        <v>15319</v>
      </c>
      <c r="AC919" s="159">
        <f t="shared" si="17695"/>
        <v>14466</v>
      </c>
      <c r="AE919" s="229" t="s">
        <v>13</v>
      </c>
      <c r="AF919" s="20">
        <f t="shared" ref="AF919:BG919" si="17969">SUM(AF916:AF918)</f>
        <v>3625</v>
      </c>
      <c r="AG919" s="21">
        <f t="shared" si="17969"/>
        <v>5195</v>
      </c>
      <c r="AH919" s="20">
        <f t="shared" si="17969"/>
        <v>1313</v>
      </c>
      <c r="AI919" s="21">
        <f t="shared" si="17969"/>
        <v>1926</v>
      </c>
      <c r="AJ919" s="20">
        <f t="shared" si="17969"/>
        <v>2422</v>
      </c>
      <c r="AK919" s="21">
        <f t="shared" si="17969"/>
        <v>6597</v>
      </c>
      <c r="AL919" s="20">
        <f t="shared" si="17969"/>
        <v>5015</v>
      </c>
      <c r="AM919" s="21">
        <f t="shared" si="17969"/>
        <v>7676</v>
      </c>
      <c r="AN919" s="20">
        <f t="shared" si="17969"/>
        <v>1121</v>
      </c>
      <c r="AO919" s="21">
        <f t="shared" si="17969"/>
        <v>395</v>
      </c>
      <c r="AP919" s="20">
        <f t="shared" si="17969"/>
        <v>3325</v>
      </c>
      <c r="AQ919" s="21">
        <f t="shared" si="17969"/>
        <v>1613</v>
      </c>
      <c r="AR919" s="20">
        <f t="shared" si="17969"/>
        <v>6984</v>
      </c>
      <c r="AS919" s="21">
        <f t="shared" si="17969"/>
        <v>4394</v>
      </c>
      <c r="AT919" s="20">
        <f t="shared" si="17969"/>
        <v>3171</v>
      </c>
      <c r="AU919" s="21">
        <f t="shared" si="17969"/>
        <v>2338</v>
      </c>
      <c r="AV919" s="20">
        <f t="shared" si="17969"/>
        <v>4040</v>
      </c>
      <c r="AW919" s="21">
        <f t="shared" si="17969"/>
        <v>3910</v>
      </c>
      <c r="AX919" s="20">
        <f t="shared" si="17969"/>
        <v>1047</v>
      </c>
      <c r="AY919" s="21">
        <f t="shared" si="17969"/>
        <v>385</v>
      </c>
      <c r="AZ919" s="20">
        <f t="shared" si="17969"/>
        <v>3807</v>
      </c>
      <c r="BA919" s="21">
        <f t="shared" si="17969"/>
        <v>2787</v>
      </c>
      <c r="BB919" s="20">
        <f t="shared" si="17969"/>
        <v>3303</v>
      </c>
      <c r="BC919" s="21">
        <f t="shared" si="17969"/>
        <v>963</v>
      </c>
      <c r="BD919" s="20">
        <f t="shared" si="17969"/>
        <v>5858</v>
      </c>
      <c r="BE919" s="21">
        <f t="shared" si="17969"/>
        <v>7260</v>
      </c>
      <c r="BF919" s="160">
        <f t="shared" si="17969"/>
        <v>45031</v>
      </c>
      <c r="BG919" s="161">
        <f t="shared" si="17969"/>
        <v>45439</v>
      </c>
      <c r="BI919" s="136" t="s">
        <v>27</v>
      </c>
      <c r="BJ919" s="128">
        <f>B919/B932</f>
        <v>6.0584030049678904E-2</v>
      </c>
      <c r="BK919" s="129">
        <f t="shared" ref="BK919" si="17970">C919/C932</f>
        <v>5.7441700960219479E-2</v>
      </c>
      <c r="BL919" s="130">
        <f t="shared" ref="BL919" si="17971">D919/D932</f>
        <v>6.0901603814477678E-2</v>
      </c>
      <c r="BM919" s="131">
        <f t="shared" ref="BM919" si="17972">E919/E932</f>
        <v>5.1109678607606596E-2</v>
      </c>
      <c r="BN919" s="128">
        <f t="shared" ref="BN919" si="17973">F919/F932</f>
        <v>4.6821287150254555E-2</v>
      </c>
      <c r="BO919" s="129">
        <f t="shared" ref="BO919" si="17974">G919/G932</f>
        <v>4.4343419287524222E-2</v>
      </c>
      <c r="BP919" s="130">
        <f t="shared" ref="BP919" si="17975">H919/H932</f>
        <v>5.7772190642763448E-2</v>
      </c>
      <c r="BQ919" s="131">
        <f t="shared" ref="BQ919" si="17976">I919/I932</f>
        <v>5.285315627405697E-2</v>
      </c>
      <c r="BR919" s="128">
        <f t="shared" ref="BR919" si="17977">J919/J932</f>
        <v>5.2159042325780246E-2</v>
      </c>
      <c r="BS919" s="129">
        <f t="shared" ref="BS919" si="17978">K919/K932</f>
        <v>4.0027764923646458E-2</v>
      </c>
      <c r="BT919" s="130">
        <f t="shared" ref="BT919" si="17979">L919/L932</f>
        <v>4.6197707569674756E-2</v>
      </c>
      <c r="BU919" s="128">
        <f t="shared" ref="BU919" si="17980">M919/M932</f>
        <v>4.5625470042617196E-2</v>
      </c>
      <c r="BV919" s="132">
        <f t="shared" ref="BV919" si="17981">N919/N932</f>
        <v>5.0022872211608317E-2</v>
      </c>
      <c r="BW919" s="133">
        <f t="shared" ref="BW919" si="17982">O919/O932</f>
        <v>4.7386759581881537E-2</v>
      </c>
      <c r="BX919" s="128">
        <f t="shared" ref="BX919" si="17983">P919/P932</f>
        <v>6.5940081616402912E-2</v>
      </c>
      <c r="BY919" s="129">
        <f t="shared" ref="BY919" si="17984">Q919/Q932</f>
        <v>4.7979320345501543E-2</v>
      </c>
      <c r="BZ919" s="130">
        <f t="shared" ref="BZ919" si="17985">R919/R932</f>
        <v>5.5824604872921124E-2</v>
      </c>
      <c r="CA919" s="131">
        <f t="shared" ref="CA919" si="17986">S919/S932</f>
        <v>4.651872520381916E-2</v>
      </c>
      <c r="CB919" s="128">
        <f t="shared" ref="CB919" si="17987">T919/T932</f>
        <v>5.3162592161428018E-2</v>
      </c>
      <c r="CC919" s="129">
        <f t="shared" ref="CC919" si="17988">U919/U932</f>
        <v>3.1433740388964272E-2</v>
      </c>
      <c r="CD919" s="130">
        <f t="shared" ref="CD919" si="17989">V919/V932</f>
        <v>5.2351975272867765E-2</v>
      </c>
      <c r="CE919" s="131">
        <f t="shared" ref="CE919" si="17990">W919/W932</f>
        <v>6.0732037957523723E-2</v>
      </c>
      <c r="CF919" s="128">
        <f t="shared" ref="CF919" si="17991">X919/X932</f>
        <v>4.7478281853281852E-2</v>
      </c>
      <c r="CG919" s="129">
        <f t="shared" ref="CG919" si="17992">Y919/Y932</f>
        <v>5.1880674448767837E-2</v>
      </c>
      <c r="CH919" s="130">
        <f t="shared" ref="CH919" si="17993">Z919/Z932</f>
        <v>5.8390501319261212E-2</v>
      </c>
      <c r="CI919" s="128">
        <f t="shared" ref="CI919" si="17994">AA919/AA932</f>
        <v>6.1806326304106547E-2</v>
      </c>
      <c r="CJ919" s="134">
        <f t="shared" ref="CJ919" si="17995">AB919/AB932</f>
        <v>5.4778208864493749E-2</v>
      </c>
      <c r="CK919" s="135">
        <f t="shared" ref="CK919" si="17996">AC919/AC932</f>
        <v>5.2033350838446984E-2</v>
      </c>
    </row>
    <row r="920" spans="1:89" ht="13.5" thickTop="1" x14ac:dyDescent="0.2">
      <c r="A920" s="145" t="s">
        <v>28</v>
      </c>
      <c r="B920" s="189">
        <v>1416</v>
      </c>
      <c r="C920" s="183">
        <v>2113</v>
      </c>
      <c r="D920" s="184">
        <v>621</v>
      </c>
      <c r="E920" s="185">
        <v>587</v>
      </c>
      <c r="F920" s="182">
        <v>1081</v>
      </c>
      <c r="G920" s="186">
        <v>1610</v>
      </c>
      <c r="H920" s="184">
        <v>2393</v>
      </c>
      <c r="I920" s="185">
        <v>2484</v>
      </c>
      <c r="J920" s="182">
        <v>321</v>
      </c>
      <c r="K920" s="183">
        <v>233</v>
      </c>
      <c r="L920" s="184">
        <v>1228</v>
      </c>
      <c r="M920" s="182">
        <v>884</v>
      </c>
      <c r="N920" s="187">
        <v>2422</v>
      </c>
      <c r="O920" s="190">
        <v>1818</v>
      </c>
      <c r="P920" s="182">
        <v>1576</v>
      </c>
      <c r="Q920" s="183">
        <v>831</v>
      </c>
      <c r="R920" s="184">
        <v>1597</v>
      </c>
      <c r="S920" s="185">
        <v>1324</v>
      </c>
      <c r="T920" s="182">
        <v>375</v>
      </c>
      <c r="U920" s="186">
        <v>187</v>
      </c>
      <c r="V920" s="184">
        <v>1499</v>
      </c>
      <c r="W920" s="191">
        <v>1313</v>
      </c>
      <c r="X920" s="182">
        <v>1068</v>
      </c>
      <c r="Y920" s="186">
        <v>306</v>
      </c>
      <c r="Z920" s="184">
        <v>2387</v>
      </c>
      <c r="AA920" s="182">
        <v>3017</v>
      </c>
      <c r="AB920" s="158">
        <f t="shared" si="17694"/>
        <v>17984</v>
      </c>
      <c r="AC920" s="159">
        <f t="shared" si="17695"/>
        <v>16707</v>
      </c>
      <c r="BI920" s="145" t="s">
        <v>28</v>
      </c>
      <c r="BJ920" s="128">
        <f>B920/B932</f>
        <v>5.7191324366896883E-2</v>
      </c>
      <c r="BK920" s="129">
        <f t="shared" ref="BK920" si="17997">C920/C932</f>
        <v>7.2462277091906724E-2</v>
      </c>
      <c r="BL920" s="130">
        <f t="shared" ref="BL920" si="17998">D920/D932</f>
        <v>6.7295188556566965E-2</v>
      </c>
      <c r="BM920" s="131">
        <f t="shared" ref="BM920" si="17999">E920/E932</f>
        <v>5.4056542959756884E-2</v>
      </c>
      <c r="BN920" s="128">
        <f t="shared" ref="BN920" si="18000">F920/F932</f>
        <v>4.7038858187198121E-2</v>
      </c>
      <c r="BO920" s="129">
        <f t="shared" ref="BO920" si="18001">G920/G932</f>
        <v>5.9994037859591592E-2</v>
      </c>
      <c r="BP920" s="130">
        <f t="shared" ref="BP920" si="18002">H920/H932</f>
        <v>6.5396808045474417E-2</v>
      </c>
      <c r="BQ920" s="131">
        <f t="shared" ref="BQ920" si="18003">I920/I932</f>
        <v>5.9757505773672052E-2</v>
      </c>
      <c r="BR920" s="128">
        <f t="shared" ref="BR920" si="18004">J920/J932</f>
        <v>6.8619067977768275E-2</v>
      </c>
      <c r="BS920" s="129">
        <f t="shared" ref="BS920" si="18005">K920/K932</f>
        <v>5.3910226746876448E-2</v>
      </c>
      <c r="BT920" s="130">
        <f t="shared" ref="BT920" si="18006">L920/L932</f>
        <v>7.1449351253854654E-2</v>
      </c>
      <c r="BU920" s="128">
        <f t="shared" ref="BU920" si="18007">M920/M932</f>
        <v>5.540235648032088E-2</v>
      </c>
      <c r="BV920" s="132">
        <f t="shared" ref="BV920" si="18008">N920/N932</f>
        <v>6.5172348841589747E-2</v>
      </c>
      <c r="BW920" s="133">
        <f t="shared" ref="BW920" si="18009">O920/O932</f>
        <v>5.5082563247992732E-2</v>
      </c>
      <c r="BX920" s="128">
        <f t="shared" ref="BX920" si="18010">P920/P932</f>
        <v>7.8431372549019607E-2</v>
      </c>
      <c r="BY920" s="129">
        <f t="shared" ref="BY920" si="18011">Q920/Q932</f>
        <v>5.2392661244562135E-2</v>
      </c>
      <c r="BZ920" s="130">
        <f t="shared" ref="BZ920" si="18012">R920/R932</f>
        <v>5.9954199046439165E-2</v>
      </c>
      <c r="CA920" s="131">
        <f t="shared" ref="CA920" si="18013">S920/S932</f>
        <v>5.7723329118890873E-2</v>
      </c>
      <c r="CB920" s="128">
        <f t="shared" ref="CB920" si="18014">T920/T932</f>
        <v>7.2759022118742731E-2</v>
      </c>
      <c r="CC920" s="129">
        <f t="shared" ref="CC920" si="18015">U920/U932</f>
        <v>4.228855721393035E-2</v>
      </c>
      <c r="CD920" s="130">
        <f t="shared" ref="CD920" si="18016">V920/V932</f>
        <v>7.2394475031391861E-2</v>
      </c>
      <c r="CE920" s="131">
        <f t="shared" ref="CE920" si="18017">W920/W932</f>
        <v>5.9331224582015361E-2</v>
      </c>
      <c r="CF920" s="128">
        <f t="shared" ref="CF920" si="18018">X920/X932</f>
        <v>6.4430501930501927E-2</v>
      </c>
      <c r="CG920" s="129">
        <f t="shared" ref="CG920" si="18019">Y920/Y932</f>
        <v>3.9688715953307391E-2</v>
      </c>
      <c r="CH920" s="130">
        <f t="shared" ref="CH920" si="18020">Z920/Z932</f>
        <v>6.2981530343007922E-2</v>
      </c>
      <c r="CI920" s="128">
        <f t="shared" ref="CI920" si="18021">AA920/AA932</f>
        <v>6.9760451350351457E-2</v>
      </c>
      <c r="CJ920" s="134">
        <f t="shared" ref="CJ920" si="18022">AB920/AB932</f>
        <v>6.430780783465341E-2</v>
      </c>
      <c r="CK920" s="135">
        <f t="shared" ref="CK920" si="18023">AC920/AC932</f>
        <v>6.0094095980777945E-2</v>
      </c>
    </row>
    <row r="921" spans="1:89" x14ac:dyDescent="0.2">
      <c r="A921" s="136" t="s">
        <v>29</v>
      </c>
      <c r="B921" s="192">
        <v>1675</v>
      </c>
      <c r="C921" s="176">
        <v>2074</v>
      </c>
      <c r="D921" s="177">
        <v>838</v>
      </c>
      <c r="E921" s="178">
        <v>708</v>
      </c>
      <c r="F921" s="175">
        <v>1358</v>
      </c>
      <c r="G921" s="179">
        <v>2307</v>
      </c>
      <c r="H921" s="177">
        <v>2588</v>
      </c>
      <c r="I921" s="178">
        <v>3312</v>
      </c>
      <c r="J921" s="175">
        <v>544</v>
      </c>
      <c r="K921" s="176">
        <v>213</v>
      </c>
      <c r="L921" s="177">
        <v>1587</v>
      </c>
      <c r="M921" s="175">
        <v>863</v>
      </c>
      <c r="N921" s="180">
        <v>2991</v>
      </c>
      <c r="O921" s="193">
        <v>2122</v>
      </c>
      <c r="P921" s="175">
        <v>2069</v>
      </c>
      <c r="Q921" s="176">
        <v>963</v>
      </c>
      <c r="R921" s="177">
        <v>2142</v>
      </c>
      <c r="S921" s="178">
        <v>1744</v>
      </c>
      <c r="T921" s="175">
        <v>770</v>
      </c>
      <c r="U921" s="179">
        <v>155</v>
      </c>
      <c r="V921" s="177">
        <v>2187</v>
      </c>
      <c r="W921" s="194">
        <v>1330</v>
      </c>
      <c r="X921" s="175">
        <v>1655</v>
      </c>
      <c r="Y921" s="179">
        <v>430</v>
      </c>
      <c r="Z921" s="177">
        <v>2789</v>
      </c>
      <c r="AA921" s="175">
        <v>3557</v>
      </c>
      <c r="AB921" s="158">
        <f t="shared" si="17694"/>
        <v>23193</v>
      </c>
      <c r="AC921" s="159">
        <f t="shared" si="17695"/>
        <v>19778</v>
      </c>
      <c r="BI921" s="136" t="s">
        <v>29</v>
      </c>
      <c r="BJ921" s="128">
        <f>B921/B932</f>
        <v>6.765216688880811E-2</v>
      </c>
      <c r="BK921" s="129">
        <f t="shared" ref="BK921" si="18024">C921/C932</f>
        <v>7.1124828532235937E-2</v>
      </c>
      <c r="BL921" s="130">
        <f t="shared" ref="BL921" si="18025">D921/D932</f>
        <v>9.0810576506285212E-2</v>
      </c>
      <c r="BM921" s="131">
        <f t="shared" ref="BM921" si="18026">E921/E932</f>
        <v>6.5199373791325163E-2</v>
      </c>
      <c r="BN921" s="128">
        <f t="shared" ref="BN921" si="18027">F921/F932</f>
        <v>5.9092293633871459E-2</v>
      </c>
      <c r="BO921" s="129">
        <f t="shared" ref="BO921" si="18028">G921/G932</f>
        <v>8.5966612013712917E-2</v>
      </c>
      <c r="BP921" s="130">
        <f t="shared" ref="BP921" si="18029">H921/H932</f>
        <v>7.0725841714035856E-2</v>
      </c>
      <c r="BQ921" s="131">
        <f t="shared" ref="BQ921" si="18030">I921/I932</f>
        <v>7.9676674364896075E-2</v>
      </c>
      <c r="BR921" s="128">
        <f t="shared" ref="BR921" si="18031">J921/J932</f>
        <v>0.11628901239846089</v>
      </c>
      <c r="BS921" s="129">
        <f t="shared" ref="BS921" si="18032">K921/K932</f>
        <v>4.9282739472466454E-2</v>
      </c>
      <c r="BT921" s="130">
        <f t="shared" ref="BT921" si="18033">L921/L932</f>
        <v>9.2337231628556463E-2</v>
      </c>
      <c r="BU921" s="128">
        <f t="shared" ref="BU921" si="18034">M921/M932</f>
        <v>5.4086237152168461E-2</v>
      </c>
      <c r="BV921" s="132">
        <f t="shared" ref="BV921" si="18035">N921/N932</f>
        <v>8.0483276377041682E-2</v>
      </c>
      <c r="BW921" s="133">
        <f t="shared" ref="BW921" si="18036">O921/O932</f>
        <v>6.4293288895621872E-2</v>
      </c>
      <c r="BX921" s="128">
        <f t="shared" ref="BX921" si="18037">P921/P932</f>
        <v>0.1029660595202548</v>
      </c>
      <c r="BY921" s="129">
        <f t="shared" ref="BY921" si="18038">Q921/Q932</f>
        <v>6.0714961225647818E-2</v>
      </c>
      <c r="BZ921" s="130">
        <f t="shared" ref="BZ921" si="18039">R921/R932</f>
        <v>8.0414461087960354E-2</v>
      </c>
      <c r="CA921" s="131">
        <f t="shared" ref="CA921" si="18040">S921/S932</f>
        <v>7.6034354972315477E-2</v>
      </c>
      <c r="CB921" s="128">
        <f t="shared" ref="CB921" si="18041">T921/T932</f>
        <v>0.14939852541715173</v>
      </c>
      <c r="CC921" s="129">
        <f t="shared" ref="CC921" si="18042">U921/U932</f>
        <v>3.5052012663952963E-2</v>
      </c>
      <c r="CD921" s="130">
        <f t="shared" ref="CD921" si="18043">V921/V932</f>
        <v>0.10562155896841495</v>
      </c>
      <c r="CE921" s="131">
        <f t="shared" ref="CE921" si="18044">W921/W932</f>
        <v>6.0099412562132852E-2</v>
      </c>
      <c r="CF921" s="128">
        <f t="shared" ref="CF921" si="18045">X921/X932</f>
        <v>9.9843146718146716E-2</v>
      </c>
      <c r="CG921" s="129">
        <f t="shared" ref="CG921" si="18046">Y921/Y932</f>
        <v>5.5771725032425425E-2</v>
      </c>
      <c r="CH921" s="130">
        <f t="shared" ref="CH921" si="18047">Z921/Z932</f>
        <v>7.3588390501319267E-2</v>
      </c>
      <c r="CI921" s="128">
        <f t="shared" ref="CI921" si="18048">AA921/AA932</f>
        <v>8.2246577876433594E-2</v>
      </c>
      <c r="CJ921" s="134">
        <f t="shared" ref="CJ921" si="18049">AB921/AB932</f>
        <v>8.2934329799216888E-2</v>
      </c>
      <c r="CK921" s="135">
        <f t="shared" ref="CK921" si="18050">AC921/AC932</f>
        <v>7.1140302286935186E-2</v>
      </c>
    </row>
    <row r="922" spans="1:89" x14ac:dyDescent="0.2">
      <c r="A922" s="145" t="s">
        <v>30</v>
      </c>
      <c r="B922" s="189">
        <v>1860</v>
      </c>
      <c r="C922" s="183">
        <v>2504</v>
      </c>
      <c r="D922" s="184">
        <v>755</v>
      </c>
      <c r="E922" s="185">
        <v>932</v>
      </c>
      <c r="F922" s="182">
        <v>1356</v>
      </c>
      <c r="G922" s="186">
        <v>3349</v>
      </c>
      <c r="H922" s="184">
        <v>2723</v>
      </c>
      <c r="I922" s="185">
        <v>3778</v>
      </c>
      <c r="J922" s="182">
        <v>651</v>
      </c>
      <c r="K922" s="183">
        <v>186</v>
      </c>
      <c r="L922" s="184">
        <v>1642</v>
      </c>
      <c r="M922" s="182">
        <v>808</v>
      </c>
      <c r="N922" s="187">
        <v>3747</v>
      </c>
      <c r="O922" s="190">
        <v>2205</v>
      </c>
      <c r="P922" s="182">
        <v>1791</v>
      </c>
      <c r="Q922" s="183">
        <v>1133</v>
      </c>
      <c r="R922" s="184">
        <v>2087</v>
      </c>
      <c r="S922" s="185">
        <v>2169</v>
      </c>
      <c r="T922" s="182">
        <v>600</v>
      </c>
      <c r="U922" s="186">
        <v>214</v>
      </c>
      <c r="V922" s="184">
        <v>1990</v>
      </c>
      <c r="W922" s="191">
        <v>1550</v>
      </c>
      <c r="X922" s="182">
        <v>1838</v>
      </c>
      <c r="Y922" s="186">
        <v>525</v>
      </c>
      <c r="Z922" s="184">
        <v>2865</v>
      </c>
      <c r="AA922" s="182">
        <v>4166</v>
      </c>
      <c r="AB922" s="158">
        <f t="shared" si="17694"/>
        <v>23905</v>
      </c>
      <c r="AC922" s="159">
        <f t="shared" si="17695"/>
        <v>23519</v>
      </c>
      <c r="BI922" s="145" t="s">
        <v>30</v>
      </c>
      <c r="BJ922" s="128">
        <f>B922/B932</f>
        <v>7.5124197261601841E-2</v>
      </c>
      <c r="BK922" s="129">
        <f t="shared" ref="BK922" si="18051">C922/C932</f>
        <v>8.5871056241426616E-2</v>
      </c>
      <c r="BL922" s="130">
        <f t="shared" ref="BL922" si="18052">D922/D932</f>
        <v>8.1816211530125707E-2</v>
      </c>
      <c r="BM922" s="131">
        <f t="shared" ref="BM922" si="18053">E922/E932</f>
        <v>8.5827424256377197E-2</v>
      </c>
      <c r="BN922" s="128">
        <f t="shared" ref="BN922" si="18054">F922/F932</f>
        <v>5.9005265219094036E-2</v>
      </c>
      <c r="BO922" s="129">
        <f t="shared" ref="BO922" si="18055">G922/G932</f>
        <v>0.12479505142346102</v>
      </c>
      <c r="BP922" s="130">
        <f t="shared" ref="BP922" si="18056">H922/H932</f>
        <v>7.4415172715347616E-2</v>
      </c>
      <c r="BQ922" s="131">
        <f t="shared" ref="BQ922" si="18057">I922/I932</f>
        <v>9.0887220939183985E-2</v>
      </c>
      <c r="BR922" s="128">
        <f t="shared" ref="BR922" si="18058">J922/J932</f>
        <v>0.13916203505771696</v>
      </c>
      <c r="BS922" s="129">
        <f t="shared" ref="BS922" si="18059">K922/K932</f>
        <v>4.3035631652012955E-2</v>
      </c>
      <c r="BT922" s="130">
        <f t="shared" ref="BT922" si="18060">L922/L932</f>
        <v>9.553732472217373E-2</v>
      </c>
      <c r="BU922" s="128">
        <f t="shared" ref="BU922" si="18061">M922/M932</f>
        <v>5.0639257959388319E-2</v>
      </c>
      <c r="BV922" s="132">
        <f t="shared" ref="BV922" si="18062">N922/N932</f>
        <v>0.10082609046632403</v>
      </c>
      <c r="BW922" s="133">
        <f t="shared" ref="BW922" si="18063">O922/O932</f>
        <v>6.6808059384941679E-2</v>
      </c>
      <c r="BX922" s="128">
        <f t="shared" ref="BX922" si="18064">P922/P932</f>
        <v>8.9131083905643477E-2</v>
      </c>
      <c r="BY922" s="129">
        <f t="shared" ref="BY922" si="18065">Q922/Q932</f>
        <v>7.14330748376521E-2</v>
      </c>
      <c r="BZ922" s="130">
        <f t="shared" ref="BZ922" si="18066">R922/R932</f>
        <v>7.834966400120133E-2</v>
      </c>
      <c r="CA922" s="131">
        <f t="shared" ref="CA922" si="18067">S922/S932</f>
        <v>9.4563369228757035E-2</v>
      </c>
      <c r="CB922" s="128">
        <f t="shared" ref="CB922" si="18068">T922/T932</f>
        <v>0.11641443538998836</v>
      </c>
      <c r="CC922" s="129">
        <f t="shared" ref="CC922" si="18069">U922/U932</f>
        <v>4.8394391677973769E-2</v>
      </c>
      <c r="CD922" s="130">
        <f t="shared" ref="CD922" si="18070">V922/V932</f>
        <v>9.6107408480633635E-2</v>
      </c>
      <c r="CE922" s="131">
        <f t="shared" ref="CE922" si="18071">W922/W932</f>
        <v>7.004066877541798E-2</v>
      </c>
      <c r="CF922" s="128">
        <f t="shared" ref="CF922" si="18072">X922/X932</f>
        <v>0.11088320463320463</v>
      </c>
      <c r="CG922" s="129">
        <f t="shared" ref="CG922" si="18073">Y922/Y932</f>
        <v>6.8093385214007776E-2</v>
      </c>
      <c r="CH922" s="130">
        <f t="shared" ref="CH922" si="18074">Z922/Z932</f>
        <v>7.5593667546174137E-2</v>
      </c>
      <c r="CI922" s="128">
        <f t="shared" ref="CI922" si="18075">AA922/AA932</f>
        <v>9.632815390307066E-2</v>
      </c>
      <c r="CJ922" s="134">
        <f t="shared" ref="CJ922" si="18076">AB922/AB932</f>
        <v>8.5480323970606634E-2</v>
      </c>
      <c r="CK922" s="135">
        <f t="shared" ref="CK922" si="18077">AC922/AC932</f>
        <v>8.459645917112088E-2</v>
      </c>
    </row>
    <row r="923" spans="1:89" x14ac:dyDescent="0.2">
      <c r="A923" s="136" t="s">
        <v>31</v>
      </c>
      <c r="B923" s="192">
        <v>1765</v>
      </c>
      <c r="C923" s="176">
        <v>2691</v>
      </c>
      <c r="D923" s="177">
        <v>558</v>
      </c>
      <c r="E923" s="178">
        <v>994</v>
      </c>
      <c r="F923" s="175">
        <v>1066</v>
      </c>
      <c r="G923" s="179">
        <v>3248</v>
      </c>
      <c r="H923" s="177">
        <v>2292</v>
      </c>
      <c r="I923" s="178">
        <v>3898</v>
      </c>
      <c r="J923" s="175">
        <v>470</v>
      </c>
      <c r="K923" s="176">
        <v>209</v>
      </c>
      <c r="L923" s="177">
        <v>1683</v>
      </c>
      <c r="M923" s="175">
        <v>805</v>
      </c>
      <c r="N923" s="180">
        <v>3237</v>
      </c>
      <c r="O923" s="193">
        <v>2189</v>
      </c>
      <c r="P923" s="175">
        <v>1380</v>
      </c>
      <c r="Q923" s="176">
        <v>1205</v>
      </c>
      <c r="R923" s="177">
        <v>1953</v>
      </c>
      <c r="S923" s="178">
        <v>1741</v>
      </c>
      <c r="T923" s="175">
        <v>447</v>
      </c>
      <c r="U923" s="179">
        <v>171</v>
      </c>
      <c r="V923" s="177">
        <v>1817</v>
      </c>
      <c r="W923" s="194">
        <v>1237</v>
      </c>
      <c r="X923" s="175">
        <v>1465</v>
      </c>
      <c r="Y923" s="179">
        <v>438</v>
      </c>
      <c r="Z923" s="177">
        <v>2993</v>
      </c>
      <c r="AA923" s="175">
        <v>3094</v>
      </c>
      <c r="AB923" s="158">
        <f t="shared" si="17694"/>
        <v>21126</v>
      </c>
      <c r="AC923" s="159">
        <f t="shared" si="17695"/>
        <v>21920</v>
      </c>
      <c r="BI923" s="136" t="s">
        <v>31</v>
      </c>
      <c r="BJ923" s="128">
        <f>B923/B932</f>
        <v>7.1287208691788839E-2</v>
      </c>
      <c r="BK923" s="129">
        <f t="shared" ref="BK923" si="18078">C923/C932</f>
        <v>9.228395061728395E-2</v>
      </c>
      <c r="BL923" s="130">
        <f t="shared" ref="BL923" si="18079">D923/D932</f>
        <v>6.046814044213264E-2</v>
      </c>
      <c r="BM923" s="131">
        <f t="shared" ref="BM923" si="18080">E923/E932</f>
        <v>9.1536973938668387E-2</v>
      </c>
      <c r="BN923" s="128">
        <f t="shared" ref="BN923" si="18081">F923/F932</f>
        <v>4.6386145076367437E-2</v>
      </c>
      <c r="BO923" s="129">
        <f t="shared" ref="BO923" si="18082">G923/G932</f>
        <v>0.12103145029065435</v>
      </c>
      <c r="BP923" s="130">
        <f t="shared" ref="BP923" si="18083">H923/H932</f>
        <v>6.2636641888937472E-2</v>
      </c>
      <c r="BQ923" s="131">
        <f t="shared" ref="BQ923" si="18084">I923/I932</f>
        <v>9.3774056966897612E-2</v>
      </c>
      <c r="BR923" s="128">
        <f t="shared" ref="BR923" si="18085">J923/J932</f>
        <v>0.10047028644719966</v>
      </c>
      <c r="BS923" s="129">
        <f t="shared" ref="BS923" si="18086">K923/K932</f>
        <v>4.8357242017584449E-2</v>
      </c>
      <c r="BT923" s="130">
        <f t="shared" ref="BT923" si="18087">L923/L932</f>
        <v>9.7922848664688422E-2</v>
      </c>
      <c r="BU923" s="128">
        <f t="shared" ref="BU923" si="18088">M923/M932</f>
        <v>5.0451240912509403E-2</v>
      </c>
      <c r="BV923" s="132">
        <f t="shared" ref="BV923" si="18089">N923/N932</f>
        <v>8.7102763501331976E-2</v>
      </c>
      <c r="BW923" s="133">
        <f t="shared" ref="BW923" si="18090">O923/O932</f>
        <v>6.6323284350855938E-2</v>
      </c>
      <c r="BX923" s="128">
        <f t="shared" ref="BX923" si="18091">P923/P932</f>
        <v>6.8677217079725295E-2</v>
      </c>
      <c r="BY923" s="129">
        <f t="shared" ref="BY923" si="18092">Q923/Q932</f>
        <v>7.5972511190971564E-2</v>
      </c>
      <c r="BZ923" s="130">
        <f t="shared" ref="BZ923" si="18093">R923/R932</f>
        <v>7.3319067462552096E-2</v>
      </c>
      <c r="CA923" s="131">
        <f t="shared" ref="CA923" si="18094">S923/S932</f>
        <v>7.5903561930505292E-2</v>
      </c>
      <c r="CB923" s="128">
        <f t="shared" ref="CB923" si="18095">T923/T932</f>
        <v>8.6728754365541325E-2</v>
      </c>
      <c r="CC923" s="129">
        <f t="shared" ref="CC923" si="18096">U923/U932</f>
        <v>3.8670284938941653E-2</v>
      </c>
      <c r="CD923" s="130">
        <f t="shared" ref="CD923" si="18097">V923/V932</f>
        <v>8.7752342316236839E-2</v>
      </c>
      <c r="CE923" s="131">
        <f t="shared" ref="CE923" si="18098">W923/W932</f>
        <v>5.5896972435607775E-2</v>
      </c>
      <c r="CF923" s="128">
        <f t="shared" ref="CF923" si="18099">X923/X932</f>
        <v>8.8380791505791506E-2</v>
      </c>
      <c r="CG923" s="129">
        <f t="shared" ref="CG923" si="18100">Y923/Y932</f>
        <v>5.6809338521400778E-2</v>
      </c>
      <c r="CH923" s="130">
        <f t="shared" ref="CH923" si="18101">Z923/Z932</f>
        <v>7.8970976253298159E-2</v>
      </c>
      <c r="CI923" s="128">
        <f t="shared" ref="CI923" si="18102">AA923/AA932</f>
        <v>7.1540880503144652E-2</v>
      </c>
      <c r="CJ923" s="134">
        <f t="shared" ref="CJ923" si="18103">AB923/AB932</f>
        <v>7.5543079866263796E-2</v>
      </c>
      <c r="CK923" s="135">
        <f t="shared" ref="CK923" si="18104">AC923/AC932</f>
        <v>7.8844950254303742E-2</v>
      </c>
    </row>
    <row r="924" spans="1:89" x14ac:dyDescent="0.2">
      <c r="A924" s="145" t="s">
        <v>32</v>
      </c>
      <c r="B924" s="189">
        <v>1750</v>
      </c>
      <c r="C924" s="183">
        <v>2124</v>
      </c>
      <c r="D924" s="184">
        <v>414</v>
      </c>
      <c r="E924" s="185">
        <v>857</v>
      </c>
      <c r="F924" s="182">
        <v>876</v>
      </c>
      <c r="G924" s="186">
        <v>2697</v>
      </c>
      <c r="H924" s="184">
        <v>2185</v>
      </c>
      <c r="I924" s="185">
        <v>3862</v>
      </c>
      <c r="J924" s="182">
        <v>381</v>
      </c>
      <c r="K924" s="183">
        <v>173</v>
      </c>
      <c r="L924" s="184">
        <v>1518</v>
      </c>
      <c r="M924" s="182">
        <v>659</v>
      </c>
      <c r="N924" s="187">
        <v>2472</v>
      </c>
      <c r="O924" s="190">
        <v>2145</v>
      </c>
      <c r="P924" s="182">
        <v>983</v>
      </c>
      <c r="Q924" s="183">
        <v>1206</v>
      </c>
      <c r="R924" s="184">
        <v>1509</v>
      </c>
      <c r="S924" s="185">
        <v>1796</v>
      </c>
      <c r="T924" s="182">
        <v>313</v>
      </c>
      <c r="U924" s="186">
        <v>207</v>
      </c>
      <c r="V924" s="184">
        <v>1821</v>
      </c>
      <c r="W924" s="191">
        <v>1079</v>
      </c>
      <c r="X924" s="182">
        <v>1069</v>
      </c>
      <c r="Y924" s="186">
        <v>464</v>
      </c>
      <c r="Z924" s="184">
        <v>2825</v>
      </c>
      <c r="AA924" s="182">
        <v>2946</v>
      </c>
      <c r="AB924" s="158">
        <f t="shared" si="17694"/>
        <v>18116</v>
      </c>
      <c r="AC924" s="159">
        <f t="shared" si="17695"/>
        <v>20215</v>
      </c>
      <c r="BI924" s="145" t="s">
        <v>32</v>
      </c>
      <c r="BJ924" s="128">
        <f>B924/B932</f>
        <v>7.0681368391292049E-2</v>
      </c>
      <c r="BK924" s="129">
        <f t="shared" ref="BK924" si="18105">C924/C932</f>
        <v>7.2839506172839505E-2</v>
      </c>
      <c r="BL924" s="130">
        <f t="shared" ref="BL924" si="18106">D924/D932</f>
        <v>4.4863459037711315E-2</v>
      </c>
      <c r="BM924" s="131">
        <f t="shared" ref="BM924" si="18107">E924/E932</f>
        <v>7.8920710931024957E-2</v>
      </c>
      <c r="BN924" s="128">
        <f t="shared" ref="BN924" si="18108">F924/F932</f>
        <v>3.8118445672512075E-2</v>
      </c>
      <c r="BO924" s="129">
        <f t="shared" ref="BO924" si="18109">G924/G932</f>
        <v>0.10049932925920406</v>
      </c>
      <c r="BP924" s="130">
        <f t="shared" ref="BP924" si="18110">H924/H932</f>
        <v>5.971250546567556E-2</v>
      </c>
      <c r="BQ924" s="131">
        <f t="shared" ref="BQ924" si="18111">I924/I932</f>
        <v>9.2908006158583523E-2</v>
      </c>
      <c r="BR924" s="128">
        <f t="shared" ref="BR924" si="18112">J924/J932</f>
        <v>8.1445061992304404E-2</v>
      </c>
      <c r="BS924" s="129">
        <f t="shared" ref="BS924" si="18113">K924/K932</f>
        <v>4.0027764923646458E-2</v>
      </c>
      <c r="BT924" s="130">
        <f t="shared" ref="BT924" si="18114">L924/L932</f>
        <v>8.8322569383836619E-2</v>
      </c>
      <c r="BU924" s="128">
        <f t="shared" ref="BU924" si="18115">M924/M932</f>
        <v>4.1301077964402105E-2</v>
      </c>
      <c r="BV924" s="132">
        <f t="shared" ref="BV924" si="18116">N924/N932</f>
        <v>6.6517773053843876E-2</v>
      </c>
      <c r="BW924" s="133">
        <f t="shared" ref="BW924" si="18117">O924/O932</f>
        <v>6.4990153007120133E-2</v>
      </c>
      <c r="BX924" s="128">
        <f t="shared" ref="BX924" si="18118">P924/P932</f>
        <v>4.8920075644470984E-2</v>
      </c>
      <c r="BY924" s="129">
        <f t="shared" ref="BY924" si="18119">Q924/Q932</f>
        <v>7.6035558918101001E-2</v>
      </c>
      <c r="BZ924" s="130">
        <f t="shared" ref="BZ924" si="18120">R924/R932</f>
        <v>5.6650523707624731E-2</v>
      </c>
      <c r="CA924" s="131">
        <f t="shared" ref="CA924" si="18121">S924/S932</f>
        <v>7.8301434363691857E-2</v>
      </c>
      <c r="CB924" s="128">
        <f t="shared" ref="CB924" si="18122">T924/T932</f>
        <v>6.0729530461777259E-2</v>
      </c>
      <c r="CC924" s="129">
        <f t="shared" ref="CC924" si="18123">U924/U932</f>
        <v>4.6811397557666216E-2</v>
      </c>
      <c r="CD924" s="130">
        <f t="shared" ref="CD924" si="18124">V924/V932</f>
        <v>8.7945523036800921E-2</v>
      </c>
      <c r="CE924" s="131">
        <f t="shared" ref="CE924" si="18125">W924/W932</f>
        <v>4.8757342973339356E-2</v>
      </c>
      <c r="CF924" s="128">
        <f t="shared" ref="CF924" si="18126">X924/X932</f>
        <v>6.4490830115830122E-2</v>
      </c>
      <c r="CG924" s="129">
        <f t="shared" ref="CG924" si="18127">Y924/Y932</f>
        <v>6.0181582360570689E-2</v>
      </c>
      <c r="CH924" s="130">
        <f t="shared" ref="CH924" si="18128">Z924/Z932</f>
        <v>7.4538258575197885E-2</v>
      </c>
      <c r="CI924" s="128">
        <f t="shared" ref="CI924" si="18129">AA924/AA932</f>
        <v>6.8118756936736954E-2</v>
      </c>
      <c r="CJ924" s="134">
        <f t="shared" ref="CJ924" si="18130">AB924/AB932</f>
        <v>6.4779817990023428E-2</v>
      </c>
      <c r="CK924" s="135">
        <f t="shared" ref="CK924" si="18131">AC924/AC932</f>
        <v>7.271216557439554E-2</v>
      </c>
    </row>
    <row r="925" spans="1:89" x14ac:dyDescent="0.2">
      <c r="A925" s="136" t="s">
        <v>33</v>
      </c>
      <c r="B925" s="192">
        <v>1498</v>
      </c>
      <c r="C925" s="176">
        <v>1797</v>
      </c>
      <c r="D925" s="177">
        <v>338</v>
      </c>
      <c r="E925" s="178">
        <v>813</v>
      </c>
      <c r="F925" s="175">
        <v>737</v>
      </c>
      <c r="G925" s="179">
        <v>1782</v>
      </c>
      <c r="H925" s="177">
        <v>1781</v>
      </c>
      <c r="I925" s="178">
        <v>2904</v>
      </c>
      <c r="J925" s="175">
        <v>263</v>
      </c>
      <c r="K925" s="176">
        <v>118</v>
      </c>
      <c r="L925" s="177">
        <v>1202</v>
      </c>
      <c r="M925" s="175">
        <v>506</v>
      </c>
      <c r="N925" s="180">
        <v>1986</v>
      </c>
      <c r="O925" s="193">
        <v>1707</v>
      </c>
      <c r="P925" s="175">
        <v>714</v>
      </c>
      <c r="Q925" s="176">
        <v>1124</v>
      </c>
      <c r="R925" s="177">
        <v>1167</v>
      </c>
      <c r="S925" s="178">
        <v>1411</v>
      </c>
      <c r="T925" s="175">
        <v>171</v>
      </c>
      <c r="U925" s="179">
        <v>182</v>
      </c>
      <c r="V925" s="177">
        <v>1452</v>
      </c>
      <c r="W925" s="194">
        <v>902</v>
      </c>
      <c r="X925" s="175">
        <v>680</v>
      </c>
      <c r="Y925" s="179">
        <v>403</v>
      </c>
      <c r="Z925" s="177">
        <v>2332</v>
      </c>
      <c r="AA925" s="175">
        <v>2167</v>
      </c>
      <c r="AB925" s="158">
        <f t="shared" si="17694"/>
        <v>14321</v>
      </c>
      <c r="AC925" s="159">
        <f t="shared" si="17695"/>
        <v>15816</v>
      </c>
      <c r="BI925" s="136" t="s">
        <v>33</v>
      </c>
      <c r="BJ925" s="128">
        <f>B925/B932</f>
        <v>6.0503251342945999E-2</v>
      </c>
      <c r="BK925" s="129">
        <f t="shared" ref="BK925" si="18132">C925/C932</f>
        <v>6.1625514403292184E-2</v>
      </c>
      <c r="BL925" s="130">
        <f t="shared" ref="BL925" si="18133">D925/D932</f>
        <v>3.6627654963155613E-2</v>
      </c>
      <c r="BM925" s="131">
        <f t="shared" ref="BM925" si="18134">E925/E932</f>
        <v>7.4868772446818305E-2</v>
      </c>
      <c r="BN925" s="128">
        <f t="shared" ref="BN925" si="18135">F925/F932</f>
        <v>3.2069970845481049E-2</v>
      </c>
      <c r="BO925" s="129">
        <f t="shared" ref="BO925" si="18136">G925/G932</f>
        <v>6.6403338798628711E-2</v>
      </c>
      <c r="BP925" s="130">
        <f t="shared" ref="BP925" si="18137">H925/H932</f>
        <v>4.8671840839527768E-2</v>
      </c>
      <c r="BQ925" s="131">
        <f t="shared" ref="BQ925" si="18138">I925/I932</f>
        <v>6.9861431870669746E-2</v>
      </c>
      <c r="BR925" s="128">
        <f t="shared" ref="BR925" si="18139">J925/J932</f>
        <v>5.622060709705002E-2</v>
      </c>
      <c r="BS925" s="129">
        <f t="shared" ref="BS925" si="18140">K925/K932</f>
        <v>2.7302174919018974E-2</v>
      </c>
      <c r="BT925" s="130">
        <f t="shared" ref="BT925" si="18141">L925/L932</f>
        <v>6.9936579973235588E-2</v>
      </c>
      <c r="BU925" s="128">
        <f t="shared" ref="BU925" si="18142">M925/M932</f>
        <v>3.1712208573577337E-2</v>
      </c>
      <c r="BV925" s="132">
        <f t="shared" ref="BV925" si="18143">N925/N932</f>
        <v>5.3440249710733793E-2</v>
      </c>
      <c r="BW925" s="133">
        <f t="shared" ref="BW925" si="18144">O925/O932</f>
        <v>5.1719436449022875E-2</v>
      </c>
      <c r="BX925" s="128">
        <f t="shared" ref="BX925" si="18145">P925/P932</f>
        <v>3.553299492385787E-2</v>
      </c>
      <c r="BY925" s="129">
        <f t="shared" ref="BY925" si="18146">Q925/Q932</f>
        <v>7.086564529348717E-2</v>
      </c>
      <c r="BZ925" s="130">
        <f t="shared" ref="BZ925" si="18147">R925/R932</f>
        <v>4.3811240004505009E-2</v>
      </c>
      <c r="CA925" s="131">
        <f t="shared" ref="CA925" si="18148">S925/S932</f>
        <v>6.151632733138597E-2</v>
      </c>
      <c r="CB925" s="128">
        <f t="shared" ref="CB925" si="18149">T925/T932</f>
        <v>3.3178114086146682E-2</v>
      </c>
      <c r="CC925" s="129">
        <f t="shared" ref="CC925" si="18150">U925/U932</f>
        <v>4.1157847127996382E-2</v>
      </c>
      <c r="CD925" s="130">
        <f t="shared" ref="CD925" si="18151">V925/V932</f>
        <v>7.0124601564763842E-2</v>
      </c>
      <c r="CE925" s="131">
        <f t="shared" ref="CE925" si="18152">W925/W932</f>
        <v>4.0759150474469048E-2</v>
      </c>
      <c r="CF925" s="128">
        <f t="shared" ref="CF925" si="18153">X925/X932</f>
        <v>4.1023166023166024E-2</v>
      </c>
      <c r="CG925" s="129">
        <f t="shared" ref="CG925" si="18154">Y925/Y932</f>
        <v>5.2269779507133594E-2</v>
      </c>
      <c r="CH925" s="130">
        <f t="shared" ref="CH925" si="18155">Z925/Z932</f>
        <v>6.1530343007915565E-2</v>
      </c>
      <c r="CI925" s="128">
        <f t="shared" ref="CI925" si="18156">AA925/AA932</f>
        <v>5.0106363300036996E-2</v>
      </c>
      <c r="CJ925" s="134">
        <f t="shared" ref="CJ925" si="18157">AB925/AB932</f>
        <v>5.1209526023135651E-2</v>
      </c>
      <c r="CK925" s="135">
        <f t="shared" ref="CK925" si="18158">AC925/AC932</f>
        <v>5.6889221406116242E-2</v>
      </c>
    </row>
    <row r="926" spans="1:89" x14ac:dyDescent="0.2">
      <c r="A926" s="145" t="s">
        <v>34</v>
      </c>
      <c r="B926" s="189">
        <v>661</v>
      </c>
      <c r="C926" s="183">
        <v>1129</v>
      </c>
      <c r="D926" s="184">
        <v>143</v>
      </c>
      <c r="E926" s="185">
        <v>709</v>
      </c>
      <c r="F926" s="182">
        <v>307</v>
      </c>
      <c r="G926" s="186">
        <v>1713</v>
      </c>
      <c r="H926" s="184">
        <v>999</v>
      </c>
      <c r="I926" s="185">
        <v>2233</v>
      </c>
      <c r="J926" s="182">
        <v>260</v>
      </c>
      <c r="K926" s="183">
        <v>108</v>
      </c>
      <c r="L926" s="184">
        <v>967</v>
      </c>
      <c r="M926" s="182">
        <v>346</v>
      </c>
      <c r="N926" s="187">
        <v>1931</v>
      </c>
      <c r="O926" s="190">
        <v>1386</v>
      </c>
      <c r="P926" s="182">
        <v>504</v>
      </c>
      <c r="Q926" s="183">
        <v>907</v>
      </c>
      <c r="R926" s="184">
        <v>858</v>
      </c>
      <c r="S926" s="185">
        <v>1378</v>
      </c>
      <c r="T926" s="182">
        <v>155</v>
      </c>
      <c r="U926" s="186">
        <v>195</v>
      </c>
      <c r="V926" s="184">
        <v>1330</v>
      </c>
      <c r="W926" s="191">
        <v>813</v>
      </c>
      <c r="X926" s="182">
        <v>353</v>
      </c>
      <c r="Y926" s="186">
        <v>407</v>
      </c>
      <c r="Z926" s="184">
        <v>1527</v>
      </c>
      <c r="AA926" s="182">
        <v>2173</v>
      </c>
      <c r="AB926" s="158">
        <f t="shared" si="17694"/>
        <v>9995</v>
      </c>
      <c r="AC926" s="159">
        <f t="shared" si="17695"/>
        <v>13497</v>
      </c>
      <c r="BI926" s="145" t="s">
        <v>34</v>
      </c>
      <c r="BJ926" s="128">
        <f>B926/B932</f>
        <v>2.6697362575225172E-2</v>
      </c>
      <c r="BK926" s="129">
        <f t="shared" ref="BK926" si="18159">C926/C932</f>
        <v>3.8717421124828531E-2</v>
      </c>
      <c r="BL926" s="130">
        <f t="shared" ref="BL926" si="18160">D926/D932</f>
        <v>1.5496315561335067E-2</v>
      </c>
      <c r="BM926" s="131">
        <f t="shared" ref="BM926" si="18161">E926/E932</f>
        <v>6.5291463302329864E-2</v>
      </c>
      <c r="BN926" s="128">
        <f t="shared" ref="BN926" si="18162">F926/F932</f>
        <v>1.3358861668334712E-2</v>
      </c>
      <c r="BO926" s="129">
        <f t="shared" ref="BO926" si="18163">G926/G932</f>
        <v>6.3832165747503347E-2</v>
      </c>
      <c r="BP926" s="130">
        <f t="shared" ref="BP926" si="18164">H926/H932</f>
        <v>2.730104940970704E-2</v>
      </c>
      <c r="BQ926" s="131">
        <f t="shared" ref="BQ926" si="18165">I926/I932</f>
        <v>5.3719207082371052E-2</v>
      </c>
      <c r="BR926" s="128">
        <f t="shared" ref="BR926" si="18166">J926/J932</f>
        <v>5.5579307396323212E-2</v>
      </c>
      <c r="BS926" s="129">
        <f t="shared" ref="BS926" si="18167">K926/K932</f>
        <v>2.4988431281813973E-2</v>
      </c>
      <c r="BT926" s="130">
        <f t="shared" ref="BT926" si="18168">L926/L932</f>
        <v>5.6263454936870891E-2</v>
      </c>
      <c r="BU926" s="128">
        <f t="shared" ref="BU926" si="18169">M926/M932</f>
        <v>2.1684632740035098E-2</v>
      </c>
      <c r="BV926" s="132">
        <f t="shared" ref="BV926" si="18170">N926/N932</f>
        <v>5.1960283077254261E-2</v>
      </c>
      <c r="BW926" s="133">
        <f t="shared" ref="BW926" si="18171">O926/O932</f>
        <v>4.1993637327677621E-2</v>
      </c>
      <c r="BX926" s="128">
        <f t="shared" ref="BX926" si="18172">P926/P932</f>
        <v>2.5082114063899673E-2</v>
      </c>
      <c r="BY926" s="129">
        <f t="shared" ref="BY926" si="18173">Q926/Q932</f>
        <v>5.7184288506399346E-2</v>
      </c>
      <c r="BZ926" s="130">
        <f t="shared" ref="BZ926" si="18174">R926/R932</f>
        <v>3.2210834553440704E-2</v>
      </c>
      <c r="CA926" s="131">
        <f t="shared" ref="CA926" si="18175">S926/S932</f>
        <v>6.0077603871474039E-2</v>
      </c>
      <c r="CB926" s="128">
        <f t="shared" ref="CB926" si="18176">T926/T932</f>
        <v>3.0073729142413658E-2</v>
      </c>
      <c r="CC926" s="129">
        <f t="shared" ref="CC926" si="18177">U926/U932</f>
        <v>4.4097693351424695E-2</v>
      </c>
      <c r="CD926" s="130">
        <f t="shared" ref="CD926" si="18178">V926/V932</f>
        <v>6.4232589587559161E-2</v>
      </c>
      <c r="CE926" s="131">
        <f t="shared" ref="CE926" si="18179">W926/W932</f>
        <v>3.6737460460912787E-2</v>
      </c>
      <c r="CF926" s="128">
        <f t="shared" ref="CF926" si="18180">X926/X932</f>
        <v>2.129584942084942E-2</v>
      </c>
      <c r="CG926" s="129">
        <f t="shared" ref="CG926" si="18181">Y926/Y932</f>
        <v>5.2788586251621271E-2</v>
      </c>
      <c r="CH926" s="130">
        <f t="shared" ref="CH926" si="18182">Z926/Z932</f>
        <v>4.0290237467018472E-2</v>
      </c>
      <c r="CI926" s="128">
        <f t="shared" ref="CI926" si="18183">AA926/AA932</f>
        <v>5.0245098039215688E-2</v>
      </c>
      <c r="CJ926" s="134">
        <f t="shared" ref="CJ926" si="18184">AB926/AB932</f>
        <v>3.5740465931236705E-2</v>
      </c>
      <c r="CK926" s="135">
        <f t="shared" ref="CK926" si="18185">AC926/AC932</f>
        <v>4.8547914853208834E-2</v>
      </c>
    </row>
    <row r="927" spans="1:89" x14ac:dyDescent="0.2">
      <c r="A927" s="136" t="s">
        <v>35</v>
      </c>
      <c r="B927" s="192">
        <v>0</v>
      </c>
      <c r="C927" s="176">
        <v>769</v>
      </c>
      <c r="D927" s="177">
        <v>11</v>
      </c>
      <c r="E927" s="178">
        <v>466</v>
      </c>
      <c r="F927" s="175">
        <v>27</v>
      </c>
      <c r="G927" s="179">
        <v>1136</v>
      </c>
      <c r="H927" s="177">
        <v>170</v>
      </c>
      <c r="I927" s="178">
        <v>1172</v>
      </c>
      <c r="J927" s="175">
        <v>71</v>
      </c>
      <c r="K927" s="176">
        <v>70</v>
      </c>
      <c r="L927" s="177">
        <v>755</v>
      </c>
      <c r="M927" s="175">
        <v>180</v>
      </c>
      <c r="N927" s="180">
        <v>532</v>
      </c>
      <c r="O927" s="193">
        <v>434</v>
      </c>
      <c r="P927" s="175">
        <v>105</v>
      </c>
      <c r="Q927" s="176">
        <v>249</v>
      </c>
      <c r="R927" s="177">
        <v>261</v>
      </c>
      <c r="S927" s="178">
        <v>226</v>
      </c>
      <c r="T927" s="175">
        <v>33</v>
      </c>
      <c r="U927" s="179">
        <v>17</v>
      </c>
      <c r="V927" s="177">
        <v>501</v>
      </c>
      <c r="W927" s="194">
        <v>31</v>
      </c>
      <c r="X927" s="175">
        <v>71</v>
      </c>
      <c r="Y927" s="179">
        <v>24</v>
      </c>
      <c r="Z927" s="177">
        <v>186</v>
      </c>
      <c r="AA927" s="175">
        <v>344</v>
      </c>
      <c r="AB927" s="158">
        <f t="shared" si="17694"/>
        <v>2723</v>
      </c>
      <c r="AC927" s="159">
        <f t="shared" si="17695"/>
        <v>5118</v>
      </c>
      <c r="BI927" s="136" t="s">
        <v>35</v>
      </c>
      <c r="BJ927" s="128">
        <f>B927/B932</f>
        <v>0</v>
      </c>
      <c r="BK927" s="129">
        <f t="shared" ref="BK927" si="18186">C927/C932</f>
        <v>2.6371742112482853E-2</v>
      </c>
      <c r="BL927" s="130">
        <f t="shared" ref="BL927" si="18187">D927/D932</f>
        <v>1.1920242739488513E-3</v>
      </c>
      <c r="BM927" s="131">
        <f t="shared" ref="BM927" si="18188">E927/E932</f>
        <v>4.2913712128188598E-2</v>
      </c>
      <c r="BN927" s="128">
        <f t="shared" ref="BN927" si="18189">F927/F932</f>
        <v>1.1748835994952352E-3</v>
      </c>
      <c r="BO927" s="129">
        <f t="shared" ref="BO927" si="18190">G927/G932</f>
        <v>4.2331196899686986E-2</v>
      </c>
      <c r="BP927" s="130">
        <f t="shared" ref="BP927" si="18191">H927/H932</f>
        <v>4.645824223874071E-3</v>
      </c>
      <c r="BQ927" s="131">
        <f t="shared" ref="BQ927" si="18192">I927/I932</f>
        <v>2.8194765204003078E-2</v>
      </c>
      <c r="BR927" s="128">
        <f t="shared" ref="BR927" si="18193">J927/J932</f>
        <v>1.5177426250534417E-2</v>
      </c>
      <c r="BS927" s="129">
        <f t="shared" ref="BS927" si="18194">K927/K932</f>
        <v>1.6196205460434984E-2</v>
      </c>
      <c r="BT927" s="130">
        <f t="shared" ref="BT927" si="18195">L927/L932</f>
        <v>4.3928550648746144E-2</v>
      </c>
      <c r="BU927" s="128">
        <f t="shared" ref="BU927" si="18196">M927/M932</f>
        <v>1.1281022812735022E-2</v>
      </c>
      <c r="BV927" s="132">
        <f t="shared" ref="BV927" si="18197">N927/N932</f>
        <v>1.4315313618383877E-2</v>
      </c>
      <c r="BW927" s="133">
        <f t="shared" ref="BW927" si="18198">O927/O932</f>
        <v>1.3149522799575823E-2</v>
      </c>
      <c r="BX927" s="128">
        <f t="shared" ref="BX927" si="18199">P927/P932</f>
        <v>5.2254404299790979E-3</v>
      </c>
      <c r="BY927" s="129">
        <f t="shared" ref="BY927" si="18200">Q927/Q932</f>
        <v>1.569888405522981E-2</v>
      </c>
      <c r="BZ927" s="130">
        <f t="shared" ref="BZ927" si="18201">R927/R932</f>
        <v>9.7984007208018926E-3</v>
      </c>
      <c r="CA927" s="131">
        <f t="shared" ref="CA927" si="18202">S927/S932</f>
        <v>9.8530758163665692E-3</v>
      </c>
      <c r="CB927" s="128">
        <f t="shared" ref="CB927" si="18203">T927/T932</f>
        <v>6.4027939464493594E-3</v>
      </c>
      <c r="CC927" s="129">
        <f t="shared" ref="CC927" si="18204">U927/U932</f>
        <v>3.8444142921754861E-3</v>
      </c>
      <c r="CD927" s="130">
        <f t="shared" ref="CD927" si="18205">V927/V932</f>
        <v>2.4195885250651986E-2</v>
      </c>
      <c r="CE927" s="131">
        <f t="shared" ref="CE927" si="18206">W927/W932</f>
        <v>1.4008133755083598E-3</v>
      </c>
      <c r="CF927" s="128">
        <f t="shared" ref="CF927" si="18207">X927/X932</f>
        <v>4.2833011583011584E-3</v>
      </c>
      <c r="CG927" s="129">
        <f t="shared" ref="CG927" si="18208">Y927/Y932</f>
        <v>3.1128404669260703E-3</v>
      </c>
      <c r="CH927" s="130">
        <f t="shared" ref="CH927" si="18209">Z927/Z932</f>
        <v>4.9076517150395777E-3</v>
      </c>
      <c r="CI927" s="128">
        <f t="shared" ref="CI927" si="18210">AA927/AA932</f>
        <v>7.9541250462449135E-3</v>
      </c>
      <c r="CJ927" s="134">
        <f t="shared" ref="CJ927" si="18211">AB927/AB932</f>
        <v>9.7369973717616343E-3</v>
      </c>
      <c r="CK927" s="135">
        <f t="shared" ref="CK927" si="18212">AC927/AC932</f>
        <v>1.8409144863208327E-2</v>
      </c>
    </row>
    <row r="928" spans="1:89" x14ac:dyDescent="0.2">
      <c r="A928" s="145" t="s">
        <v>36</v>
      </c>
      <c r="B928" s="189">
        <v>0</v>
      </c>
      <c r="C928" s="183">
        <v>69</v>
      </c>
      <c r="D928" s="184">
        <v>1</v>
      </c>
      <c r="E928" s="185">
        <v>8</v>
      </c>
      <c r="F928" s="182">
        <v>0</v>
      </c>
      <c r="G928" s="186">
        <v>0</v>
      </c>
      <c r="H928" s="184">
        <v>0</v>
      </c>
      <c r="I928" s="185">
        <v>0</v>
      </c>
      <c r="J928" s="182">
        <v>0</v>
      </c>
      <c r="K928" s="186">
        <v>0</v>
      </c>
      <c r="L928" s="184">
        <v>0</v>
      </c>
      <c r="M928" s="182">
        <v>0</v>
      </c>
      <c r="N928" s="187">
        <v>0</v>
      </c>
      <c r="O928" s="190">
        <v>0</v>
      </c>
      <c r="P928" s="182">
        <v>0</v>
      </c>
      <c r="Q928" s="186">
        <v>7</v>
      </c>
      <c r="R928" s="184">
        <v>0</v>
      </c>
      <c r="S928" s="185">
        <v>0</v>
      </c>
      <c r="T928" s="182">
        <v>0</v>
      </c>
      <c r="U928" s="186">
        <v>0</v>
      </c>
      <c r="V928" s="184">
        <v>0</v>
      </c>
      <c r="W928" s="185">
        <v>0</v>
      </c>
      <c r="X928" s="182">
        <v>0</v>
      </c>
      <c r="Y928" s="186">
        <v>0</v>
      </c>
      <c r="Z928" s="184">
        <v>0</v>
      </c>
      <c r="AA928" s="182">
        <v>0</v>
      </c>
      <c r="AB928" s="158">
        <f t="shared" ref="AB928:AB931" si="18213">SUM(B928,D928,F928,H928,J928,L928,N928,P928,R928,T928,V928,X928,Z928)</f>
        <v>1</v>
      </c>
      <c r="AC928" s="159">
        <f t="shared" si="17695"/>
        <v>84</v>
      </c>
      <c r="BI928" s="145" t="s">
        <v>36</v>
      </c>
      <c r="BJ928" s="128">
        <f>B928/B932</f>
        <v>0</v>
      </c>
      <c r="BK928" s="129">
        <f t="shared" ref="BK928" si="18214">C928/C932</f>
        <v>2.3662551440329217E-3</v>
      </c>
      <c r="BL928" s="130">
        <f t="shared" ref="BL928" si="18215">D928/D932</f>
        <v>1.0836584308625921E-4</v>
      </c>
      <c r="BM928" s="131">
        <f t="shared" ref="BM928" si="18216">E928/E932</f>
        <v>7.3671608803757256E-4</v>
      </c>
      <c r="BN928" s="128">
        <f t="shared" ref="BN928" si="18217">F928/F932</f>
        <v>0</v>
      </c>
      <c r="BO928" s="129">
        <f t="shared" ref="BO928" si="18218">G928/G932</f>
        <v>0</v>
      </c>
      <c r="BP928" s="130">
        <f t="shared" ref="BP928" si="18219">H928/H932</f>
        <v>0</v>
      </c>
      <c r="BQ928" s="131">
        <f t="shared" ref="BQ928" si="18220">I928/I932</f>
        <v>0</v>
      </c>
      <c r="BR928" s="128">
        <f t="shared" ref="BR928" si="18221">J928/J932</f>
        <v>0</v>
      </c>
      <c r="BS928" s="129">
        <f t="shared" ref="BS928" si="18222">K928/K932</f>
        <v>0</v>
      </c>
      <c r="BT928" s="130">
        <f t="shared" ref="BT928" si="18223">L928/L932</f>
        <v>0</v>
      </c>
      <c r="BU928" s="128">
        <f t="shared" ref="BU928" si="18224">M928/M932</f>
        <v>0</v>
      </c>
      <c r="BV928" s="132">
        <f t="shared" ref="BV928" si="18225">N928/N932</f>
        <v>0</v>
      </c>
      <c r="BW928" s="133">
        <f t="shared" ref="BW928" si="18226">O928/O932</f>
        <v>0</v>
      </c>
      <c r="BX928" s="128">
        <f t="shared" ref="BX928" si="18227">P928/P932</f>
        <v>0</v>
      </c>
      <c r="BY928" s="129">
        <f t="shared" ref="BY928" si="18228">Q928/Q932</f>
        <v>4.4133408990605888E-4</v>
      </c>
      <c r="BZ928" s="130">
        <f t="shared" ref="BZ928" si="18229">R928/R932</f>
        <v>0</v>
      </c>
      <c r="CA928" s="131">
        <f t="shared" ref="CA928" si="18230">S928/S932</f>
        <v>0</v>
      </c>
      <c r="CB928" s="128">
        <f t="shared" ref="CB928" si="18231">T928/T932</f>
        <v>0</v>
      </c>
      <c r="CC928" s="129">
        <f t="shared" ref="CC928" si="18232">U928/U932</f>
        <v>0</v>
      </c>
      <c r="CD928" s="130">
        <f t="shared" ref="CD928" si="18233">V928/V932</f>
        <v>0</v>
      </c>
      <c r="CE928" s="131">
        <f t="shared" ref="CE928" si="18234">W928/W932</f>
        <v>0</v>
      </c>
      <c r="CF928" s="128">
        <f t="shared" ref="CF928" si="18235">X928/X932</f>
        <v>0</v>
      </c>
      <c r="CG928" s="129">
        <f t="shared" ref="CG928" si="18236">Y928/Y932</f>
        <v>0</v>
      </c>
      <c r="CH928" s="130">
        <f t="shared" ref="CH928" si="18237">Z928/Z932</f>
        <v>0</v>
      </c>
      <c r="CI928" s="128">
        <f t="shared" ref="CI928" si="18238">AA928/AA932</f>
        <v>0</v>
      </c>
      <c r="CJ928" s="134">
        <f t="shared" ref="CJ928" si="18239">AB928/AB932</f>
        <v>3.5758345103788598E-6</v>
      </c>
      <c r="CK928" s="135">
        <f t="shared" ref="CK928" si="18240">AC928/AC932</f>
        <v>3.0214305754386469E-4</v>
      </c>
    </row>
    <row r="929" spans="1:89" x14ac:dyDescent="0.2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58">
        <f t="shared" si="18213"/>
        <v>0</v>
      </c>
      <c r="AC929" s="159">
        <f t="shared" si="17695"/>
        <v>0</v>
      </c>
      <c r="BI929" s="136" t="s">
        <v>37</v>
      </c>
      <c r="BJ929" s="128">
        <f>B929/B932</f>
        <v>0</v>
      </c>
      <c r="BK929" s="129">
        <f t="shared" ref="BK929" si="18241">C929/C932</f>
        <v>0</v>
      </c>
      <c r="BL929" s="130">
        <f t="shared" ref="BL929" si="18242">D929/D932</f>
        <v>0</v>
      </c>
      <c r="BM929" s="131">
        <f t="shared" ref="BM929" si="18243">E929/E932</f>
        <v>0</v>
      </c>
      <c r="BN929" s="128">
        <f t="shared" ref="BN929" si="18244">F929/F932</f>
        <v>0</v>
      </c>
      <c r="BO929" s="129">
        <f t="shared" ref="BO929" si="18245">G929/G932</f>
        <v>0</v>
      </c>
      <c r="BP929" s="130">
        <f t="shared" ref="BP929" si="18246">H929/H932</f>
        <v>0</v>
      </c>
      <c r="BQ929" s="131">
        <f t="shared" ref="BQ929" si="18247">I929/I932</f>
        <v>0</v>
      </c>
      <c r="BR929" s="128">
        <f t="shared" ref="BR929" si="18248">J929/J932</f>
        <v>0</v>
      </c>
      <c r="BS929" s="129">
        <f t="shared" ref="BS929" si="18249">K929/K932</f>
        <v>0</v>
      </c>
      <c r="BT929" s="130">
        <f t="shared" ref="BT929" si="18250">L929/L932</f>
        <v>0</v>
      </c>
      <c r="BU929" s="128">
        <f t="shared" ref="BU929" si="18251">M929/M932</f>
        <v>0</v>
      </c>
      <c r="BV929" s="132">
        <f t="shared" ref="BV929" si="18252">N929/N932</f>
        <v>0</v>
      </c>
      <c r="BW929" s="133">
        <f t="shared" ref="BW929" si="18253">O929/O932</f>
        <v>0</v>
      </c>
      <c r="BX929" s="128">
        <f t="shared" ref="BX929" si="18254">P929/P932</f>
        <v>0</v>
      </c>
      <c r="BY929" s="129">
        <f t="shared" ref="BY929" si="18255">Q929/Q932</f>
        <v>0</v>
      </c>
      <c r="BZ929" s="130">
        <f t="shared" ref="BZ929" si="18256">R929/R932</f>
        <v>0</v>
      </c>
      <c r="CA929" s="131">
        <f t="shared" ref="CA929" si="18257">S929/S932</f>
        <v>0</v>
      </c>
      <c r="CB929" s="128">
        <f t="shared" ref="CB929" si="18258">T929/T932</f>
        <v>0</v>
      </c>
      <c r="CC929" s="129">
        <f t="shared" ref="CC929" si="18259">U929/U932</f>
        <v>0</v>
      </c>
      <c r="CD929" s="130">
        <f t="shared" ref="CD929" si="18260">V929/V932</f>
        <v>0</v>
      </c>
      <c r="CE929" s="131">
        <f t="shared" ref="CE929" si="18261">W929/W932</f>
        <v>0</v>
      </c>
      <c r="CF929" s="128">
        <f t="shared" ref="CF929" si="18262">X929/X932</f>
        <v>0</v>
      </c>
      <c r="CG929" s="129">
        <f t="shared" ref="CG929" si="18263">Y929/Y932</f>
        <v>0</v>
      </c>
      <c r="CH929" s="130">
        <f t="shared" ref="CH929" si="18264">Z929/Z932</f>
        <v>0</v>
      </c>
      <c r="CI929" s="128">
        <f t="shared" ref="CI929" si="18265">AA929/AA932</f>
        <v>0</v>
      </c>
      <c r="CJ929" s="134">
        <f t="shared" ref="CJ929" si="18266">AB929/AB932</f>
        <v>0</v>
      </c>
      <c r="CK929" s="135">
        <f t="shared" ref="CK929" si="18267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58">
        <f t="shared" si="18213"/>
        <v>0</v>
      </c>
      <c r="AC930" s="159">
        <f t="shared" si="17695"/>
        <v>0</v>
      </c>
      <c r="BI930" s="145" t="s">
        <v>38</v>
      </c>
      <c r="BJ930" s="128">
        <f>B930/B932</f>
        <v>0</v>
      </c>
      <c r="BK930" s="129">
        <f t="shared" ref="BK930" si="18268">C930/C932</f>
        <v>0</v>
      </c>
      <c r="BL930" s="130">
        <f t="shared" ref="BL930" si="18269">D930/D932</f>
        <v>0</v>
      </c>
      <c r="BM930" s="131">
        <f t="shared" ref="BM930" si="18270">E930/E932</f>
        <v>0</v>
      </c>
      <c r="BN930" s="128">
        <f t="shared" ref="BN930" si="18271">F930/F932</f>
        <v>0</v>
      </c>
      <c r="BO930" s="129">
        <f t="shared" ref="BO930" si="18272">G930/G932</f>
        <v>0</v>
      </c>
      <c r="BP930" s="130">
        <f t="shared" ref="BP930" si="18273">H930/H932</f>
        <v>0</v>
      </c>
      <c r="BQ930" s="131">
        <f t="shared" ref="BQ930" si="18274">I930/I932</f>
        <v>0</v>
      </c>
      <c r="BR930" s="128">
        <f t="shared" ref="BR930" si="18275">J930/J932</f>
        <v>0</v>
      </c>
      <c r="BS930" s="129">
        <f t="shared" ref="BS930" si="18276">K930/K932</f>
        <v>0</v>
      </c>
      <c r="BT930" s="130">
        <f t="shared" ref="BT930" si="18277">L930/L932</f>
        <v>0</v>
      </c>
      <c r="BU930" s="128">
        <f t="shared" ref="BU930" si="18278">M930/M932</f>
        <v>0</v>
      </c>
      <c r="BV930" s="132">
        <f t="shared" ref="BV930" si="18279">N930/N932</f>
        <v>0</v>
      </c>
      <c r="BW930" s="133">
        <f t="shared" ref="BW930" si="18280">O930/O932</f>
        <v>0</v>
      </c>
      <c r="BX930" s="128">
        <f t="shared" ref="BX930" si="18281">P930/P932</f>
        <v>0</v>
      </c>
      <c r="BY930" s="129">
        <f t="shared" ref="BY930" si="18282">Q930/Q932</f>
        <v>0</v>
      </c>
      <c r="BZ930" s="130">
        <f t="shared" ref="BZ930" si="18283">R930/R932</f>
        <v>0</v>
      </c>
      <c r="CA930" s="131">
        <f t="shared" ref="CA930" si="18284">S930/S932</f>
        <v>0</v>
      </c>
      <c r="CB930" s="128">
        <f t="shared" ref="CB930" si="18285">T930/T932</f>
        <v>0</v>
      </c>
      <c r="CC930" s="129">
        <f t="shared" ref="CC930" si="18286">U930/U932</f>
        <v>0</v>
      </c>
      <c r="CD930" s="130">
        <f t="shared" ref="CD930" si="18287">V930/V932</f>
        <v>0</v>
      </c>
      <c r="CE930" s="131">
        <f t="shared" ref="CE930" si="18288">W930/W932</f>
        <v>0</v>
      </c>
      <c r="CF930" s="128">
        <f t="shared" ref="CF930" si="18289">X930/X932</f>
        <v>0</v>
      </c>
      <c r="CG930" s="129">
        <f t="shared" ref="CG930" si="18290">Y930/Y932</f>
        <v>0</v>
      </c>
      <c r="CH930" s="130">
        <f t="shared" ref="CH930" si="18291">Z930/Z932</f>
        <v>0</v>
      </c>
      <c r="CI930" s="128">
        <f t="shared" ref="CI930" si="18292">AA930/AA932</f>
        <v>0</v>
      </c>
      <c r="CJ930" s="134">
        <f t="shared" ref="CJ930" si="18293">AB930/AB932</f>
        <v>0</v>
      </c>
      <c r="CK930" s="135">
        <f t="shared" ref="CK930" si="18294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58">
        <f t="shared" si="18213"/>
        <v>0</v>
      </c>
      <c r="AC931" s="159">
        <f t="shared" si="17695"/>
        <v>0</v>
      </c>
      <c r="BI931" s="136" t="s">
        <v>39</v>
      </c>
      <c r="BJ931" s="128">
        <f>B931/B932</f>
        <v>0</v>
      </c>
      <c r="BK931" s="129">
        <f t="shared" ref="BK931" si="18295">C931/C932</f>
        <v>0</v>
      </c>
      <c r="BL931" s="130">
        <f t="shared" ref="BL931" si="18296">D931/D932</f>
        <v>0</v>
      </c>
      <c r="BM931" s="131">
        <f t="shared" ref="BM931" si="18297">E931/E932</f>
        <v>0</v>
      </c>
      <c r="BN931" s="128">
        <f t="shared" ref="BN931" si="18298">F931/F932</f>
        <v>0</v>
      </c>
      <c r="BO931" s="129">
        <f t="shared" ref="BO931" si="18299">G931/G932</f>
        <v>0</v>
      </c>
      <c r="BP931" s="130">
        <f t="shared" ref="BP931" si="18300">H931/H932</f>
        <v>0</v>
      </c>
      <c r="BQ931" s="131">
        <f t="shared" ref="BQ931" si="18301">I931/I932</f>
        <v>0</v>
      </c>
      <c r="BR931" s="128">
        <f t="shared" ref="BR931" si="18302">J931/J932</f>
        <v>0</v>
      </c>
      <c r="BS931" s="129">
        <f t="shared" ref="BS931" si="18303">K931/K932</f>
        <v>0</v>
      </c>
      <c r="BT931" s="130">
        <f t="shared" ref="BT931" si="18304">L931/L932</f>
        <v>0</v>
      </c>
      <c r="BU931" s="128">
        <f t="shared" ref="BU931" si="18305">M931/M932</f>
        <v>0</v>
      </c>
      <c r="BV931" s="132">
        <f t="shared" ref="BV931" si="18306">N931/N932</f>
        <v>0</v>
      </c>
      <c r="BW931" s="133">
        <f t="shared" ref="BW931" si="18307">O931/O932</f>
        <v>0</v>
      </c>
      <c r="BX931" s="128">
        <f t="shared" ref="BX931" si="18308">P931/P932</f>
        <v>0</v>
      </c>
      <c r="BY931" s="129">
        <f t="shared" ref="BY931" si="18309">Q931/Q932</f>
        <v>0</v>
      </c>
      <c r="BZ931" s="130">
        <f t="shared" ref="BZ931" si="18310">R931/R932</f>
        <v>0</v>
      </c>
      <c r="CA931" s="131">
        <f t="shared" ref="CA931" si="18311">S931/S932</f>
        <v>0</v>
      </c>
      <c r="CB931" s="128">
        <f t="shared" ref="CB931" si="18312">T931/T932</f>
        <v>0</v>
      </c>
      <c r="CC931" s="129">
        <f t="shared" ref="CC931" si="18313">U931/U932</f>
        <v>0</v>
      </c>
      <c r="CD931" s="130">
        <f t="shared" ref="CD931" si="18314">V931/V932</f>
        <v>0</v>
      </c>
      <c r="CE931" s="131">
        <f t="shared" ref="CE931" si="18315">W931/W932</f>
        <v>0</v>
      </c>
      <c r="CF931" s="128">
        <f t="shared" ref="CF931" si="18316">X931/X932</f>
        <v>0</v>
      </c>
      <c r="CG931" s="129">
        <f t="shared" ref="CG931" si="18317">Y931/Y932</f>
        <v>0</v>
      </c>
      <c r="CH931" s="130">
        <f t="shared" ref="CH931" si="18318">Z931/Z932</f>
        <v>0</v>
      </c>
      <c r="CI931" s="128">
        <f t="shared" ref="CI931" si="18319">AA931/AA932</f>
        <v>0</v>
      </c>
      <c r="CJ931" s="134">
        <f t="shared" ref="CJ931" si="18320">AB931/AB932</f>
        <v>0</v>
      </c>
      <c r="CK931" s="135">
        <f t="shared" ref="CK931" si="18321">AC931/AC932</f>
        <v>0</v>
      </c>
    </row>
    <row r="932" spans="1:89" ht="14.25" thickTop="1" thickBot="1" x14ac:dyDescent="0.25">
      <c r="A932" s="229" t="s">
        <v>13</v>
      </c>
      <c r="B932" s="20">
        <f t="shared" ref="B932:AA932" si="18322">SUM(B909:B931)</f>
        <v>24759</v>
      </c>
      <c r="C932" s="21">
        <f t="shared" si="18322"/>
        <v>29160</v>
      </c>
      <c r="D932" s="20">
        <f t="shared" si="18322"/>
        <v>9228</v>
      </c>
      <c r="E932" s="21">
        <f t="shared" si="18322"/>
        <v>10859</v>
      </c>
      <c r="F932" s="20">
        <f t="shared" si="18322"/>
        <v>22981</v>
      </c>
      <c r="G932" s="21">
        <f t="shared" si="18322"/>
        <v>26836</v>
      </c>
      <c r="H932" s="20">
        <f t="shared" si="18322"/>
        <v>36592</v>
      </c>
      <c r="I932" s="21">
        <f t="shared" si="18322"/>
        <v>41568</v>
      </c>
      <c r="J932" s="20">
        <f t="shared" si="18322"/>
        <v>4678</v>
      </c>
      <c r="K932" s="21">
        <f t="shared" si="18322"/>
        <v>4322</v>
      </c>
      <c r="L932" s="20">
        <f t="shared" si="18322"/>
        <v>17187</v>
      </c>
      <c r="M932" s="21">
        <f t="shared" si="18322"/>
        <v>15956</v>
      </c>
      <c r="N932" s="20">
        <f t="shared" si="18322"/>
        <v>37163</v>
      </c>
      <c r="O932" s="21">
        <f t="shared" si="18322"/>
        <v>33005</v>
      </c>
      <c r="P932" s="20">
        <f t="shared" si="18322"/>
        <v>20094</v>
      </c>
      <c r="Q932" s="21">
        <f t="shared" si="18322"/>
        <v>15861</v>
      </c>
      <c r="R932" s="20">
        <f t="shared" si="18322"/>
        <v>26637</v>
      </c>
      <c r="S932" s="21">
        <f t="shared" si="18322"/>
        <v>22937</v>
      </c>
      <c r="T932" s="20">
        <f t="shared" si="18322"/>
        <v>5154</v>
      </c>
      <c r="U932" s="21">
        <f t="shared" si="18322"/>
        <v>4422</v>
      </c>
      <c r="V932" s="20">
        <f t="shared" si="18322"/>
        <v>20706</v>
      </c>
      <c r="W932" s="21">
        <f t="shared" si="18322"/>
        <v>22130</v>
      </c>
      <c r="X932" s="20">
        <f t="shared" si="18322"/>
        <v>16576</v>
      </c>
      <c r="Y932" s="21">
        <f t="shared" si="18322"/>
        <v>7710</v>
      </c>
      <c r="Z932" s="20">
        <f t="shared" si="18322"/>
        <v>37900</v>
      </c>
      <c r="AA932" s="21">
        <f t="shared" si="18322"/>
        <v>43248</v>
      </c>
      <c r="AB932" s="160">
        <f t="shared" ref="AB932:AC932" si="18323">SUM(AB908:AB931)</f>
        <v>279655</v>
      </c>
      <c r="AC932" s="161">
        <f t="shared" si="18323"/>
        <v>278014</v>
      </c>
      <c r="BI932" s="229" t="s">
        <v>13</v>
      </c>
      <c r="BJ932" s="154">
        <f>SUM(BJ908:BJ931)</f>
        <v>1</v>
      </c>
      <c r="BK932" s="155">
        <f t="shared" ref="BK932:CK932" si="18324">SUM(BK908:BK931)</f>
        <v>1</v>
      </c>
      <c r="BL932" s="154">
        <f t="shared" si="18324"/>
        <v>0.99999999999999989</v>
      </c>
      <c r="BM932" s="155">
        <f t="shared" si="18324"/>
        <v>1</v>
      </c>
      <c r="BN932" s="154">
        <f t="shared" si="18324"/>
        <v>0.99999999999999989</v>
      </c>
      <c r="BO932" s="155">
        <f t="shared" si="18324"/>
        <v>1</v>
      </c>
      <c r="BP932" s="154">
        <f t="shared" si="18324"/>
        <v>0.99999999999999989</v>
      </c>
      <c r="BQ932" s="155">
        <f t="shared" si="18324"/>
        <v>1</v>
      </c>
      <c r="BR932" s="154">
        <f t="shared" si="18324"/>
        <v>1</v>
      </c>
      <c r="BS932" s="155">
        <f t="shared" si="18324"/>
        <v>0.99999999999999989</v>
      </c>
      <c r="BT932" s="154">
        <f t="shared" si="18324"/>
        <v>0.99999999999999989</v>
      </c>
      <c r="BU932" s="155">
        <f t="shared" si="18324"/>
        <v>0.99999999999999978</v>
      </c>
      <c r="BV932" s="154">
        <f t="shared" si="18324"/>
        <v>1</v>
      </c>
      <c r="BW932" s="155">
        <f t="shared" si="18324"/>
        <v>1.0000000000000002</v>
      </c>
      <c r="BX932" s="154">
        <f t="shared" si="18324"/>
        <v>0.99999999999999989</v>
      </c>
      <c r="BY932" s="155">
        <f t="shared" si="18324"/>
        <v>0.99999999999999989</v>
      </c>
      <c r="BZ932" s="154">
        <f t="shared" si="18324"/>
        <v>1</v>
      </c>
      <c r="CA932" s="155">
        <f t="shared" si="18324"/>
        <v>0.99999999999999989</v>
      </c>
      <c r="CB932" s="154">
        <f t="shared" si="18324"/>
        <v>1</v>
      </c>
      <c r="CC932" s="155">
        <f t="shared" si="18324"/>
        <v>1</v>
      </c>
      <c r="CD932" s="154">
        <f t="shared" si="18324"/>
        <v>1</v>
      </c>
      <c r="CE932" s="155">
        <f t="shared" si="18324"/>
        <v>0.99999999999999989</v>
      </c>
      <c r="CF932" s="154">
        <f t="shared" si="18324"/>
        <v>1</v>
      </c>
      <c r="CG932" s="155">
        <f t="shared" si="18324"/>
        <v>1.0000000000000002</v>
      </c>
      <c r="CH932" s="154">
        <f t="shared" si="18324"/>
        <v>1</v>
      </c>
      <c r="CI932" s="155">
        <f t="shared" si="18324"/>
        <v>1.0000000000000002</v>
      </c>
      <c r="CJ932" s="154">
        <f t="shared" si="18324"/>
        <v>0.99999999999999989</v>
      </c>
      <c r="CK932" s="155">
        <f t="shared" si="18324"/>
        <v>0.99999999999999989</v>
      </c>
    </row>
    <row r="933" spans="1:89" ht="13.5" thickTop="1" x14ac:dyDescent="0.2">
      <c r="A933" s="173"/>
    </row>
    <row r="935" spans="1:89" x14ac:dyDescent="0.2">
      <c r="A935" s="304">
        <f>+A904+1</f>
        <v>44682</v>
      </c>
      <c r="B935" s="304"/>
      <c r="C935" s="304"/>
      <c r="D935" s="304"/>
      <c r="AE935" s="232"/>
      <c r="BI935" s="309">
        <f>+BI873+2</f>
        <v>44682</v>
      </c>
      <c r="BJ935" s="309"/>
      <c r="BK935" s="309"/>
      <c r="BL935" s="309"/>
    </row>
    <row r="936" spans="1:89" ht="13.5" thickBot="1" x14ac:dyDescent="0.25">
      <c r="AE936" s="232" t="s">
        <v>84</v>
      </c>
    </row>
    <row r="937" spans="1:89" ht="14.25" thickTop="1" thickBot="1" x14ac:dyDescent="0.25">
      <c r="A937" s="300" t="s">
        <v>0</v>
      </c>
      <c r="B937" s="302" t="s">
        <v>1</v>
      </c>
      <c r="C937" s="303"/>
      <c r="D937" s="302" t="s">
        <v>2</v>
      </c>
      <c r="E937" s="303"/>
      <c r="F937" s="302" t="s">
        <v>3</v>
      </c>
      <c r="G937" s="303"/>
      <c r="H937" s="302" t="s">
        <v>4</v>
      </c>
      <c r="I937" s="303"/>
      <c r="J937" s="302" t="s">
        <v>5</v>
      </c>
      <c r="K937" s="303"/>
      <c r="L937" s="302" t="s">
        <v>6</v>
      </c>
      <c r="M937" s="303"/>
      <c r="N937" s="302" t="s">
        <v>7</v>
      </c>
      <c r="O937" s="303"/>
      <c r="P937" s="302" t="s">
        <v>8</v>
      </c>
      <c r="Q937" s="303"/>
      <c r="R937" s="302" t="s">
        <v>9</v>
      </c>
      <c r="S937" s="303"/>
      <c r="T937" s="302" t="s">
        <v>10</v>
      </c>
      <c r="U937" s="303"/>
      <c r="V937" s="302" t="s">
        <v>11</v>
      </c>
      <c r="W937" s="303"/>
      <c r="X937" s="302" t="s">
        <v>12</v>
      </c>
      <c r="Y937" s="303"/>
      <c r="Z937" s="305" t="s">
        <v>40</v>
      </c>
      <c r="AA937" s="306"/>
      <c r="AB937" s="307" t="s">
        <v>41</v>
      </c>
      <c r="AC937" s="308"/>
      <c r="AE937" s="300" t="s">
        <v>0</v>
      </c>
      <c r="AF937" s="302" t="s">
        <v>1</v>
      </c>
      <c r="AG937" s="303"/>
      <c r="AH937" s="302" t="s">
        <v>2</v>
      </c>
      <c r="AI937" s="303"/>
      <c r="AJ937" s="302" t="s">
        <v>3</v>
      </c>
      <c r="AK937" s="303"/>
      <c r="AL937" s="302" t="s">
        <v>4</v>
      </c>
      <c r="AM937" s="303"/>
      <c r="AN937" s="302" t="s">
        <v>5</v>
      </c>
      <c r="AO937" s="303"/>
      <c r="AP937" s="302" t="s">
        <v>6</v>
      </c>
      <c r="AQ937" s="303"/>
      <c r="AR937" s="302" t="s">
        <v>7</v>
      </c>
      <c r="AS937" s="303"/>
      <c r="AT937" s="302" t="s">
        <v>8</v>
      </c>
      <c r="AU937" s="303"/>
      <c r="AV937" s="302" t="s">
        <v>9</v>
      </c>
      <c r="AW937" s="303"/>
      <c r="AX937" s="302" t="s">
        <v>10</v>
      </c>
      <c r="AY937" s="303"/>
      <c r="AZ937" s="302" t="s">
        <v>11</v>
      </c>
      <c r="BA937" s="303"/>
      <c r="BB937" s="302" t="s">
        <v>12</v>
      </c>
      <c r="BC937" s="303"/>
      <c r="BD937" s="305" t="s">
        <v>40</v>
      </c>
      <c r="BE937" s="306"/>
      <c r="BF937" s="307" t="s">
        <v>41</v>
      </c>
      <c r="BG937" s="308"/>
      <c r="BI937" s="300" t="s">
        <v>0</v>
      </c>
      <c r="BJ937" s="302" t="s">
        <v>1</v>
      </c>
      <c r="BK937" s="303"/>
      <c r="BL937" s="302" t="s">
        <v>2</v>
      </c>
      <c r="BM937" s="303"/>
      <c r="BN937" s="302" t="s">
        <v>3</v>
      </c>
      <c r="BO937" s="303"/>
      <c r="BP937" s="302" t="s">
        <v>4</v>
      </c>
      <c r="BQ937" s="303"/>
      <c r="BR937" s="302" t="s">
        <v>5</v>
      </c>
      <c r="BS937" s="303"/>
      <c r="BT937" s="302" t="s">
        <v>6</v>
      </c>
      <c r="BU937" s="303"/>
      <c r="BV937" s="302" t="s">
        <v>7</v>
      </c>
      <c r="BW937" s="303"/>
      <c r="BX937" s="302" t="s">
        <v>8</v>
      </c>
      <c r="BY937" s="303"/>
      <c r="BZ937" s="302" t="s">
        <v>9</v>
      </c>
      <c r="CA937" s="303"/>
      <c r="CB937" s="302" t="s">
        <v>10</v>
      </c>
      <c r="CC937" s="303"/>
      <c r="CD937" s="302" t="s">
        <v>11</v>
      </c>
      <c r="CE937" s="303"/>
      <c r="CF937" s="302" t="s">
        <v>12</v>
      </c>
      <c r="CG937" s="303"/>
      <c r="CH937" s="305" t="s">
        <v>40</v>
      </c>
      <c r="CI937" s="306"/>
      <c r="CJ937" s="302" t="s">
        <v>41</v>
      </c>
      <c r="CK937" s="303"/>
    </row>
    <row r="938" spans="1:89" ht="15" thickTop="1" thickBot="1" x14ac:dyDescent="0.3">
      <c r="A938" s="301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62" t="s">
        <v>14</v>
      </c>
      <c r="AC938" s="163" t="s">
        <v>15</v>
      </c>
      <c r="AE938" s="301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62" t="s">
        <v>14</v>
      </c>
      <c r="BG938" s="163" t="s">
        <v>15</v>
      </c>
      <c r="BI938" s="301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72"/>
      <c r="D939" s="126"/>
      <c r="E939" s="166"/>
      <c r="F939" s="125"/>
      <c r="G939" s="127"/>
      <c r="H939" s="126"/>
      <c r="I939" s="166"/>
      <c r="J939" s="125"/>
      <c r="K939" s="127"/>
      <c r="L939" s="126"/>
      <c r="M939" s="125"/>
      <c r="N939" s="165"/>
      <c r="O939" s="167"/>
      <c r="P939" s="125"/>
      <c r="Q939" s="127"/>
      <c r="R939" s="126"/>
      <c r="S939" s="166"/>
      <c r="T939" s="125"/>
      <c r="U939" s="127"/>
      <c r="V939" s="126"/>
      <c r="W939" s="166"/>
      <c r="X939" s="125"/>
      <c r="Y939" s="127"/>
      <c r="Z939" s="170"/>
      <c r="AA939" s="171"/>
      <c r="AB939" s="156">
        <f>B939+D939+F939+H939+J939+L939+N939+P939+R939+T939+V939+X939+Z939</f>
        <v>0</v>
      </c>
      <c r="AC939" s="157">
        <f>C939+E939+G939+I939+K939+M939+O939+Q939+S939+U939+W939+Y939+AA939</f>
        <v>0</v>
      </c>
      <c r="AE939" s="235" t="str">
        <f>$AE$9</f>
        <v>07:00 - 07:59</v>
      </c>
      <c r="AF939" s="125">
        <f>SUMIF($A$9:$A$32,$AE939,B$939:B$962)</f>
        <v>0</v>
      </c>
      <c r="AG939" s="172">
        <f t="shared" ref="AG939:AV941" si="18325">SUMIF($A$9:$A$32,$AE939,C$939:C$962)</f>
        <v>0</v>
      </c>
      <c r="AH939" s="126">
        <f t="shared" si="18325"/>
        <v>0</v>
      </c>
      <c r="AI939" s="166">
        <f t="shared" si="18325"/>
        <v>0</v>
      </c>
      <c r="AJ939" s="125">
        <f t="shared" si="18325"/>
        <v>0</v>
      </c>
      <c r="AK939" s="127">
        <f t="shared" si="18325"/>
        <v>0</v>
      </c>
      <c r="AL939" s="126">
        <f t="shared" si="18325"/>
        <v>0</v>
      </c>
      <c r="AM939" s="166">
        <f t="shared" si="18325"/>
        <v>0</v>
      </c>
      <c r="AN939" s="125">
        <f t="shared" si="18325"/>
        <v>0</v>
      </c>
      <c r="AO939" s="127">
        <f t="shared" si="18325"/>
        <v>0</v>
      </c>
      <c r="AP939" s="126">
        <f t="shared" si="18325"/>
        <v>0</v>
      </c>
      <c r="AQ939" s="125">
        <f t="shared" si="18325"/>
        <v>0</v>
      </c>
      <c r="AR939" s="165">
        <f t="shared" si="18325"/>
        <v>0</v>
      </c>
      <c r="AS939" s="167">
        <f t="shared" si="18325"/>
        <v>0</v>
      </c>
      <c r="AT939" s="125">
        <f t="shared" si="18325"/>
        <v>0</v>
      </c>
      <c r="AU939" s="127">
        <f t="shared" si="18325"/>
        <v>0</v>
      </c>
      <c r="AV939" s="126">
        <f t="shared" si="18325"/>
        <v>0</v>
      </c>
      <c r="AW939" s="166">
        <f t="shared" ref="AW939:BE941" si="18326">SUMIF($A$9:$A$32,$AE939,S$939:S$962)</f>
        <v>0</v>
      </c>
      <c r="AX939" s="125">
        <f t="shared" si="18326"/>
        <v>0</v>
      </c>
      <c r="AY939" s="127">
        <f t="shared" si="18326"/>
        <v>0</v>
      </c>
      <c r="AZ939" s="126">
        <f t="shared" si="18326"/>
        <v>0</v>
      </c>
      <c r="BA939" s="166">
        <f t="shared" si="18326"/>
        <v>0</v>
      </c>
      <c r="BB939" s="125">
        <f t="shared" si="18326"/>
        <v>0</v>
      </c>
      <c r="BC939" s="127">
        <f t="shared" si="18326"/>
        <v>0</v>
      </c>
      <c r="BD939" s="170">
        <f t="shared" si="18326"/>
        <v>0</v>
      </c>
      <c r="BE939" s="171">
        <f t="shared" si="18326"/>
        <v>0</v>
      </c>
      <c r="BF939" s="156">
        <f t="shared" ref="BF939:BG941" si="18327">SUMIF($A$9:$A$32,$AE939,AB$908:AB$931)</f>
        <v>16258</v>
      </c>
      <c r="BG939" s="157">
        <f t="shared" si="18327"/>
        <v>16213</v>
      </c>
      <c r="BI939" s="124" t="s">
        <v>16</v>
      </c>
      <c r="BJ939" s="128" t="e">
        <f>B939/B963</f>
        <v>#DIV/0!</v>
      </c>
      <c r="BK939" s="129" t="e">
        <f t="shared" ref="BK939" si="18328">C939/C963</f>
        <v>#DIV/0!</v>
      </c>
      <c r="BL939" s="130" t="e">
        <f t="shared" ref="BL939" si="18329">D939/D963</f>
        <v>#DIV/0!</v>
      </c>
      <c r="BM939" s="131" t="e">
        <f t="shared" ref="BM939" si="18330">E939/E963</f>
        <v>#DIV/0!</v>
      </c>
      <c r="BN939" s="128" t="e">
        <f t="shared" ref="BN939" si="18331">F939/F963</f>
        <v>#DIV/0!</v>
      </c>
      <c r="BO939" s="129" t="e">
        <f t="shared" ref="BO939" si="18332">G939/G963</f>
        <v>#DIV/0!</v>
      </c>
      <c r="BP939" s="130" t="e">
        <f t="shared" ref="BP939" si="18333">H939/H963</f>
        <v>#DIV/0!</v>
      </c>
      <c r="BQ939" s="131" t="e">
        <f t="shared" ref="BQ939" si="18334">I939/I963</f>
        <v>#DIV/0!</v>
      </c>
      <c r="BR939" s="128" t="e">
        <f t="shared" ref="BR939" si="18335">J939/J963</f>
        <v>#DIV/0!</v>
      </c>
      <c r="BS939" s="129" t="e">
        <f t="shared" ref="BS939" si="18336">K939/K963</f>
        <v>#DIV/0!</v>
      </c>
      <c r="BT939" s="130" t="e">
        <f t="shared" ref="BT939" si="18337">L939/L963</f>
        <v>#DIV/0!</v>
      </c>
      <c r="BU939" s="128" t="e">
        <f t="shared" ref="BU939" si="18338">M939/M963</f>
        <v>#DIV/0!</v>
      </c>
      <c r="BV939" s="132" t="e">
        <f t="shared" ref="BV939" si="18339">N939/N963</f>
        <v>#DIV/0!</v>
      </c>
      <c r="BW939" s="133" t="e">
        <f t="shared" ref="BW939" si="18340">O939/O963</f>
        <v>#DIV/0!</v>
      </c>
      <c r="BX939" s="128" t="e">
        <f t="shared" ref="BX939" si="18341">P939/P963</f>
        <v>#DIV/0!</v>
      </c>
      <c r="BY939" s="129" t="e">
        <f t="shared" ref="BY939" si="18342">Q939/Q963</f>
        <v>#DIV/0!</v>
      </c>
      <c r="BZ939" s="130" t="e">
        <f t="shared" ref="BZ939" si="18343">R939/R963</f>
        <v>#DIV/0!</v>
      </c>
      <c r="CA939" s="131" t="e">
        <f t="shared" ref="CA939" si="18344">S939/S963</f>
        <v>#DIV/0!</v>
      </c>
      <c r="CB939" s="128" t="e">
        <f t="shared" ref="CB939" si="18345">T939/T963</f>
        <v>#DIV/0!</v>
      </c>
      <c r="CC939" s="129" t="e">
        <f t="shared" ref="CC939" si="18346">U939/U963</f>
        <v>#DIV/0!</v>
      </c>
      <c r="CD939" s="130" t="e">
        <f t="shared" ref="CD939" si="18347">V939/V963</f>
        <v>#DIV/0!</v>
      </c>
      <c r="CE939" s="131" t="e">
        <f t="shared" ref="CE939" si="18348">W939/W963</f>
        <v>#DIV/0!</v>
      </c>
      <c r="CF939" s="128" t="e">
        <f t="shared" ref="CF939" si="18349">X939/X963</f>
        <v>#DIV/0!</v>
      </c>
      <c r="CG939" s="129" t="e">
        <f t="shared" ref="CG939" si="18350">Y939/Y963</f>
        <v>#DIV/0!</v>
      </c>
      <c r="CH939" s="130" t="e">
        <f t="shared" ref="CH939" si="18351">Z939/Z963</f>
        <v>#DIV/0!</v>
      </c>
      <c r="CI939" s="128" t="e">
        <f t="shared" ref="CI939" si="18352">AA939/AA963</f>
        <v>#DIV/0!</v>
      </c>
      <c r="CJ939" s="134" t="e">
        <f t="shared" ref="CJ939" si="18353">AB939/AB963</f>
        <v>#DIV/0!</v>
      </c>
      <c r="CK939" s="135" t="e">
        <f t="shared" ref="CK939" si="18354">AC939/AC963</f>
        <v>#DIV/0!</v>
      </c>
    </row>
    <row r="940" spans="1:89" x14ac:dyDescent="0.2">
      <c r="A940" s="136" t="s">
        <v>17</v>
      </c>
      <c r="B940" s="175"/>
      <c r="C940" s="176"/>
      <c r="D940" s="177"/>
      <c r="E940" s="178"/>
      <c r="F940" s="175"/>
      <c r="G940" s="179"/>
      <c r="H940" s="177"/>
      <c r="I940" s="178"/>
      <c r="J940" s="175"/>
      <c r="K940" s="179"/>
      <c r="L940" s="177"/>
      <c r="M940" s="175"/>
      <c r="N940" s="180"/>
      <c r="O940" s="181"/>
      <c r="P940" s="175"/>
      <c r="Q940" s="179"/>
      <c r="R940" s="177"/>
      <c r="S940" s="178"/>
      <c r="T940" s="175"/>
      <c r="U940" s="179"/>
      <c r="V940" s="177"/>
      <c r="W940" s="178"/>
      <c r="X940" s="175"/>
      <c r="Y940" s="179"/>
      <c r="Z940" s="177"/>
      <c r="AA940" s="175"/>
      <c r="AB940" s="158">
        <f t="shared" ref="AB940:AB962" si="18355">SUM(B940,D940,F940,H940,J940,L940,N940,P940,R940,T940,V940,X940,Z940)</f>
        <v>0</v>
      </c>
      <c r="AC940" s="159">
        <f t="shared" ref="AC940:AC962" si="18356">SUM(C940,E940,G940,I940,K940,M940,O940,Q940,S940,U940,W940,Y940,AA940)</f>
        <v>0</v>
      </c>
      <c r="AE940" s="237" t="str">
        <f>$AE$10</f>
        <v>08:00 - 08:59</v>
      </c>
      <c r="AF940" s="125">
        <f>SUMIF($A$9:$A$32,$AE940,B$939:B$962)</f>
        <v>0</v>
      </c>
      <c r="AG940" s="176">
        <f t="shared" si="18325"/>
        <v>0</v>
      </c>
      <c r="AH940" s="177">
        <f t="shared" si="18325"/>
        <v>0</v>
      </c>
      <c r="AI940" s="178">
        <f t="shared" si="18325"/>
        <v>0</v>
      </c>
      <c r="AJ940" s="238">
        <f t="shared" si="18325"/>
        <v>0</v>
      </c>
      <c r="AK940" s="179">
        <f t="shared" si="18325"/>
        <v>0</v>
      </c>
      <c r="AL940" s="177">
        <f t="shared" si="18325"/>
        <v>0</v>
      </c>
      <c r="AM940" s="178">
        <f t="shared" si="18325"/>
        <v>0</v>
      </c>
      <c r="AN940" s="238">
        <f t="shared" si="18325"/>
        <v>0</v>
      </c>
      <c r="AO940" s="179">
        <f t="shared" si="18325"/>
        <v>0</v>
      </c>
      <c r="AP940" s="177">
        <f t="shared" si="18325"/>
        <v>0</v>
      </c>
      <c r="AQ940" s="238">
        <f t="shared" si="18325"/>
        <v>0</v>
      </c>
      <c r="AR940" s="180">
        <f t="shared" si="18325"/>
        <v>0</v>
      </c>
      <c r="AS940" s="181">
        <f t="shared" si="18325"/>
        <v>0</v>
      </c>
      <c r="AT940" s="238">
        <f t="shared" si="18325"/>
        <v>0</v>
      </c>
      <c r="AU940" s="179">
        <f t="shared" si="18325"/>
        <v>0</v>
      </c>
      <c r="AV940" s="177">
        <f t="shared" si="18325"/>
        <v>0</v>
      </c>
      <c r="AW940" s="178">
        <f t="shared" si="18326"/>
        <v>0</v>
      </c>
      <c r="AX940" s="238">
        <f t="shared" si="18326"/>
        <v>0</v>
      </c>
      <c r="AY940" s="179">
        <f t="shared" si="18326"/>
        <v>0</v>
      </c>
      <c r="AZ940" s="177">
        <f t="shared" si="18326"/>
        <v>0</v>
      </c>
      <c r="BA940" s="178">
        <f t="shared" si="18326"/>
        <v>0</v>
      </c>
      <c r="BB940" s="238">
        <f t="shared" si="18326"/>
        <v>0</v>
      </c>
      <c r="BC940" s="179">
        <f t="shared" si="18326"/>
        <v>0</v>
      </c>
      <c r="BD940" s="177">
        <f t="shared" si="18326"/>
        <v>0</v>
      </c>
      <c r="BE940" s="238">
        <f t="shared" si="18326"/>
        <v>0</v>
      </c>
      <c r="BF940" s="158">
        <f t="shared" si="18327"/>
        <v>14694</v>
      </c>
      <c r="BG940" s="159">
        <f t="shared" si="18327"/>
        <v>15246</v>
      </c>
      <c r="BI940" s="136" t="s">
        <v>17</v>
      </c>
      <c r="BJ940" s="128" t="e">
        <f>B940/B963</f>
        <v>#DIV/0!</v>
      </c>
      <c r="BK940" s="129" t="e">
        <f t="shared" ref="BK940" si="18357">C940/C963</f>
        <v>#DIV/0!</v>
      </c>
      <c r="BL940" s="130" t="e">
        <f t="shared" ref="BL940" si="18358">D940/D963</f>
        <v>#DIV/0!</v>
      </c>
      <c r="BM940" s="131" t="e">
        <f t="shared" ref="BM940" si="18359">E940/E963</f>
        <v>#DIV/0!</v>
      </c>
      <c r="BN940" s="128" t="e">
        <f t="shared" ref="BN940" si="18360">F940/F963</f>
        <v>#DIV/0!</v>
      </c>
      <c r="BO940" s="129" t="e">
        <f t="shared" ref="BO940" si="18361">G940/G963</f>
        <v>#DIV/0!</v>
      </c>
      <c r="BP940" s="130" t="e">
        <f t="shared" ref="BP940" si="18362">H940/H963</f>
        <v>#DIV/0!</v>
      </c>
      <c r="BQ940" s="131" t="e">
        <f t="shared" ref="BQ940" si="18363">I940/I963</f>
        <v>#DIV/0!</v>
      </c>
      <c r="BR940" s="128" t="e">
        <f t="shared" ref="BR940" si="18364">J940/J963</f>
        <v>#DIV/0!</v>
      </c>
      <c r="BS940" s="129" t="e">
        <f t="shared" ref="BS940" si="18365">K940/K963</f>
        <v>#DIV/0!</v>
      </c>
      <c r="BT940" s="130" t="e">
        <f t="shared" ref="BT940" si="18366">L940/L963</f>
        <v>#DIV/0!</v>
      </c>
      <c r="BU940" s="128" t="e">
        <f t="shared" ref="BU940" si="18367">M940/M963</f>
        <v>#DIV/0!</v>
      </c>
      <c r="BV940" s="132" t="e">
        <f t="shared" ref="BV940" si="18368">N940/N963</f>
        <v>#DIV/0!</v>
      </c>
      <c r="BW940" s="133" t="e">
        <f t="shared" ref="BW940" si="18369">O940/O963</f>
        <v>#DIV/0!</v>
      </c>
      <c r="BX940" s="128" t="e">
        <f t="shared" ref="BX940" si="18370">P940/P963</f>
        <v>#DIV/0!</v>
      </c>
      <c r="BY940" s="129" t="e">
        <f t="shared" ref="BY940" si="18371">Q940/Q963</f>
        <v>#DIV/0!</v>
      </c>
      <c r="BZ940" s="130" t="e">
        <f t="shared" ref="BZ940" si="18372">R940/R963</f>
        <v>#DIV/0!</v>
      </c>
      <c r="CA940" s="131" t="e">
        <f t="shared" ref="CA940" si="18373">S940/S963</f>
        <v>#DIV/0!</v>
      </c>
      <c r="CB940" s="128" t="e">
        <f t="shared" ref="CB940" si="18374">T940/T963</f>
        <v>#DIV/0!</v>
      </c>
      <c r="CC940" s="129" t="e">
        <f t="shared" ref="CC940" si="18375">U940/U963</f>
        <v>#DIV/0!</v>
      </c>
      <c r="CD940" s="130" t="e">
        <f t="shared" ref="CD940" si="18376">V940/V963</f>
        <v>#DIV/0!</v>
      </c>
      <c r="CE940" s="131" t="e">
        <f t="shared" ref="CE940" si="18377">W940/W963</f>
        <v>#DIV/0!</v>
      </c>
      <c r="CF940" s="128" t="e">
        <f t="shared" ref="CF940" si="18378">X940/X963</f>
        <v>#DIV/0!</v>
      </c>
      <c r="CG940" s="129" t="e">
        <f t="shared" ref="CG940" si="18379">Y940/Y963</f>
        <v>#DIV/0!</v>
      </c>
      <c r="CH940" s="130" t="e">
        <f t="shared" ref="CH940" si="18380">Z940/Z963</f>
        <v>#DIV/0!</v>
      </c>
      <c r="CI940" s="128" t="e">
        <f t="shared" ref="CI940" si="18381">AA940/AA963</f>
        <v>#DIV/0!</v>
      </c>
      <c r="CJ940" s="134" t="e">
        <f t="shared" ref="CJ940" si="18382">AB940/AB963</f>
        <v>#DIV/0!</v>
      </c>
      <c r="CK940" s="135" t="e">
        <f t="shared" ref="CK940" si="18383">AC940/AC963</f>
        <v>#DIV/0!</v>
      </c>
    </row>
    <row r="941" spans="1:89" ht="13.5" thickBot="1" x14ac:dyDescent="0.25">
      <c r="A941" s="145" t="s">
        <v>18</v>
      </c>
      <c r="B941" s="182"/>
      <c r="C941" s="183"/>
      <c r="D941" s="184"/>
      <c r="E941" s="185"/>
      <c r="F941" s="182"/>
      <c r="G941" s="186"/>
      <c r="H941" s="184"/>
      <c r="I941" s="185"/>
      <c r="J941" s="182"/>
      <c r="K941" s="186"/>
      <c r="L941" s="184"/>
      <c r="M941" s="182"/>
      <c r="N941" s="187"/>
      <c r="O941" s="188"/>
      <c r="P941" s="182"/>
      <c r="Q941" s="186"/>
      <c r="R941" s="184"/>
      <c r="S941" s="185"/>
      <c r="T941" s="182"/>
      <c r="U941" s="186"/>
      <c r="V941" s="184"/>
      <c r="W941" s="185"/>
      <c r="X941" s="182"/>
      <c r="Y941" s="186"/>
      <c r="Z941" s="184"/>
      <c r="AA941" s="182"/>
      <c r="AB941" s="158">
        <f t="shared" si="18355"/>
        <v>0</v>
      </c>
      <c r="AC941" s="159">
        <f t="shared" si="18356"/>
        <v>0</v>
      </c>
      <c r="AE941" s="235">
        <f>$AE$11</f>
        <v>0</v>
      </c>
      <c r="AF941" s="125">
        <f>SUMIF($A$9:$A$32,$AE941,B$939:B$962)</f>
        <v>0</v>
      </c>
      <c r="AG941" s="183">
        <f t="shared" si="18325"/>
        <v>0</v>
      </c>
      <c r="AH941" s="184">
        <f t="shared" si="18325"/>
        <v>0</v>
      </c>
      <c r="AI941" s="185">
        <f t="shared" si="18325"/>
        <v>0</v>
      </c>
      <c r="AJ941" s="182">
        <f t="shared" si="18325"/>
        <v>0</v>
      </c>
      <c r="AK941" s="186">
        <f t="shared" si="18325"/>
        <v>0</v>
      </c>
      <c r="AL941" s="184">
        <f t="shared" si="18325"/>
        <v>0</v>
      </c>
      <c r="AM941" s="185">
        <f t="shared" si="18325"/>
        <v>0</v>
      </c>
      <c r="AN941" s="182">
        <f t="shared" si="18325"/>
        <v>0</v>
      </c>
      <c r="AO941" s="186">
        <f t="shared" si="18325"/>
        <v>0</v>
      </c>
      <c r="AP941" s="184">
        <f t="shared" si="18325"/>
        <v>0</v>
      </c>
      <c r="AQ941" s="182">
        <f t="shared" si="18325"/>
        <v>0</v>
      </c>
      <c r="AR941" s="187">
        <f t="shared" si="18325"/>
        <v>0</v>
      </c>
      <c r="AS941" s="188">
        <f t="shared" si="18325"/>
        <v>0</v>
      </c>
      <c r="AT941" s="182">
        <f t="shared" si="18325"/>
        <v>0</v>
      </c>
      <c r="AU941" s="186">
        <f t="shared" si="18325"/>
        <v>0</v>
      </c>
      <c r="AV941" s="184">
        <f t="shared" si="18325"/>
        <v>0</v>
      </c>
      <c r="AW941" s="185">
        <f t="shared" si="18326"/>
        <v>0</v>
      </c>
      <c r="AX941" s="182">
        <f t="shared" si="18326"/>
        <v>0</v>
      </c>
      <c r="AY941" s="186">
        <f t="shared" si="18326"/>
        <v>0</v>
      </c>
      <c r="AZ941" s="184">
        <f t="shared" si="18326"/>
        <v>0</v>
      </c>
      <c r="BA941" s="185">
        <f t="shared" si="18326"/>
        <v>0</v>
      </c>
      <c r="BB941" s="182">
        <f t="shared" si="18326"/>
        <v>0</v>
      </c>
      <c r="BC941" s="186">
        <f t="shared" si="18326"/>
        <v>0</v>
      </c>
      <c r="BD941" s="184">
        <f t="shared" si="18326"/>
        <v>0</v>
      </c>
      <c r="BE941" s="182">
        <f t="shared" si="18326"/>
        <v>0</v>
      </c>
      <c r="BF941" s="158">
        <f t="shared" si="18327"/>
        <v>0</v>
      </c>
      <c r="BG941" s="159">
        <f t="shared" si="18327"/>
        <v>0</v>
      </c>
      <c r="BI941" s="145" t="s">
        <v>18</v>
      </c>
      <c r="BJ941" s="128" t="e">
        <f>B941/B963</f>
        <v>#DIV/0!</v>
      </c>
      <c r="BK941" s="129" t="e">
        <f t="shared" ref="BK941" si="18384">C941/C963</f>
        <v>#DIV/0!</v>
      </c>
      <c r="BL941" s="130" t="e">
        <f t="shared" ref="BL941" si="18385">D941/D963</f>
        <v>#DIV/0!</v>
      </c>
      <c r="BM941" s="131" t="e">
        <f t="shared" ref="BM941" si="18386">E941/E963</f>
        <v>#DIV/0!</v>
      </c>
      <c r="BN941" s="128" t="e">
        <f t="shared" ref="BN941" si="18387">F941/F963</f>
        <v>#DIV/0!</v>
      </c>
      <c r="BO941" s="129" t="e">
        <f t="shared" ref="BO941" si="18388">G941/G963</f>
        <v>#DIV/0!</v>
      </c>
      <c r="BP941" s="130" t="e">
        <f t="shared" ref="BP941" si="18389">H941/H963</f>
        <v>#DIV/0!</v>
      </c>
      <c r="BQ941" s="131" t="e">
        <f t="shared" ref="BQ941" si="18390">I941/I963</f>
        <v>#DIV/0!</v>
      </c>
      <c r="BR941" s="128" t="e">
        <f t="shared" ref="BR941" si="18391">J941/J963</f>
        <v>#DIV/0!</v>
      </c>
      <c r="BS941" s="129" t="e">
        <f t="shared" ref="BS941" si="18392">K941/K963</f>
        <v>#DIV/0!</v>
      </c>
      <c r="BT941" s="130" t="e">
        <f t="shared" ref="BT941" si="18393">L941/L963</f>
        <v>#DIV/0!</v>
      </c>
      <c r="BU941" s="128" t="e">
        <f t="shared" ref="BU941" si="18394">M941/M963</f>
        <v>#DIV/0!</v>
      </c>
      <c r="BV941" s="132" t="e">
        <f t="shared" ref="BV941" si="18395">N941/N963</f>
        <v>#DIV/0!</v>
      </c>
      <c r="BW941" s="133" t="e">
        <f t="shared" ref="BW941" si="18396">O941/O963</f>
        <v>#DIV/0!</v>
      </c>
      <c r="BX941" s="128" t="e">
        <f t="shared" ref="BX941" si="18397">P941/P963</f>
        <v>#DIV/0!</v>
      </c>
      <c r="BY941" s="129" t="e">
        <f t="shared" ref="BY941" si="18398">Q941/Q963</f>
        <v>#DIV/0!</v>
      </c>
      <c r="BZ941" s="130" t="e">
        <f t="shared" ref="BZ941" si="18399">R941/R963</f>
        <v>#DIV/0!</v>
      </c>
      <c r="CA941" s="131" t="e">
        <f t="shared" ref="CA941" si="18400">S941/S963</f>
        <v>#DIV/0!</v>
      </c>
      <c r="CB941" s="128" t="e">
        <f t="shared" ref="CB941" si="18401">T941/T963</f>
        <v>#DIV/0!</v>
      </c>
      <c r="CC941" s="129" t="e">
        <f t="shared" ref="CC941" si="18402">U941/U963</f>
        <v>#DIV/0!</v>
      </c>
      <c r="CD941" s="130" t="e">
        <f t="shared" ref="CD941" si="18403">V941/V963</f>
        <v>#DIV/0!</v>
      </c>
      <c r="CE941" s="131" t="e">
        <f t="shared" ref="CE941" si="18404">W941/W963</f>
        <v>#DIV/0!</v>
      </c>
      <c r="CF941" s="128" t="e">
        <f t="shared" ref="CF941" si="18405">X941/X963</f>
        <v>#DIV/0!</v>
      </c>
      <c r="CG941" s="129" t="e">
        <f t="shared" ref="CG941" si="18406">Y941/Y963</f>
        <v>#DIV/0!</v>
      </c>
      <c r="CH941" s="130" t="e">
        <f t="shared" ref="CH941" si="18407">Z941/Z963</f>
        <v>#DIV/0!</v>
      </c>
      <c r="CI941" s="128" t="e">
        <f t="shared" ref="CI941" si="18408">AA941/AA963</f>
        <v>#DIV/0!</v>
      </c>
      <c r="CJ941" s="134" t="e">
        <f t="shared" ref="CJ941" si="18409">AB941/AB963</f>
        <v>#DIV/0!</v>
      </c>
      <c r="CK941" s="135" t="e">
        <f t="shared" ref="CK941" si="18410">AC941/AC963</f>
        <v>#DIV/0!</v>
      </c>
    </row>
    <row r="942" spans="1:89" ht="14.25" thickTop="1" thickBot="1" x14ac:dyDescent="0.25">
      <c r="A942" s="136" t="s">
        <v>19</v>
      </c>
      <c r="B942" s="175"/>
      <c r="C942" s="176"/>
      <c r="D942" s="177"/>
      <c r="E942" s="178"/>
      <c r="F942" s="175"/>
      <c r="G942" s="179"/>
      <c r="H942" s="177"/>
      <c r="I942" s="178"/>
      <c r="J942" s="175"/>
      <c r="K942" s="179"/>
      <c r="L942" s="177"/>
      <c r="M942" s="175"/>
      <c r="N942" s="180"/>
      <c r="O942" s="181"/>
      <c r="P942" s="175"/>
      <c r="Q942" s="179"/>
      <c r="R942" s="177"/>
      <c r="S942" s="178"/>
      <c r="T942" s="175"/>
      <c r="U942" s="179"/>
      <c r="V942" s="177"/>
      <c r="W942" s="178"/>
      <c r="X942" s="175"/>
      <c r="Y942" s="179"/>
      <c r="Z942" s="177"/>
      <c r="AA942" s="175"/>
      <c r="AB942" s="158">
        <f t="shared" si="18355"/>
        <v>0</v>
      </c>
      <c r="AC942" s="159">
        <f t="shared" si="18356"/>
        <v>0</v>
      </c>
      <c r="AE942" s="229" t="s">
        <v>13</v>
      </c>
      <c r="AF942" s="20">
        <f t="shared" ref="AF942:BG942" si="18411">SUM(AF939:AF941)</f>
        <v>0</v>
      </c>
      <c r="AG942" s="21">
        <f t="shared" si="18411"/>
        <v>0</v>
      </c>
      <c r="AH942" s="20">
        <f t="shared" si="18411"/>
        <v>0</v>
      </c>
      <c r="AI942" s="21">
        <f t="shared" si="18411"/>
        <v>0</v>
      </c>
      <c r="AJ942" s="20">
        <f t="shared" si="18411"/>
        <v>0</v>
      </c>
      <c r="AK942" s="21">
        <f t="shared" si="18411"/>
        <v>0</v>
      </c>
      <c r="AL942" s="20">
        <f t="shared" si="18411"/>
        <v>0</v>
      </c>
      <c r="AM942" s="21">
        <f t="shared" si="18411"/>
        <v>0</v>
      </c>
      <c r="AN942" s="20">
        <f t="shared" si="18411"/>
        <v>0</v>
      </c>
      <c r="AO942" s="21">
        <f t="shared" si="18411"/>
        <v>0</v>
      </c>
      <c r="AP942" s="20">
        <f t="shared" si="18411"/>
        <v>0</v>
      </c>
      <c r="AQ942" s="21">
        <f t="shared" si="18411"/>
        <v>0</v>
      </c>
      <c r="AR942" s="20">
        <f t="shared" si="18411"/>
        <v>0</v>
      </c>
      <c r="AS942" s="21">
        <f t="shared" si="18411"/>
        <v>0</v>
      </c>
      <c r="AT942" s="20">
        <f t="shared" si="18411"/>
        <v>0</v>
      </c>
      <c r="AU942" s="21">
        <f t="shared" si="18411"/>
        <v>0</v>
      </c>
      <c r="AV942" s="20">
        <f t="shared" si="18411"/>
        <v>0</v>
      </c>
      <c r="AW942" s="21">
        <f t="shared" si="18411"/>
        <v>0</v>
      </c>
      <c r="AX942" s="20">
        <f t="shared" si="18411"/>
        <v>0</v>
      </c>
      <c r="AY942" s="21">
        <f t="shared" si="18411"/>
        <v>0</v>
      </c>
      <c r="AZ942" s="20">
        <f t="shared" si="18411"/>
        <v>0</v>
      </c>
      <c r="BA942" s="21">
        <f t="shared" si="18411"/>
        <v>0</v>
      </c>
      <c r="BB942" s="20">
        <f t="shared" si="18411"/>
        <v>0</v>
      </c>
      <c r="BC942" s="21">
        <f t="shared" si="18411"/>
        <v>0</v>
      </c>
      <c r="BD942" s="20">
        <f t="shared" si="18411"/>
        <v>0</v>
      </c>
      <c r="BE942" s="21">
        <f t="shared" si="18411"/>
        <v>0</v>
      </c>
      <c r="BF942" s="160">
        <f t="shared" si="18411"/>
        <v>30952</v>
      </c>
      <c r="BG942" s="161">
        <f t="shared" si="18411"/>
        <v>31459</v>
      </c>
      <c r="BI942" s="136" t="s">
        <v>19</v>
      </c>
      <c r="BJ942" s="128" t="e">
        <f>B942/B963</f>
        <v>#DIV/0!</v>
      </c>
      <c r="BK942" s="129" t="e">
        <f t="shared" ref="BK942" si="18412">C942/C963</f>
        <v>#DIV/0!</v>
      </c>
      <c r="BL942" s="130" t="e">
        <f t="shared" ref="BL942" si="18413">D942/D963</f>
        <v>#DIV/0!</v>
      </c>
      <c r="BM942" s="131" t="e">
        <f t="shared" ref="BM942" si="18414">E942/E963</f>
        <v>#DIV/0!</v>
      </c>
      <c r="BN942" s="128" t="e">
        <f t="shared" ref="BN942" si="18415">F942/F963</f>
        <v>#DIV/0!</v>
      </c>
      <c r="BO942" s="129" t="e">
        <f t="shared" ref="BO942" si="18416">G942/G963</f>
        <v>#DIV/0!</v>
      </c>
      <c r="BP942" s="130" t="e">
        <f t="shared" ref="BP942" si="18417">H942/H963</f>
        <v>#DIV/0!</v>
      </c>
      <c r="BQ942" s="131" t="e">
        <f t="shared" ref="BQ942" si="18418">I942/I963</f>
        <v>#DIV/0!</v>
      </c>
      <c r="BR942" s="128" t="e">
        <f t="shared" ref="BR942" si="18419">J942/J963</f>
        <v>#DIV/0!</v>
      </c>
      <c r="BS942" s="129" t="e">
        <f t="shared" ref="BS942" si="18420">K942/K963</f>
        <v>#DIV/0!</v>
      </c>
      <c r="BT942" s="130" t="e">
        <f t="shared" ref="BT942" si="18421">L942/L963</f>
        <v>#DIV/0!</v>
      </c>
      <c r="BU942" s="128" t="e">
        <f t="shared" ref="BU942" si="18422">M942/M963</f>
        <v>#DIV/0!</v>
      </c>
      <c r="BV942" s="132" t="e">
        <f t="shared" ref="BV942" si="18423">N942/N963</f>
        <v>#DIV/0!</v>
      </c>
      <c r="BW942" s="133" t="e">
        <f t="shared" ref="BW942" si="18424">O942/O963</f>
        <v>#DIV/0!</v>
      </c>
      <c r="BX942" s="128" t="e">
        <f t="shared" ref="BX942" si="18425">P942/P963</f>
        <v>#DIV/0!</v>
      </c>
      <c r="BY942" s="129" t="e">
        <f t="shared" ref="BY942" si="18426">Q942/Q963</f>
        <v>#DIV/0!</v>
      </c>
      <c r="BZ942" s="130" t="e">
        <f t="shared" ref="BZ942" si="18427">R942/R963</f>
        <v>#DIV/0!</v>
      </c>
      <c r="CA942" s="131" t="e">
        <f t="shared" ref="CA942" si="18428">S942/S963</f>
        <v>#DIV/0!</v>
      </c>
      <c r="CB942" s="128" t="e">
        <f t="shared" ref="CB942" si="18429">T942/T963</f>
        <v>#DIV/0!</v>
      </c>
      <c r="CC942" s="129" t="e">
        <f t="shared" ref="CC942" si="18430">U942/U963</f>
        <v>#DIV/0!</v>
      </c>
      <c r="CD942" s="130" t="e">
        <f t="shared" ref="CD942" si="18431">V942/V963</f>
        <v>#DIV/0!</v>
      </c>
      <c r="CE942" s="131" t="e">
        <f t="shared" ref="CE942" si="18432">W942/W963</f>
        <v>#DIV/0!</v>
      </c>
      <c r="CF942" s="128" t="e">
        <f t="shared" ref="CF942" si="18433">X942/X963</f>
        <v>#DIV/0!</v>
      </c>
      <c r="CG942" s="129" t="e">
        <f t="shared" ref="CG942" si="18434">Y942/Y963</f>
        <v>#DIV/0!</v>
      </c>
      <c r="CH942" s="130" t="e">
        <f t="shared" ref="CH942" si="18435">Z942/Z963</f>
        <v>#DIV/0!</v>
      </c>
      <c r="CI942" s="128" t="e">
        <f t="shared" ref="CI942" si="18436">AA942/AA963</f>
        <v>#DIV/0!</v>
      </c>
      <c r="CJ942" s="134" t="e">
        <f t="shared" ref="CJ942" si="18437">AB942/AB963</f>
        <v>#DIV/0!</v>
      </c>
      <c r="CK942" s="135" t="e">
        <f t="shared" ref="CK942" si="18438">AC942/AC963</f>
        <v>#DIV/0!</v>
      </c>
    </row>
    <row r="943" spans="1:89" ht="13.5" thickTop="1" x14ac:dyDescent="0.2">
      <c r="A943" s="145" t="s">
        <v>20</v>
      </c>
      <c r="B943" s="182"/>
      <c r="C943" s="183"/>
      <c r="D943" s="184"/>
      <c r="E943" s="185"/>
      <c r="F943" s="182"/>
      <c r="G943" s="186"/>
      <c r="H943" s="184"/>
      <c r="I943" s="185"/>
      <c r="J943" s="182"/>
      <c r="K943" s="186"/>
      <c r="L943" s="184"/>
      <c r="M943" s="182"/>
      <c r="N943" s="187"/>
      <c r="O943" s="188"/>
      <c r="P943" s="182"/>
      <c r="Q943" s="186"/>
      <c r="R943" s="184"/>
      <c r="S943" s="185"/>
      <c r="T943" s="182"/>
      <c r="U943" s="186"/>
      <c r="V943" s="184"/>
      <c r="W943" s="185"/>
      <c r="X943" s="182"/>
      <c r="Y943" s="186"/>
      <c r="Z943" s="184"/>
      <c r="AA943" s="182"/>
      <c r="AB943" s="158">
        <f t="shared" si="18355"/>
        <v>0</v>
      </c>
      <c r="AC943" s="159">
        <f t="shared" si="18356"/>
        <v>0</v>
      </c>
      <c r="BI943" s="145" t="s">
        <v>20</v>
      </c>
      <c r="BJ943" s="128" t="e">
        <f>B943/B963</f>
        <v>#DIV/0!</v>
      </c>
      <c r="BK943" s="129" t="e">
        <f t="shared" ref="BK943" si="18439">C943/C963</f>
        <v>#DIV/0!</v>
      </c>
      <c r="BL943" s="130" t="e">
        <f t="shared" ref="BL943" si="18440">D943/D963</f>
        <v>#DIV/0!</v>
      </c>
      <c r="BM943" s="131" t="e">
        <f t="shared" ref="BM943" si="18441">E943/E963</f>
        <v>#DIV/0!</v>
      </c>
      <c r="BN943" s="128" t="e">
        <f t="shared" ref="BN943" si="18442">F943/F963</f>
        <v>#DIV/0!</v>
      </c>
      <c r="BO943" s="129" t="e">
        <f t="shared" ref="BO943" si="18443">G943/G963</f>
        <v>#DIV/0!</v>
      </c>
      <c r="BP943" s="130" t="e">
        <f t="shared" ref="BP943" si="18444">H943/H963</f>
        <v>#DIV/0!</v>
      </c>
      <c r="BQ943" s="131" t="e">
        <f t="shared" ref="BQ943" si="18445">I943/I963</f>
        <v>#DIV/0!</v>
      </c>
      <c r="BR943" s="128" t="e">
        <f t="shared" ref="BR943" si="18446">J943/J963</f>
        <v>#DIV/0!</v>
      </c>
      <c r="BS943" s="129" t="e">
        <f t="shared" ref="BS943" si="18447">K943/K963</f>
        <v>#DIV/0!</v>
      </c>
      <c r="BT943" s="130" t="e">
        <f t="shared" ref="BT943" si="18448">L943/L963</f>
        <v>#DIV/0!</v>
      </c>
      <c r="BU943" s="128" t="e">
        <f t="shared" ref="BU943" si="18449">M943/M963</f>
        <v>#DIV/0!</v>
      </c>
      <c r="BV943" s="132" t="e">
        <f t="shared" ref="BV943" si="18450">N943/N963</f>
        <v>#DIV/0!</v>
      </c>
      <c r="BW943" s="133" t="e">
        <f t="shared" ref="BW943" si="18451">O943/O963</f>
        <v>#DIV/0!</v>
      </c>
      <c r="BX943" s="128" t="e">
        <f t="shared" ref="BX943" si="18452">P943/P963</f>
        <v>#DIV/0!</v>
      </c>
      <c r="BY943" s="129" t="e">
        <f t="shared" ref="BY943" si="18453">Q943/Q963</f>
        <v>#DIV/0!</v>
      </c>
      <c r="BZ943" s="130" t="e">
        <f t="shared" ref="BZ943" si="18454">R943/R963</f>
        <v>#DIV/0!</v>
      </c>
      <c r="CA943" s="131" t="e">
        <f t="shared" ref="CA943" si="18455">S943/S963</f>
        <v>#DIV/0!</v>
      </c>
      <c r="CB943" s="128" t="e">
        <f t="shared" ref="CB943" si="18456">T943/T963</f>
        <v>#DIV/0!</v>
      </c>
      <c r="CC943" s="129" t="e">
        <f t="shared" ref="CC943" si="18457">U943/U963</f>
        <v>#DIV/0!</v>
      </c>
      <c r="CD943" s="130" t="e">
        <f t="shared" ref="CD943" si="18458">V943/V963</f>
        <v>#DIV/0!</v>
      </c>
      <c r="CE943" s="131" t="e">
        <f t="shared" ref="CE943" si="18459">W943/W963</f>
        <v>#DIV/0!</v>
      </c>
      <c r="CF943" s="128" t="e">
        <f t="shared" ref="CF943" si="18460">X943/X963</f>
        <v>#DIV/0!</v>
      </c>
      <c r="CG943" s="129" t="e">
        <f t="shared" ref="CG943" si="18461">Y943/Y963</f>
        <v>#DIV/0!</v>
      </c>
      <c r="CH943" s="130" t="e">
        <f t="shared" ref="CH943" si="18462">Z943/Z963</f>
        <v>#DIV/0!</v>
      </c>
      <c r="CI943" s="128" t="e">
        <f t="shared" ref="CI943" si="18463">AA943/AA963</f>
        <v>#DIV/0!</v>
      </c>
      <c r="CJ943" s="134" t="e">
        <f t="shared" ref="CJ943" si="18464">AB943/AB963</f>
        <v>#DIV/0!</v>
      </c>
      <c r="CK943" s="135" t="e">
        <f t="shared" ref="CK943" si="18465">AC943/AC963</f>
        <v>#DIV/0!</v>
      </c>
    </row>
    <row r="944" spans="1:89" ht="13.5" thickBot="1" x14ac:dyDescent="0.25">
      <c r="A944" s="136" t="s">
        <v>21</v>
      </c>
      <c r="B944" s="175"/>
      <c r="C944" s="176"/>
      <c r="D944" s="177"/>
      <c r="E944" s="178"/>
      <c r="F944" s="175"/>
      <c r="G944" s="179"/>
      <c r="H944" s="177"/>
      <c r="I944" s="178"/>
      <c r="J944" s="175"/>
      <c r="K944" s="179"/>
      <c r="L944" s="177"/>
      <c r="M944" s="175"/>
      <c r="N944" s="180"/>
      <c r="O944" s="181"/>
      <c r="P944" s="175"/>
      <c r="Q944" s="179"/>
      <c r="R944" s="177"/>
      <c r="S944" s="178"/>
      <c r="T944" s="175"/>
      <c r="U944" s="179"/>
      <c r="V944" s="177"/>
      <c r="W944" s="178"/>
      <c r="X944" s="175"/>
      <c r="Y944" s="179"/>
      <c r="Z944" s="177"/>
      <c r="AA944" s="175"/>
      <c r="AB944" s="158">
        <f t="shared" si="18355"/>
        <v>0</v>
      </c>
      <c r="AC944" s="159">
        <f t="shared" si="18356"/>
        <v>0</v>
      </c>
      <c r="AE944" s="232" t="s">
        <v>85</v>
      </c>
      <c r="BI944" s="136" t="s">
        <v>21</v>
      </c>
      <c r="BJ944" s="128" t="e">
        <f>B944/B963</f>
        <v>#DIV/0!</v>
      </c>
      <c r="BK944" s="129" t="e">
        <f t="shared" ref="BK944" si="18466">C944/C963</f>
        <v>#DIV/0!</v>
      </c>
      <c r="BL944" s="130" t="e">
        <f t="shared" ref="BL944" si="18467">D944/D963</f>
        <v>#DIV/0!</v>
      </c>
      <c r="BM944" s="131" t="e">
        <f t="shared" ref="BM944" si="18468">E944/E963</f>
        <v>#DIV/0!</v>
      </c>
      <c r="BN944" s="128" t="e">
        <f t="shared" ref="BN944" si="18469">F944/F963</f>
        <v>#DIV/0!</v>
      </c>
      <c r="BO944" s="129" t="e">
        <f t="shared" ref="BO944" si="18470">G944/G963</f>
        <v>#DIV/0!</v>
      </c>
      <c r="BP944" s="130" t="e">
        <f t="shared" ref="BP944" si="18471">H944/H963</f>
        <v>#DIV/0!</v>
      </c>
      <c r="BQ944" s="131" t="e">
        <f t="shared" ref="BQ944" si="18472">I944/I963</f>
        <v>#DIV/0!</v>
      </c>
      <c r="BR944" s="128" t="e">
        <f t="shared" ref="BR944" si="18473">J944/J963</f>
        <v>#DIV/0!</v>
      </c>
      <c r="BS944" s="129" t="e">
        <f t="shared" ref="BS944" si="18474">K944/K963</f>
        <v>#DIV/0!</v>
      </c>
      <c r="BT944" s="130" t="e">
        <f t="shared" ref="BT944" si="18475">L944/L963</f>
        <v>#DIV/0!</v>
      </c>
      <c r="BU944" s="128" t="e">
        <f t="shared" ref="BU944" si="18476">M944/M963</f>
        <v>#DIV/0!</v>
      </c>
      <c r="BV944" s="132" t="e">
        <f t="shared" ref="BV944" si="18477">N944/N963</f>
        <v>#DIV/0!</v>
      </c>
      <c r="BW944" s="133" t="e">
        <f t="shared" ref="BW944" si="18478">O944/O963</f>
        <v>#DIV/0!</v>
      </c>
      <c r="BX944" s="128" t="e">
        <f t="shared" ref="BX944" si="18479">P944/P963</f>
        <v>#DIV/0!</v>
      </c>
      <c r="BY944" s="129" t="e">
        <f t="shared" ref="BY944" si="18480">Q944/Q963</f>
        <v>#DIV/0!</v>
      </c>
      <c r="BZ944" s="130" t="e">
        <f t="shared" ref="BZ944" si="18481">R944/R963</f>
        <v>#DIV/0!</v>
      </c>
      <c r="CA944" s="131" t="e">
        <f t="shared" ref="CA944" si="18482">S944/S963</f>
        <v>#DIV/0!</v>
      </c>
      <c r="CB944" s="128" t="e">
        <f t="shared" ref="CB944" si="18483">T944/T963</f>
        <v>#DIV/0!</v>
      </c>
      <c r="CC944" s="129" t="e">
        <f t="shared" ref="CC944" si="18484">U944/U963</f>
        <v>#DIV/0!</v>
      </c>
      <c r="CD944" s="130" t="e">
        <f t="shared" ref="CD944" si="18485">V944/V963</f>
        <v>#DIV/0!</v>
      </c>
      <c r="CE944" s="131" t="e">
        <f t="shared" ref="CE944" si="18486">W944/W963</f>
        <v>#DIV/0!</v>
      </c>
      <c r="CF944" s="128" t="e">
        <f t="shared" ref="CF944" si="18487">X944/X963</f>
        <v>#DIV/0!</v>
      </c>
      <c r="CG944" s="129" t="e">
        <f t="shared" ref="CG944" si="18488">Y944/Y963</f>
        <v>#DIV/0!</v>
      </c>
      <c r="CH944" s="130" t="e">
        <f t="shared" ref="CH944" si="18489">Z944/Z963</f>
        <v>#DIV/0!</v>
      </c>
      <c r="CI944" s="128" t="e">
        <f t="shared" ref="CI944" si="18490">AA944/AA963</f>
        <v>#DIV/0!</v>
      </c>
      <c r="CJ944" s="134" t="e">
        <f t="shared" ref="CJ944" si="18491">AB944/AB963</f>
        <v>#DIV/0!</v>
      </c>
      <c r="CK944" s="135" t="e">
        <f t="shared" ref="CK944" si="18492">AC944/AC963</f>
        <v>#DIV/0!</v>
      </c>
    </row>
    <row r="945" spans="1:89" ht="14.25" thickTop="1" thickBot="1" x14ac:dyDescent="0.25">
      <c r="A945" s="145" t="s">
        <v>22</v>
      </c>
      <c r="B945" s="182"/>
      <c r="C945" s="183"/>
      <c r="D945" s="184"/>
      <c r="E945" s="185"/>
      <c r="F945" s="182"/>
      <c r="G945" s="186"/>
      <c r="H945" s="184"/>
      <c r="I945" s="185"/>
      <c r="J945" s="182"/>
      <c r="K945" s="186"/>
      <c r="L945" s="184"/>
      <c r="M945" s="182"/>
      <c r="N945" s="187"/>
      <c r="O945" s="188"/>
      <c r="P945" s="182"/>
      <c r="Q945" s="186"/>
      <c r="R945" s="184"/>
      <c r="S945" s="185"/>
      <c r="T945" s="182"/>
      <c r="U945" s="186"/>
      <c r="V945" s="184"/>
      <c r="W945" s="185"/>
      <c r="X945" s="182"/>
      <c r="Y945" s="186"/>
      <c r="Z945" s="184"/>
      <c r="AA945" s="182"/>
      <c r="AB945" s="158">
        <f t="shared" si="18355"/>
        <v>0</v>
      </c>
      <c r="AC945" s="159">
        <f t="shared" si="18356"/>
        <v>0</v>
      </c>
      <c r="AE945" s="300" t="s">
        <v>0</v>
      </c>
      <c r="AF945" s="302" t="s">
        <v>1</v>
      </c>
      <c r="AG945" s="303"/>
      <c r="AH945" s="302" t="s">
        <v>2</v>
      </c>
      <c r="AI945" s="303"/>
      <c r="AJ945" s="302" t="s">
        <v>3</v>
      </c>
      <c r="AK945" s="303"/>
      <c r="AL945" s="302" t="s">
        <v>4</v>
      </c>
      <c r="AM945" s="303"/>
      <c r="AN945" s="302" t="s">
        <v>5</v>
      </c>
      <c r="AO945" s="303"/>
      <c r="AP945" s="302" t="s">
        <v>6</v>
      </c>
      <c r="AQ945" s="303"/>
      <c r="AR945" s="302" t="s">
        <v>7</v>
      </c>
      <c r="AS945" s="303"/>
      <c r="AT945" s="302" t="s">
        <v>8</v>
      </c>
      <c r="AU945" s="303"/>
      <c r="AV945" s="302" t="s">
        <v>9</v>
      </c>
      <c r="AW945" s="303"/>
      <c r="AX945" s="302" t="s">
        <v>10</v>
      </c>
      <c r="AY945" s="303"/>
      <c r="AZ945" s="302" t="s">
        <v>11</v>
      </c>
      <c r="BA945" s="303"/>
      <c r="BB945" s="302" t="s">
        <v>12</v>
      </c>
      <c r="BC945" s="303"/>
      <c r="BD945" s="305" t="s">
        <v>40</v>
      </c>
      <c r="BE945" s="306"/>
      <c r="BF945" s="307" t="s">
        <v>41</v>
      </c>
      <c r="BG945" s="308"/>
      <c r="BI945" s="145" t="s">
        <v>22</v>
      </c>
      <c r="BJ945" s="128" t="e">
        <f>B945/B963</f>
        <v>#DIV/0!</v>
      </c>
      <c r="BK945" s="129" t="e">
        <f t="shared" ref="BK945" si="18493">C945/C963</f>
        <v>#DIV/0!</v>
      </c>
      <c r="BL945" s="130" t="e">
        <f t="shared" ref="BL945" si="18494">D945/D963</f>
        <v>#DIV/0!</v>
      </c>
      <c r="BM945" s="131" t="e">
        <f t="shared" ref="BM945" si="18495">E945/E963</f>
        <v>#DIV/0!</v>
      </c>
      <c r="BN945" s="128" t="e">
        <f t="shared" ref="BN945" si="18496">F945/F963</f>
        <v>#DIV/0!</v>
      </c>
      <c r="BO945" s="129" t="e">
        <f t="shared" ref="BO945" si="18497">G945/G963</f>
        <v>#DIV/0!</v>
      </c>
      <c r="BP945" s="130" t="e">
        <f t="shared" ref="BP945" si="18498">H945/H963</f>
        <v>#DIV/0!</v>
      </c>
      <c r="BQ945" s="131" t="e">
        <f t="shared" ref="BQ945" si="18499">I945/I963</f>
        <v>#DIV/0!</v>
      </c>
      <c r="BR945" s="128" t="e">
        <f t="shared" ref="BR945" si="18500">J945/J963</f>
        <v>#DIV/0!</v>
      </c>
      <c r="BS945" s="129" t="e">
        <f t="shared" ref="BS945" si="18501">K945/K963</f>
        <v>#DIV/0!</v>
      </c>
      <c r="BT945" s="130" t="e">
        <f t="shared" ref="BT945" si="18502">L945/L963</f>
        <v>#DIV/0!</v>
      </c>
      <c r="BU945" s="128" t="e">
        <f t="shared" ref="BU945" si="18503">M945/M963</f>
        <v>#DIV/0!</v>
      </c>
      <c r="BV945" s="132" t="e">
        <f t="shared" ref="BV945" si="18504">N945/N963</f>
        <v>#DIV/0!</v>
      </c>
      <c r="BW945" s="133" t="e">
        <f t="shared" ref="BW945" si="18505">O945/O963</f>
        <v>#DIV/0!</v>
      </c>
      <c r="BX945" s="128" t="e">
        <f t="shared" ref="BX945" si="18506">P945/P963</f>
        <v>#DIV/0!</v>
      </c>
      <c r="BY945" s="129" t="e">
        <f t="shared" ref="BY945" si="18507">Q945/Q963</f>
        <v>#DIV/0!</v>
      </c>
      <c r="BZ945" s="130" t="e">
        <f t="shared" ref="BZ945" si="18508">R945/R963</f>
        <v>#DIV/0!</v>
      </c>
      <c r="CA945" s="131" t="e">
        <f t="shared" ref="CA945" si="18509">S945/S963</f>
        <v>#DIV/0!</v>
      </c>
      <c r="CB945" s="128" t="e">
        <f t="shared" ref="CB945" si="18510">T945/T963</f>
        <v>#DIV/0!</v>
      </c>
      <c r="CC945" s="129" t="e">
        <f t="shared" ref="CC945" si="18511">U945/U963</f>
        <v>#DIV/0!</v>
      </c>
      <c r="CD945" s="130" t="e">
        <f t="shared" ref="CD945" si="18512">V945/V963</f>
        <v>#DIV/0!</v>
      </c>
      <c r="CE945" s="131" t="e">
        <f t="shared" ref="CE945" si="18513">W945/W963</f>
        <v>#DIV/0!</v>
      </c>
      <c r="CF945" s="128" t="e">
        <f t="shared" ref="CF945" si="18514">X945/X963</f>
        <v>#DIV/0!</v>
      </c>
      <c r="CG945" s="129" t="e">
        <f t="shared" ref="CG945" si="18515">Y945/Y963</f>
        <v>#DIV/0!</v>
      </c>
      <c r="CH945" s="130" t="e">
        <f t="shared" ref="CH945" si="18516">Z945/Z963</f>
        <v>#DIV/0!</v>
      </c>
      <c r="CI945" s="128" t="e">
        <f t="shared" ref="CI945" si="18517">AA945/AA963</f>
        <v>#DIV/0!</v>
      </c>
      <c r="CJ945" s="134" t="e">
        <f t="shared" ref="CJ945" si="18518">AB945/AB963</f>
        <v>#DIV/0!</v>
      </c>
      <c r="CK945" s="135" t="e">
        <f t="shared" ref="CK945" si="18519">AC945/AC963</f>
        <v>#DIV/0!</v>
      </c>
    </row>
    <row r="946" spans="1:89" ht="15" thickTop="1" thickBot="1" x14ac:dyDescent="0.3">
      <c r="A946" s="136" t="s">
        <v>23</v>
      </c>
      <c r="B946" s="175"/>
      <c r="C946" s="176"/>
      <c r="D946" s="177"/>
      <c r="E946" s="178"/>
      <c r="F946" s="175"/>
      <c r="G946" s="179"/>
      <c r="H946" s="177"/>
      <c r="I946" s="178"/>
      <c r="J946" s="175"/>
      <c r="K946" s="179"/>
      <c r="L946" s="177"/>
      <c r="M946" s="175"/>
      <c r="N946" s="180"/>
      <c r="O946" s="181"/>
      <c r="P946" s="175"/>
      <c r="Q946" s="179"/>
      <c r="R946" s="177"/>
      <c r="S946" s="178"/>
      <c r="T946" s="175"/>
      <c r="U946" s="179"/>
      <c r="V946" s="177"/>
      <c r="W946" s="178"/>
      <c r="X946" s="175"/>
      <c r="Y946" s="179"/>
      <c r="Z946" s="177"/>
      <c r="AA946" s="175"/>
      <c r="AB946" s="158">
        <f t="shared" si="18355"/>
        <v>0</v>
      </c>
      <c r="AC946" s="159">
        <f t="shared" si="18356"/>
        <v>0</v>
      </c>
      <c r="AE946" s="301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62" t="s">
        <v>14</v>
      </c>
      <c r="BG946" s="163" t="s">
        <v>15</v>
      </c>
      <c r="BI946" s="136" t="s">
        <v>23</v>
      </c>
      <c r="BJ946" s="128" t="e">
        <f>B946/B963</f>
        <v>#DIV/0!</v>
      </c>
      <c r="BK946" s="129" t="e">
        <f t="shared" ref="BK946" si="18520">C946/C963</f>
        <v>#DIV/0!</v>
      </c>
      <c r="BL946" s="130" t="e">
        <f t="shared" ref="BL946" si="18521">D946/D963</f>
        <v>#DIV/0!</v>
      </c>
      <c r="BM946" s="131" t="e">
        <f t="shared" ref="BM946" si="18522">E946/E963</f>
        <v>#DIV/0!</v>
      </c>
      <c r="BN946" s="128" t="e">
        <f t="shared" ref="BN946" si="18523">F946/F963</f>
        <v>#DIV/0!</v>
      </c>
      <c r="BO946" s="129" t="e">
        <f t="shared" ref="BO946" si="18524">G946/G963</f>
        <v>#DIV/0!</v>
      </c>
      <c r="BP946" s="130" t="e">
        <f t="shared" ref="BP946" si="18525">H946/H963</f>
        <v>#DIV/0!</v>
      </c>
      <c r="BQ946" s="131" t="e">
        <f t="shared" ref="BQ946" si="18526">I946/I963</f>
        <v>#DIV/0!</v>
      </c>
      <c r="BR946" s="128" t="e">
        <f t="shared" ref="BR946" si="18527">J946/J963</f>
        <v>#DIV/0!</v>
      </c>
      <c r="BS946" s="129" t="e">
        <f t="shared" ref="BS946" si="18528">K946/K963</f>
        <v>#DIV/0!</v>
      </c>
      <c r="BT946" s="130" t="e">
        <f t="shared" ref="BT946" si="18529">L946/L963</f>
        <v>#DIV/0!</v>
      </c>
      <c r="BU946" s="128" t="e">
        <f t="shared" ref="BU946" si="18530">M946/M963</f>
        <v>#DIV/0!</v>
      </c>
      <c r="BV946" s="132" t="e">
        <f t="shared" ref="BV946" si="18531">N946/N963</f>
        <v>#DIV/0!</v>
      </c>
      <c r="BW946" s="133" t="e">
        <f t="shared" ref="BW946" si="18532">O946/O963</f>
        <v>#DIV/0!</v>
      </c>
      <c r="BX946" s="128" t="e">
        <f t="shared" ref="BX946" si="18533">P946/P963</f>
        <v>#DIV/0!</v>
      </c>
      <c r="BY946" s="129" t="e">
        <f t="shared" ref="BY946" si="18534">Q946/Q963</f>
        <v>#DIV/0!</v>
      </c>
      <c r="BZ946" s="130" t="e">
        <f t="shared" ref="BZ946" si="18535">R946/R963</f>
        <v>#DIV/0!</v>
      </c>
      <c r="CA946" s="131" t="e">
        <f t="shared" ref="CA946" si="18536">S946/S963</f>
        <v>#DIV/0!</v>
      </c>
      <c r="CB946" s="128" t="e">
        <f t="shared" ref="CB946" si="18537">T946/T963</f>
        <v>#DIV/0!</v>
      </c>
      <c r="CC946" s="129" t="e">
        <f t="shared" ref="CC946" si="18538">U946/U963</f>
        <v>#DIV/0!</v>
      </c>
      <c r="CD946" s="130" t="e">
        <f t="shared" ref="CD946" si="18539">V946/V963</f>
        <v>#DIV/0!</v>
      </c>
      <c r="CE946" s="131" t="e">
        <f t="shared" ref="CE946" si="18540">W946/W963</f>
        <v>#DIV/0!</v>
      </c>
      <c r="CF946" s="128" t="e">
        <f t="shared" ref="CF946" si="18541">X946/X963</f>
        <v>#DIV/0!</v>
      </c>
      <c r="CG946" s="129" t="e">
        <f t="shared" ref="CG946" si="18542">Y946/Y963</f>
        <v>#DIV/0!</v>
      </c>
      <c r="CH946" s="130" t="e">
        <f t="shared" ref="CH946" si="18543">Z946/Z963</f>
        <v>#DIV/0!</v>
      </c>
      <c r="CI946" s="128" t="e">
        <f t="shared" ref="CI946" si="18544">AA946/AA963</f>
        <v>#DIV/0!</v>
      </c>
      <c r="CJ946" s="134" t="e">
        <f t="shared" ref="CJ946" si="18545">AB946/AB963</f>
        <v>#DIV/0!</v>
      </c>
      <c r="CK946" s="135" t="e">
        <f t="shared" ref="CK946" si="18546">AC946/AC963</f>
        <v>#DIV/0!</v>
      </c>
    </row>
    <row r="947" spans="1:89" ht="13.5" thickTop="1" x14ac:dyDescent="0.2">
      <c r="A947" s="145" t="s">
        <v>24</v>
      </c>
      <c r="B947" s="189"/>
      <c r="C947" s="183"/>
      <c r="D947" s="184"/>
      <c r="E947" s="185"/>
      <c r="F947" s="182"/>
      <c r="G947" s="186"/>
      <c r="H947" s="184"/>
      <c r="I947" s="185"/>
      <c r="J947" s="182"/>
      <c r="K947" s="186"/>
      <c r="L947" s="184"/>
      <c r="M947" s="182"/>
      <c r="N947" s="187"/>
      <c r="O947" s="190"/>
      <c r="P947" s="182"/>
      <c r="Q947" s="186"/>
      <c r="R947" s="184"/>
      <c r="S947" s="185"/>
      <c r="T947" s="182"/>
      <c r="U947" s="186"/>
      <c r="V947" s="184"/>
      <c r="W947" s="191"/>
      <c r="X947" s="182"/>
      <c r="Y947" s="186"/>
      <c r="Z947" s="184"/>
      <c r="AA947" s="182"/>
      <c r="AB947" s="158">
        <f t="shared" si="18355"/>
        <v>0</v>
      </c>
      <c r="AC947" s="159">
        <f t="shared" si="18356"/>
        <v>0</v>
      </c>
      <c r="AE947" s="235" t="str">
        <f>$AE$17</f>
        <v>17:00 - 17:59</v>
      </c>
      <c r="AF947" s="125">
        <f t="shared" ref="AF947:AU949" si="18547">SUMIF($A$9:$A$32,$AE947,B$939:B$962)</f>
        <v>0</v>
      </c>
      <c r="AG947" s="172">
        <f t="shared" si="18547"/>
        <v>0</v>
      </c>
      <c r="AH947" s="126">
        <f t="shared" si="18547"/>
        <v>0</v>
      </c>
      <c r="AI947" s="166">
        <f t="shared" si="18547"/>
        <v>0</v>
      </c>
      <c r="AJ947" s="125">
        <f t="shared" si="18547"/>
        <v>0</v>
      </c>
      <c r="AK947" s="127">
        <f t="shared" si="18547"/>
        <v>0</v>
      </c>
      <c r="AL947" s="126">
        <f t="shared" si="18547"/>
        <v>0</v>
      </c>
      <c r="AM947" s="166">
        <f t="shared" si="18547"/>
        <v>0</v>
      </c>
      <c r="AN947" s="125">
        <f t="shared" si="18547"/>
        <v>0</v>
      </c>
      <c r="AO947" s="127">
        <f t="shared" si="18547"/>
        <v>0</v>
      </c>
      <c r="AP947" s="126">
        <f t="shared" si="18547"/>
        <v>0</v>
      </c>
      <c r="AQ947" s="125">
        <f t="shared" si="18547"/>
        <v>0</v>
      </c>
      <c r="AR947" s="165">
        <f t="shared" si="18547"/>
        <v>0</v>
      </c>
      <c r="AS947" s="167">
        <f t="shared" si="18547"/>
        <v>0</v>
      </c>
      <c r="AT947" s="125">
        <f t="shared" si="18547"/>
        <v>0</v>
      </c>
      <c r="AU947" s="127">
        <f t="shared" si="18547"/>
        <v>0</v>
      </c>
      <c r="AV947" s="126">
        <f t="shared" ref="AP947:BE949" si="18548">SUMIF($A$9:$A$32,$AE947,R$939:R$962)</f>
        <v>0</v>
      </c>
      <c r="AW947" s="166">
        <f t="shared" si="18548"/>
        <v>0</v>
      </c>
      <c r="AX947" s="125">
        <f t="shared" si="18548"/>
        <v>0</v>
      </c>
      <c r="AY947" s="127">
        <f t="shared" si="18548"/>
        <v>0</v>
      </c>
      <c r="AZ947" s="126">
        <f t="shared" si="18548"/>
        <v>0</v>
      </c>
      <c r="BA947" s="166">
        <f t="shared" si="18548"/>
        <v>0</v>
      </c>
      <c r="BB947" s="125">
        <f t="shared" si="18548"/>
        <v>0</v>
      </c>
      <c r="BC947" s="127">
        <f t="shared" si="18548"/>
        <v>0</v>
      </c>
      <c r="BD947" s="170">
        <f t="shared" si="18548"/>
        <v>0</v>
      </c>
      <c r="BE947" s="171">
        <f t="shared" si="18548"/>
        <v>0</v>
      </c>
      <c r="BF947" s="156">
        <f>AF947+AH947+AJ947+AL947+AN947+AP947+AR947+AT947+AV947+AX947+AZ947+BB947+BD947</f>
        <v>0</v>
      </c>
      <c r="BG947" s="157">
        <f>AG947+AI947+AK947+AM947+AO947+AQ947+AS947+AU947+AW947+AY947+BA947+BC947+BE947</f>
        <v>0</v>
      </c>
      <c r="BI947" s="145" t="s">
        <v>24</v>
      </c>
      <c r="BJ947" s="128" t="e">
        <f>B947/B963</f>
        <v>#DIV/0!</v>
      </c>
      <c r="BK947" s="129" t="e">
        <f t="shared" ref="BK947" si="18549">C947/C963</f>
        <v>#DIV/0!</v>
      </c>
      <c r="BL947" s="130" t="e">
        <f t="shared" ref="BL947" si="18550">D947/D963</f>
        <v>#DIV/0!</v>
      </c>
      <c r="BM947" s="131" t="e">
        <f t="shared" ref="BM947" si="18551">E947/E963</f>
        <v>#DIV/0!</v>
      </c>
      <c r="BN947" s="128" t="e">
        <f t="shared" ref="BN947" si="18552">F947/F963</f>
        <v>#DIV/0!</v>
      </c>
      <c r="BO947" s="129" t="e">
        <f t="shared" ref="BO947" si="18553">G947/G963</f>
        <v>#DIV/0!</v>
      </c>
      <c r="BP947" s="130" t="e">
        <f t="shared" ref="BP947" si="18554">H947/H963</f>
        <v>#DIV/0!</v>
      </c>
      <c r="BQ947" s="131" t="e">
        <f t="shared" ref="BQ947" si="18555">I947/I963</f>
        <v>#DIV/0!</v>
      </c>
      <c r="BR947" s="128" t="e">
        <f t="shared" ref="BR947" si="18556">J947/J963</f>
        <v>#DIV/0!</v>
      </c>
      <c r="BS947" s="129" t="e">
        <f t="shared" ref="BS947" si="18557">K947/K963</f>
        <v>#DIV/0!</v>
      </c>
      <c r="BT947" s="130" t="e">
        <f t="shared" ref="BT947" si="18558">L947/L963</f>
        <v>#DIV/0!</v>
      </c>
      <c r="BU947" s="128" t="e">
        <f t="shared" ref="BU947" si="18559">M947/M963</f>
        <v>#DIV/0!</v>
      </c>
      <c r="BV947" s="132" t="e">
        <f t="shared" ref="BV947" si="18560">N947/N963</f>
        <v>#DIV/0!</v>
      </c>
      <c r="BW947" s="133" t="e">
        <f t="shared" ref="BW947" si="18561">O947/O963</f>
        <v>#DIV/0!</v>
      </c>
      <c r="BX947" s="128" t="e">
        <f t="shared" ref="BX947" si="18562">P947/P963</f>
        <v>#DIV/0!</v>
      </c>
      <c r="BY947" s="129" t="e">
        <f t="shared" ref="BY947" si="18563">Q947/Q963</f>
        <v>#DIV/0!</v>
      </c>
      <c r="BZ947" s="130" t="e">
        <f t="shared" ref="BZ947" si="18564">R947/R963</f>
        <v>#DIV/0!</v>
      </c>
      <c r="CA947" s="131" t="e">
        <f t="shared" ref="CA947" si="18565">S947/S963</f>
        <v>#DIV/0!</v>
      </c>
      <c r="CB947" s="128" t="e">
        <f t="shared" ref="CB947" si="18566">T947/T963</f>
        <v>#DIV/0!</v>
      </c>
      <c r="CC947" s="129" t="e">
        <f t="shared" ref="CC947" si="18567">U947/U963</f>
        <v>#DIV/0!</v>
      </c>
      <c r="CD947" s="130" t="e">
        <f t="shared" ref="CD947" si="18568">V947/V963</f>
        <v>#DIV/0!</v>
      </c>
      <c r="CE947" s="131" t="e">
        <f t="shared" ref="CE947" si="18569">W947/W963</f>
        <v>#DIV/0!</v>
      </c>
      <c r="CF947" s="128" t="e">
        <f t="shared" ref="CF947" si="18570">X947/X963</f>
        <v>#DIV/0!</v>
      </c>
      <c r="CG947" s="129" t="e">
        <f t="shared" ref="CG947" si="18571">Y947/Y963</f>
        <v>#DIV/0!</v>
      </c>
      <c r="CH947" s="130" t="e">
        <f t="shared" ref="CH947" si="18572">Z947/Z963</f>
        <v>#DIV/0!</v>
      </c>
      <c r="CI947" s="128" t="e">
        <f t="shared" ref="CI947" si="18573">AA947/AA963</f>
        <v>#DIV/0!</v>
      </c>
      <c r="CJ947" s="134" t="e">
        <f t="shared" ref="CJ947" si="18574">AB947/AB963</f>
        <v>#DIV/0!</v>
      </c>
      <c r="CK947" s="135" t="e">
        <f t="shared" ref="CK947" si="18575">AC947/AC963</f>
        <v>#DIV/0!</v>
      </c>
    </row>
    <row r="948" spans="1:89" x14ac:dyDescent="0.2">
      <c r="A948" s="136" t="s">
        <v>25</v>
      </c>
      <c r="B948" s="192"/>
      <c r="C948" s="176"/>
      <c r="D948" s="177"/>
      <c r="E948" s="178"/>
      <c r="F948" s="175"/>
      <c r="G948" s="179"/>
      <c r="H948" s="177"/>
      <c r="I948" s="178"/>
      <c r="J948" s="175"/>
      <c r="K948" s="176"/>
      <c r="L948" s="177"/>
      <c r="M948" s="175"/>
      <c r="N948" s="180"/>
      <c r="O948" s="193"/>
      <c r="P948" s="175"/>
      <c r="Q948" s="176"/>
      <c r="R948" s="177"/>
      <c r="S948" s="178"/>
      <c r="T948" s="184"/>
      <c r="U948" s="175"/>
      <c r="V948" s="177"/>
      <c r="W948" s="194"/>
      <c r="X948" s="175"/>
      <c r="Y948" s="179"/>
      <c r="Z948" s="177"/>
      <c r="AA948" s="175"/>
      <c r="AB948" s="158">
        <f t="shared" si="18355"/>
        <v>0</v>
      </c>
      <c r="AC948" s="159">
        <f t="shared" si="18356"/>
        <v>0</v>
      </c>
      <c r="AE948" s="237" t="str">
        <f>$AE$18</f>
        <v>18:00 - 18:59</v>
      </c>
      <c r="AF948" s="125">
        <f t="shared" si="18547"/>
        <v>0</v>
      </c>
      <c r="AG948" s="176">
        <f t="shared" si="18547"/>
        <v>0</v>
      </c>
      <c r="AH948" s="177">
        <f t="shared" si="18547"/>
        <v>0</v>
      </c>
      <c r="AI948" s="178">
        <f t="shared" si="18547"/>
        <v>0</v>
      </c>
      <c r="AJ948" s="238">
        <f t="shared" si="18547"/>
        <v>0</v>
      </c>
      <c r="AK948" s="179">
        <f t="shared" si="18547"/>
        <v>0</v>
      </c>
      <c r="AL948" s="177">
        <f t="shared" si="18547"/>
        <v>0</v>
      </c>
      <c r="AM948" s="178">
        <f t="shared" si="18547"/>
        <v>0</v>
      </c>
      <c r="AN948" s="238">
        <f t="shared" si="18547"/>
        <v>0</v>
      </c>
      <c r="AO948" s="179">
        <f t="shared" si="18547"/>
        <v>0</v>
      </c>
      <c r="AP948" s="177">
        <f t="shared" si="18548"/>
        <v>0</v>
      </c>
      <c r="AQ948" s="238">
        <f t="shared" si="18548"/>
        <v>0</v>
      </c>
      <c r="AR948" s="180">
        <f t="shared" si="18548"/>
        <v>0</v>
      </c>
      <c r="AS948" s="181">
        <f t="shared" si="18548"/>
        <v>0</v>
      </c>
      <c r="AT948" s="238">
        <f t="shared" si="18548"/>
        <v>0</v>
      </c>
      <c r="AU948" s="179">
        <f t="shared" si="18548"/>
        <v>0</v>
      </c>
      <c r="AV948" s="177">
        <f t="shared" si="18548"/>
        <v>0</v>
      </c>
      <c r="AW948" s="178">
        <f t="shared" si="18548"/>
        <v>0</v>
      </c>
      <c r="AX948" s="238">
        <f t="shared" si="18548"/>
        <v>0</v>
      </c>
      <c r="AY948" s="179">
        <f t="shared" si="18548"/>
        <v>0</v>
      </c>
      <c r="AZ948" s="177">
        <f t="shared" si="18548"/>
        <v>0</v>
      </c>
      <c r="BA948" s="178">
        <f t="shared" si="18548"/>
        <v>0</v>
      </c>
      <c r="BB948" s="238">
        <f t="shared" si="18548"/>
        <v>0</v>
      </c>
      <c r="BC948" s="179">
        <f t="shared" si="18548"/>
        <v>0</v>
      </c>
      <c r="BD948" s="177">
        <f t="shared" si="18548"/>
        <v>0</v>
      </c>
      <c r="BE948" s="238">
        <f t="shared" si="18548"/>
        <v>0</v>
      </c>
      <c r="BF948" s="158">
        <f>SUM(AF948,AH948,AJ948,AL948,AN948,AP948,AR948,AT948,AV948,AX948,AZ948,BB948,BD948)</f>
        <v>0</v>
      </c>
      <c r="BG948" s="159">
        <f>SUM(AG948,AI948,AK948,AM948,AO948,AQ948,AS948,AU948,AW948,AY948,BA948,BC948,BE948)</f>
        <v>0</v>
      </c>
      <c r="BI948" s="136" t="s">
        <v>25</v>
      </c>
      <c r="BJ948" s="128" t="e">
        <f>B948/B963</f>
        <v>#DIV/0!</v>
      </c>
      <c r="BK948" s="129" t="e">
        <f t="shared" ref="BK948" si="18576">C948/C963</f>
        <v>#DIV/0!</v>
      </c>
      <c r="BL948" s="130" t="e">
        <f t="shared" ref="BL948" si="18577">D948/D963</f>
        <v>#DIV/0!</v>
      </c>
      <c r="BM948" s="131" t="e">
        <f t="shared" ref="BM948" si="18578">E948/E963</f>
        <v>#DIV/0!</v>
      </c>
      <c r="BN948" s="128" t="e">
        <f t="shared" ref="BN948" si="18579">F948/F963</f>
        <v>#DIV/0!</v>
      </c>
      <c r="BO948" s="129" t="e">
        <f t="shared" ref="BO948" si="18580">G948/G963</f>
        <v>#DIV/0!</v>
      </c>
      <c r="BP948" s="130" t="e">
        <f t="shared" ref="BP948" si="18581">H948/H963</f>
        <v>#DIV/0!</v>
      </c>
      <c r="BQ948" s="131" t="e">
        <f t="shared" ref="BQ948" si="18582">I948/I963</f>
        <v>#DIV/0!</v>
      </c>
      <c r="BR948" s="128" t="e">
        <f t="shared" ref="BR948" si="18583">J948/J963</f>
        <v>#DIV/0!</v>
      </c>
      <c r="BS948" s="129" t="e">
        <f t="shared" ref="BS948" si="18584">K948/K963</f>
        <v>#DIV/0!</v>
      </c>
      <c r="BT948" s="130" t="e">
        <f t="shared" ref="BT948" si="18585">L948/L963</f>
        <v>#DIV/0!</v>
      </c>
      <c r="BU948" s="128" t="e">
        <f t="shared" ref="BU948" si="18586">M948/M963</f>
        <v>#DIV/0!</v>
      </c>
      <c r="BV948" s="132" t="e">
        <f t="shared" ref="BV948" si="18587">N948/N963</f>
        <v>#DIV/0!</v>
      </c>
      <c r="BW948" s="133" t="e">
        <f t="shared" ref="BW948" si="18588">O948/O963</f>
        <v>#DIV/0!</v>
      </c>
      <c r="BX948" s="128" t="e">
        <f t="shared" ref="BX948" si="18589">P948/P963</f>
        <v>#DIV/0!</v>
      </c>
      <c r="BY948" s="129" t="e">
        <f t="shared" ref="BY948" si="18590">Q948/Q963</f>
        <v>#DIV/0!</v>
      </c>
      <c r="BZ948" s="130" t="e">
        <f t="shared" ref="BZ948" si="18591">R948/R963</f>
        <v>#DIV/0!</v>
      </c>
      <c r="CA948" s="131" t="e">
        <f t="shared" ref="CA948" si="18592">S948/S963</f>
        <v>#DIV/0!</v>
      </c>
      <c r="CB948" s="128" t="e">
        <f t="shared" ref="CB948" si="18593">T948/T963</f>
        <v>#DIV/0!</v>
      </c>
      <c r="CC948" s="129" t="e">
        <f t="shared" ref="CC948" si="18594">U948/U963</f>
        <v>#DIV/0!</v>
      </c>
      <c r="CD948" s="130" t="e">
        <f t="shared" ref="CD948" si="18595">V948/V963</f>
        <v>#DIV/0!</v>
      </c>
      <c r="CE948" s="131" t="e">
        <f t="shared" ref="CE948" si="18596">W948/W963</f>
        <v>#DIV/0!</v>
      </c>
      <c r="CF948" s="128" t="e">
        <f t="shared" ref="CF948" si="18597">X948/X963</f>
        <v>#DIV/0!</v>
      </c>
      <c r="CG948" s="129" t="e">
        <f t="shared" ref="CG948" si="18598">Y948/Y963</f>
        <v>#DIV/0!</v>
      </c>
      <c r="CH948" s="130" t="e">
        <f t="shared" ref="CH948" si="18599">Z948/Z963</f>
        <v>#DIV/0!</v>
      </c>
      <c r="CI948" s="128" t="e">
        <f t="shared" ref="CI948" si="18600">AA948/AA963</f>
        <v>#DIV/0!</v>
      </c>
      <c r="CJ948" s="134" t="e">
        <f t="shared" ref="CJ948" si="18601">AB948/AB963</f>
        <v>#DIV/0!</v>
      </c>
      <c r="CK948" s="135" t="e">
        <f t="shared" ref="CK948" si="18602">AC948/AC963</f>
        <v>#DIV/0!</v>
      </c>
    </row>
    <row r="949" spans="1:89" ht="13.5" thickBot="1" x14ac:dyDescent="0.25">
      <c r="A949" s="145" t="s">
        <v>26</v>
      </c>
      <c r="B949" s="189"/>
      <c r="C949" s="183"/>
      <c r="D949" s="184"/>
      <c r="E949" s="185"/>
      <c r="F949" s="182"/>
      <c r="G949" s="186"/>
      <c r="H949" s="184"/>
      <c r="I949" s="185"/>
      <c r="J949" s="182"/>
      <c r="K949" s="183"/>
      <c r="L949" s="184"/>
      <c r="M949" s="182"/>
      <c r="N949" s="187"/>
      <c r="O949" s="190"/>
      <c r="P949" s="182"/>
      <c r="Q949" s="183"/>
      <c r="R949" s="184"/>
      <c r="S949" s="185"/>
      <c r="T949" s="182"/>
      <c r="U949" s="186"/>
      <c r="V949" s="184"/>
      <c r="W949" s="191"/>
      <c r="X949" s="182"/>
      <c r="Y949" s="186"/>
      <c r="Z949" s="184"/>
      <c r="AA949" s="182"/>
      <c r="AB949" s="158">
        <f t="shared" si="18355"/>
        <v>0</v>
      </c>
      <c r="AC949" s="159">
        <f t="shared" si="18356"/>
        <v>0</v>
      </c>
      <c r="AE949" s="235">
        <f>$AE$19</f>
        <v>0</v>
      </c>
      <c r="AF949" s="125">
        <f t="shared" si="18547"/>
        <v>0</v>
      </c>
      <c r="AG949" s="183">
        <f t="shared" si="18547"/>
        <v>0</v>
      </c>
      <c r="AH949" s="184">
        <f t="shared" si="18547"/>
        <v>0</v>
      </c>
      <c r="AI949" s="185">
        <f t="shared" si="18547"/>
        <v>0</v>
      </c>
      <c r="AJ949" s="182">
        <f t="shared" si="18547"/>
        <v>0</v>
      </c>
      <c r="AK949" s="186">
        <f t="shared" si="18547"/>
        <v>0</v>
      </c>
      <c r="AL949" s="184">
        <f t="shared" si="18547"/>
        <v>0</v>
      </c>
      <c r="AM949" s="185">
        <f t="shared" si="18547"/>
        <v>0</v>
      </c>
      <c r="AN949" s="182">
        <f t="shared" si="18547"/>
        <v>0</v>
      </c>
      <c r="AO949" s="186">
        <f t="shared" si="18547"/>
        <v>0</v>
      </c>
      <c r="AP949" s="184">
        <f t="shared" si="18548"/>
        <v>0</v>
      </c>
      <c r="AQ949" s="182">
        <f t="shared" si="18548"/>
        <v>0</v>
      </c>
      <c r="AR949" s="187">
        <f t="shared" si="18548"/>
        <v>0</v>
      </c>
      <c r="AS949" s="188">
        <f t="shared" si="18548"/>
        <v>0</v>
      </c>
      <c r="AT949" s="182">
        <f t="shared" si="18548"/>
        <v>0</v>
      </c>
      <c r="AU949" s="186">
        <f t="shared" si="18548"/>
        <v>0</v>
      </c>
      <c r="AV949" s="184">
        <f t="shared" si="18548"/>
        <v>0</v>
      </c>
      <c r="AW949" s="185">
        <f t="shared" si="18548"/>
        <v>0</v>
      </c>
      <c r="AX949" s="182">
        <f t="shared" si="18548"/>
        <v>0</v>
      </c>
      <c r="AY949" s="186">
        <f t="shared" si="18548"/>
        <v>0</v>
      </c>
      <c r="AZ949" s="184">
        <f t="shared" si="18548"/>
        <v>0</v>
      </c>
      <c r="BA949" s="185">
        <f t="shared" si="18548"/>
        <v>0</v>
      </c>
      <c r="BB949" s="182">
        <f t="shared" si="18548"/>
        <v>0</v>
      </c>
      <c r="BC949" s="186">
        <f t="shared" si="18548"/>
        <v>0</v>
      </c>
      <c r="BD949" s="184">
        <f t="shared" si="18548"/>
        <v>0</v>
      </c>
      <c r="BE949" s="182">
        <f t="shared" si="18548"/>
        <v>0</v>
      </c>
      <c r="BF949" s="158">
        <f>SUM(AF949,AH949,AJ949,AL949,AN949,AP949,AR949,AT949,AV949,AX949,AZ949,BB949,BD949)</f>
        <v>0</v>
      </c>
      <c r="BG949" s="159">
        <f>SUM(AG949,AI949,AK949,AM949,AO949,AQ949,AS949,AU949,AW949,AY949,BA949,BC949,BE949)</f>
        <v>0</v>
      </c>
      <c r="BI949" s="145" t="s">
        <v>26</v>
      </c>
      <c r="BJ949" s="128" t="e">
        <f>B949/B963</f>
        <v>#DIV/0!</v>
      </c>
      <c r="BK949" s="129" t="e">
        <f t="shared" ref="BK949" si="18603">C949/C963</f>
        <v>#DIV/0!</v>
      </c>
      <c r="BL949" s="130" t="e">
        <f t="shared" ref="BL949" si="18604">D949/D963</f>
        <v>#DIV/0!</v>
      </c>
      <c r="BM949" s="131" t="e">
        <f t="shared" ref="BM949" si="18605">E949/E963</f>
        <v>#DIV/0!</v>
      </c>
      <c r="BN949" s="128" t="e">
        <f t="shared" ref="BN949" si="18606">F949/F963</f>
        <v>#DIV/0!</v>
      </c>
      <c r="BO949" s="129" t="e">
        <f t="shared" ref="BO949" si="18607">G949/G963</f>
        <v>#DIV/0!</v>
      </c>
      <c r="BP949" s="130" t="e">
        <f t="shared" ref="BP949" si="18608">H949/H963</f>
        <v>#DIV/0!</v>
      </c>
      <c r="BQ949" s="131" t="e">
        <f t="shared" ref="BQ949" si="18609">I949/I963</f>
        <v>#DIV/0!</v>
      </c>
      <c r="BR949" s="128" t="e">
        <f t="shared" ref="BR949" si="18610">J949/J963</f>
        <v>#DIV/0!</v>
      </c>
      <c r="BS949" s="129" t="e">
        <f t="shared" ref="BS949" si="18611">K949/K963</f>
        <v>#DIV/0!</v>
      </c>
      <c r="BT949" s="130" t="e">
        <f t="shared" ref="BT949" si="18612">L949/L963</f>
        <v>#DIV/0!</v>
      </c>
      <c r="BU949" s="128" t="e">
        <f t="shared" ref="BU949" si="18613">M949/M963</f>
        <v>#DIV/0!</v>
      </c>
      <c r="BV949" s="132" t="e">
        <f t="shared" ref="BV949" si="18614">N949/N963</f>
        <v>#DIV/0!</v>
      </c>
      <c r="BW949" s="133" t="e">
        <f t="shared" ref="BW949" si="18615">O949/O963</f>
        <v>#DIV/0!</v>
      </c>
      <c r="BX949" s="128" t="e">
        <f t="shared" ref="BX949" si="18616">P949/P963</f>
        <v>#DIV/0!</v>
      </c>
      <c r="BY949" s="129" t="e">
        <f t="shared" ref="BY949" si="18617">Q949/Q963</f>
        <v>#DIV/0!</v>
      </c>
      <c r="BZ949" s="130" t="e">
        <f t="shared" ref="BZ949" si="18618">R949/R963</f>
        <v>#DIV/0!</v>
      </c>
      <c r="CA949" s="131" t="e">
        <f t="shared" ref="CA949" si="18619">S949/S963</f>
        <v>#DIV/0!</v>
      </c>
      <c r="CB949" s="128" t="e">
        <f t="shared" ref="CB949" si="18620">T949/T963</f>
        <v>#DIV/0!</v>
      </c>
      <c r="CC949" s="129" t="e">
        <f t="shared" ref="CC949" si="18621">U949/U963</f>
        <v>#DIV/0!</v>
      </c>
      <c r="CD949" s="130" t="e">
        <f t="shared" ref="CD949" si="18622">V949/V963</f>
        <v>#DIV/0!</v>
      </c>
      <c r="CE949" s="131" t="e">
        <f t="shared" ref="CE949" si="18623">W949/W963</f>
        <v>#DIV/0!</v>
      </c>
      <c r="CF949" s="128" t="e">
        <f t="shared" ref="CF949" si="18624">X949/X963</f>
        <v>#DIV/0!</v>
      </c>
      <c r="CG949" s="129" t="e">
        <f t="shared" ref="CG949" si="18625">Y949/Y963</f>
        <v>#DIV/0!</v>
      </c>
      <c r="CH949" s="130" t="e">
        <f t="shared" ref="CH949" si="18626">Z949/Z963</f>
        <v>#DIV/0!</v>
      </c>
      <c r="CI949" s="128" t="e">
        <f t="shared" ref="CI949" si="18627">AA949/AA963</f>
        <v>#DIV/0!</v>
      </c>
      <c r="CJ949" s="134" t="e">
        <f t="shared" ref="CJ949" si="18628">AB949/AB963</f>
        <v>#DIV/0!</v>
      </c>
      <c r="CK949" s="135" t="e">
        <f t="shared" ref="CK949" si="18629">AC949/AC963</f>
        <v>#DIV/0!</v>
      </c>
    </row>
    <row r="950" spans="1:89" ht="14.25" thickTop="1" thickBot="1" x14ac:dyDescent="0.25">
      <c r="A950" s="136" t="s">
        <v>27</v>
      </c>
      <c r="B950" s="192"/>
      <c r="C950" s="176"/>
      <c r="D950" s="177"/>
      <c r="E950" s="178"/>
      <c r="F950" s="175"/>
      <c r="G950" s="179"/>
      <c r="H950" s="177"/>
      <c r="I950" s="178"/>
      <c r="J950" s="175"/>
      <c r="K950" s="176"/>
      <c r="L950" s="177"/>
      <c r="M950" s="175"/>
      <c r="N950" s="180"/>
      <c r="O950" s="193"/>
      <c r="P950" s="175"/>
      <c r="Q950" s="176"/>
      <c r="R950" s="177"/>
      <c r="S950" s="178"/>
      <c r="T950" s="175"/>
      <c r="U950" s="179"/>
      <c r="V950" s="177"/>
      <c r="W950" s="194"/>
      <c r="X950" s="175"/>
      <c r="Y950" s="179"/>
      <c r="Z950" s="177"/>
      <c r="AA950" s="175"/>
      <c r="AB950" s="158">
        <f t="shared" si="18355"/>
        <v>0</v>
      </c>
      <c r="AC950" s="159">
        <f t="shared" si="18356"/>
        <v>0</v>
      </c>
      <c r="AE950" s="229" t="s">
        <v>13</v>
      </c>
      <c r="AF950" s="20">
        <f t="shared" ref="AF950:BG950" si="18630">SUM(AF947:AF949)</f>
        <v>0</v>
      </c>
      <c r="AG950" s="21">
        <f t="shared" si="18630"/>
        <v>0</v>
      </c>
      <c r="AH950" s="20">
        <f t="shared" si="18630"/>
        <v>0</v>
      </c>
      <c r="AI950" s="21">
        <f t="shared" si="18630"/>
        <v>0</v>
      </c>
      <c r="AJ950" s="20">
        <f t="shared" si="18630"/>
        <v>0</v>
      </c>
      <c r="AK950" s="21">
        <f t="shared" si="18630"/>
        <v>0</v>
      </c>
      <c r="AL950" s="20">
        <f t="shared" si="18630"/>
        <v>0</v>
      </c>
      <c r="AM950" s="21">
        <f t="shared" si="18630"/>
        <v>0</v>
      </c>
      <c r="AN950" s="20">
        <f t="shared" si="18630"/>
        <v>0</v>
      </c>
      <c r="AO950" s="21">
        <f t="shared" si="18630"/>
        <v>0</v>
      </c>
      <c r="AP950" s="20">
        <f t="shared" si="18630"/>
        <v>0</v>
      </c>
      <c r="AQ950" s="21">
        <f t="shared" si="18630"/>
        <v>0</v>
      </c>
      <c r="AR950" s="20">
        <f t="shared" si="18630"/>
        <v>0</v>
      </c>
      <c r="AS950" s="21">
        <f t="shared" si="18630"/>
        <v>0</v>
      </c>
      <c r="AT950" s="20">
        <f t="shared" si="18630"/>
        <v>0</v>
      </c>
      <c r="AU950" s="21">
        <f t="shared" si="18630"/>
        <v>0</v>
      </c>
      <c r="AV950" s="20">
        <f t="shared" si="18630"/>
        <v>0</v>
      </c>
      <c r="AW950" s="21">
        <f t="shared" si="18630"/>
        <v>0</v>
      </c>
      <c r="AX950" s="20">
        <f t="shared" si="18630"/>
        <v>0</v>
      </c>
      <c r="AY950" s="21">
        <f t="shared" si="18630"/>
        <v>0</v>
      </c>
      <c r="AZ950" s="20">
        <f t="shared" si="18630"/>
        <v>0</v>
      </c>
      <c r="BA950" s="21">
        <f t="shared" si="18630"/>
        <v>0</v>
      </c>
      <c r="BB950" s="20">
        <f t="shared" si="18630"/>
        <v>0</v>
      </c>
      <c r="BC950" s="21">
        <f t="shared" si="18630"/>
        <v>0</v>
      </c>
      <c r="BD950" s="20">
        <f t="shared" si="18630"/>
        <v>0</v>
      </c>
      <c r="BE950" s="21">
        <f t="shared" si="18630"/>
        <v>0</v>
      </c>
      <c r="BF950" s="160">
        <f t="shared" si="18630"/>
        <v>0</v>
      </c>
      <c r="BG950" s="161">
        <f t="shared" si="18630"/>
        <v>0</v>
      </c>
      <c r="BI950" s="136" t="s">
        <v>27</v>
      </c>
      <c r="BJ950" s="128" t="e">
        <f>B950/B963</f>
        <v>#DIV/0!</v>
      </c>
      <c r="BK950" s="129" t="e">
        <f t="shared" ref="BK950" si="18631">C950/C963</f>
        <v>#DIV/0!</v>
      </c>
      <c r="BL950" s="130" t="e">
        <f t="shared" ref="BL950" si="18632">D950/D963</f>
        <v>#DIV/0!</v>
      </c>
      <c r="BM950" s="131" t="e">
        <f t="shared" ref="BM950" si="18633">E950/E963</f>
        <v>#DIV/0!</v>
      </c>
      <c r="BN950" s="128" t="e">
        <f t="shared" ref="BN950" si="18634">F950/F963</f>
        <v>#DIV/0!</v>
      </c>
      <c r="BO950" s="129" t="e">
        <f t="shared" ref="BO950" si="18635">G950/G963</f>
        <v>#DIV/0!</v>
      </c>
      <c r="BP950" s="130" t="e">
        <f t="shared" ref="BP950" si="18636">H950/H963</f>
        <v>#DIV/0!</v>
      </c>
      <c r="BQ950" s="131" t="e">
        <f t="shared" ref="BQ950" si="18637">I950/I963</f>
        <v>#DIV/0!</v>
      </c>
      <c r="BR950" s="128" t="e">
        <f t="shared" ref="BR950" si="18638">J950/J963</f>
        <v>#DIV/0!</v>
      </c>
      <c r="BS950" s="129" t="e">
        <f t="shared" ref="BS950" si="18639">K950/K963</f>
        <v>#DIV/0!</v>
      </c>
      <c r="BT950" s="130" t="e">
        <f t="shared" ref="BT950" si="18640">L950/L963</f>
        <v>#DIV/0!</v>
      </c>
      <c r="BU950" s="128" t="e">
        <f t="shared" ref="BU950" si="18641">M950/M963</f>
        <v>#DIV/0!</v>
      </c>
      <c r="BV950" s="132" t="e">
        <f t="shared" ref="BV950" si="18642">N950/N963</f>
        <v>#DIV/0!</v>
      </c>
      <c r="BW950" s="133" t="e">
        <f t="shared" ref="BW950" si="18643">O950/O963</f>
        <v>#DIV/0!</v>
      </c>
      <c r="BX950" s="128" t="e">
        <f t="shared" ref="BX950" si="18644">P950/P963</f>
        <v>#DIV/0!</v>
      </c>
      <c r="BY950" s="129" t="e">
        <f t="shared" ref="BY950" si="18645">Q950/Q963</f>
        <v>#DIV/0!</v>
      </c>
      <c r="BZ950" s="130" t="e">
        <f t="shared" ref="BZ950" si="18646">R950/R963</f>
        <v>#DIV/0!</v>
      </c>
      <c r="CA950" s="131" t="e">
        <f t="shared" ref="CA950" si="18647">S950/S963</f>
        <v>#DIV/0!</v>
      </c>
      <c r="CB950" s="128" t="e">
        <f t="shared" ref="CB950" si="18648">T950/T963</f>
        <v>#DIV/0!</v>
      </c>
      <c r="CC950" s="129" t="e">
        <f t="shared" ref="CC950" si="18649">U950/U963</f>
        <v>#DIV/0!</v>
      </c>
      <c r="CD950" s="130" t="e">
        <f t="shared" ref="CD950" si="18650">V950/V963</f>
        <v>#DIV/0!</v>
      </c>
      <c r="CE950" s="131" t="e">
        <f t="shared" ref="CE950" si="18651">W950/W963</f>
        <v>#DIV/0!</v>
      </c>
      <c r="CF950" s="128" t="e">
        <f t="shared" ref="CF950" si="18652">X950/X963</f>
        <v>#DIV/0!</v>
      </c>
      <c r="CG950" s="129" t="e">
        <f t="shared" ref="CG950" si="18653">Y950/Y963</f>
        <v>#DIV/0!</v>
      </c>
      <c r="CH950" s="130" t="e">
        <f t="shared" ref="CH950" si="18654">Z950/Z963</f>
        <v>#DIV/0!</v>
      </c>
      <c r="CI950" s="128" t="e">
        <f t="shared" ref="CI950" si="18655">AA950/AA963</f>
        <v>#DIV/0!</v>
      </c>
      <c r="CJ950" s="134" t="e">
        <f t="shared" ref="CJ950" si="18656">AB950/AB963</f>
        <v>#DIV/0!</v>
      </c>
      <c r="CK950" s="135" t="e">
        <f t="shared" ref="CK950" si="18657">AC950/AC963</f>
        <v>#DIV/0!</v>
      </c>
    </row>
    <row r="951" spans="1:89" ht="13.5" thickTop="1" x14ac:dyDescent="0.2">
      <c r="A951" s="145" t="s">
        <v>28</v>
      </c>
      <c r="B951" s="189"/>
      <c r="C951" s="183"/>
      <c r="D951" s="184"/>
      <c r="E951" s="185"/>
      <c r="F951" s="182"/>
      <c r="G951" s="186"/>
      <c r="H951" s="184"/>
      <c r="I951" s="185"/>
      <c r="J951" s="182"/>
      <c r="K951" s="183"/>
      <c r="L951" s="184"/>
      <c r="M951" s="182"/>
      <c r="N951" s="187"/>
      <c r="O951" s="190"/>
      <c r="P951" s="182"/>
      <c r="Q951" s="183"/>
      <c r="R951" s="184"/>
      <c r="S951" s="185"/>
      <c r="T951" s="182"/>
      <c r="U951" s="186"/>
      <c r="V951" s="184"/>
      <c r="W951" s="191"/>
      <c r="X951" s="182"/>
      <c r="Y951" s="186"/>
      <c r="Z951" s="184"/>
      <c r="AA951" s="182"/>
      <c r="AB951" s="158">
        <f t="shared" si="18355"/>
        <v>0</v>
      </c>
      <c r="AC951" s="159">
        <f t="shared" si="18356"/>
        <v>0</v>
      </c>
      <c r="BI951" s="145" t="s">
        <v>28</v>
      </c>
      <c r="BJ951" s="128" t="e">
        <f>B951/B963</f>
        <v>#DIV/0!</v>
      </c>
      <c r="BK951" s="129" t="e">
        <f t="shared" ref="BK951" si="18658">C951/C963</f>
        <v>#DIV/0!</v>
      </c>
      <c r="BL951" s="130" t="e">
        <f t="shared" ref="BL951" si="18659">D951/D963</f>
        <v>#DIV/0!</v>
      </c>
      <c r="BM951" s="131" t="e">
        <f t="shared" ref="BM951" si="18660">E951/E963</f>
        <v>#DIV/0!</v>
      </c>
      <c r="BN951" s="128" t="e">
        <f t="shared" ref="BN951" si="18661">F951/F963</f>
        <v>#DIV/0!</v>
      </c>
      <c r="BO951" s="129" t="e">
        <f t="shared" ref="BO951" si="18662">G951/G963</f>
        <v>#DIV/0!</v>
      </c>
      <c r="BP951" s="130" t="e">
        <f t="shared" ref="BP951" si="18663">H951/H963</f>
        <v>#DIV/0!</v>
      </c>
      <c r="BQ951" s="131" t="e">
        <f t="shared" ref="BQ951" si="18664">I951/I963</f>
        <v>#DIV/0!</v>
      </c>
      <c r="BR951" s="128" t="e">
        <f t="shared" ref="BR951" si="18665">J951/J963</f>
        <v>#DIV/0!</v>
      </c>
      <c r="BS951" s="129" t="e">
        <f t="shared" ref="BS951" si="18666">K951/K963</f>
        <v>#DIV/0!</v>
      </c>
      <c r="BT951" s="130" t="e">
        <f t="shared" ref="BT951" si="18667">L951/L963</f>
        <v>#DIV/0!</v>
      </c>
      <c r="BU951" s="128" t="e">
        <f t="shared" ref="BU951" si="18668">M951/M963</f>
        <v>#DIV/0!</v>
      </c>
      <c r="BV951" s="132" t="e">
        <f t="shared" ref="BV951" si="18669">N951/N963</f>
        <v>#DIV/0!</v>
      </c>
      <c r="BW951" s="133" t="e">
        <f t="shared" ref="BW951" si="18670">O951/O963</f>
        <v>#DIV/0!</v>
      </c>
      <c r="BX951" s="128" t="e">
        <f t="shared" ref="BX951" si="18671">P951/P963</f>
        <v>#DIV/0!</v>
      </c>
      <c r="BY951" s="129" t="e">
        <f t="shared" ref="BY951" si="18672">Q951/Q963</f>
        <v>#DIV/0!</v>
      </c>
      <c r="BZ951" s="130" t="e">
        <f t="shared" ref="BZ951" si="18673">R951/R963</f>
        <v>#DIV/0!</v>
      </c>
      <c r="CA951" s="131" t="e">
        <f t="shared" ref="CA951" si="18674">S951/S963</f>
        <v>#DIV/0!</v>
      </c>
      <c r="CB951" s="128" t="e">
        <f t="shared" ref="CB951" si="18675">T951/T963</f>
        <v>#DIV/0!</v>
      </c>
      <c r="CC951" s="129" t="e">
        <f t="shared" ref="CC951" si="18676">U951/U963</f>
        <v>#DIV/0!</v>
      </c>
      <c r="CD951" s="130" t="e">
        <f t="shared" ref="CD951" si="18677">V951/V963</f>
        <v>#DIV/0!</v>
      </c>
      <c r="CE951" s="131" t="e">
        <f t="shared" ref="CE951" si="18678">W951/W963</f>
        <v>#DIV/0!</v>
      </c>
      <c r="CF951" s="128" t="e">
        <f t="shared" ref="CF951" si="18679">X951/X963</f>
        <v>#DIV/0!</v>
      </c>
      <c r="CG951" s="129" t="e">
        <f t="shared" ref="CG951" si="18680">Y951/Y963</f>
        <v>#DIV/0!</v>
      </c>
      <c r="CH951" s="130" t="e">
        <f t="shared" ref="CH951" si="18681">Z951/Z963</f>
        <v>#DIV/0!</v>
      </c>
      <c r="CI951" s="128" t="e">
        <f t="shared" ref="CI951" si="18682">AA951/AA963</f>
        <v>#DIV/0!</v>
      </c>
      <c r="CJ951" s="134" t="e">
        <f t="shared" ref="CJ951" si="18683">AB951/AB963</f>
        <v>#DIV/0!</v>
      </c>
      <c r="CK951" s="135" t="e">
        <f t="shared" ref="CK951" si="18684">AC951/AC963</f>
        <v>#DIV/0!</v>
      </c>
    </row>
    <row r="952" spans="1:89" x14ac:dyDescent="0.2">
      <c r="A952" s="136" t="s">
        <v>29</v>
      </c>
      <c r="B952" s="192"/>
      <c r="C952" s="176"/>
      <c r="D952" s="177"/>
      <c r="E952" s="178"/>
      <c r="F952" s="175"/>
      <c r="G952" s="179"/>
      <c r="H952" s="177"/>
      <c r="I952" s="178"/>
      <c r="J952" s="175"/>
      <c r="K952" s="176"/>
      <c r="L952" s="177"/>
      <c r="M952" s="175"/>
      <c r="N952" s="180"/>
      <c r="O952" s="193"/>
      <c r="P952" s="175"/>
      <c r="Q952" s="176"/>
      <c r="R952" s="177"/>
      <c r="S952" s="178"/>
      <c r="T952" s="175"/>
      <c r="U952" s="179"/>
      <c r="V952" s="177"/>
      <c r="W952" s="194"/>
      <c r="X952" s="175"/>
      <c r="Y952" s="179"/>
      <c r="Z952" s="177"/>
      <c r="AA952" s="175"/>
      <c r="AB952" s="158">
        <f t="shared" si="18355"/>
        <v>0</v>
      </c>
      <c r="AC952" s="159">
        <f t="shared" si="18356"/>
        <v>0</v>
      </c>
      <c r="BI952" s="136" t="s">
        <v>29</v>
      </c>
      <c r="BJ952" s="128" t="e">
        <f>B952/B963</f>
        <v>#DIV/0!</v>
      </c>
      <c r="BK952" s="129" t="e">
        <f t="shared" ref="BK952" si="18685">C952/C963</f>
        <v>#DIV/0!</v>
      </c>
      <c r="BL952" s="130" t="e">
        <f t="shared" ref="BL952" si="18686">D952/D963</f>
        <v>#DIV/0!</v>
      </c>
      <c r="BM952" s="131" t="e">
        <f t="shared" ref="BM952" si="18687">E952/E963</f>
        <v>#DIV/0!</v>
      </c>
      <c r="BN952" s="128" t="e">
        <f t="shared" ref="BN952" si="18688">F952/F963</f>
        <v>#DIV/0!</v>
      </c>
      <c r="BO952" s="129" t="e">
        <f t="shared" ref="BO952" si="18689">G952/G963</f>
        <v>#DIV/0!</v>
      </c>
      <c r="BP952" s="130" t="e">
        <f t="shared" ref="BP952" si="18690">H952/H963</f>
        <v>#DIV/0!</v>
      </c>
      <c r="BQ952" s="131" t="e">
        <f t="shared" ref="BQ952" si="18691">I952/I963</f>
        <v>#DIV/0!</v>
      </c>
      <c r="BR952" s="128" t="e">
        <f t="shared" ref="BR952" si="18692">J952/J963</f>
        <v>#DIV/0!</v>
      </c>
      <c r="BS952" s="129" t="e">
        <f t="shared" ref="BS952" si="18693">K952/K963</f>
        <v>#DIV/0!</v>
      </c>
      <c r="BT952" s="130" t="e">
        <f t="shared" ref="BT952" si="18694">L952/L963</f>
        <v>#DIV/0!</v>
      </c>
      <c r="BU952" s="128" t="e">
        <f t="shared" ref="BU952" si="18695">M952/M963</f>
        <v>#DIV/0!</v>
      </c>
      <c r="BV952" s="132" t="e">
        <f t="shared" ref="BV952" si="18696">N952/N963</f>
        <v>#DIV/0!</v>
      </c>
      <c r="BW952" s="133" t="e">
        <f t="shared" ref="BW952" si="18697">O952/O963</f>
        <v>#DIV/0!</v>
      </c>
      <c r="BX952" s="128" t="e">
        <f t="shared" ref="BX952" si="18698">P952/P963</f>
        <v>#DIV/0!</v>
      </c>
      <c r="BY952" s="129" t="e">
        <f t="shared" ref="BY952" si="18699">Q952/Q963</f>
        <v>#DIV/0!</v>
      </c>
      <c r="BZ952" s="130" t="e">
        <f t="shared" ref="BZ952" si="18700">R952/R963</f>
        <v>#DIV/0!</v>
      </c>
      <c r="CA952" s="131" t="e">
        <f t="shared" ref="CA952" si="18701">S952/S963</f>
        <v>#DIV/0!</v>
      </c>
      <c r="CB952" s="128" t="e">
        <f t="shared" ref="CB952" si="18702">T952/T963</f>
        <v>#DIV/0!</v>
      </c>
      <c r="CC952" s="129" t="e">
        <f t="shared" ref="CC952" si="18703">U952/U963</f>
        <v>#DIV/0!</v>
      </c>
      <c r="CD952" s="130" t="e">
        <f t="shared" ref="CD952" si="18704">V952/V963</f>
        <v>#DIV/0!</v>
      </c>
      <c r="CE952" s="131" t="e">
        <f t="shared" ref="CE952" si="18705">W952/W963</f>
        <v>#DIV/0!</v>
      </c>
      <c r="CF952" s="128" t="e">
        <f t="shared" ref="CF952" si="18706">X952/X963</f>
        <v>#DIV/0!</v>
      </c>
      <c r="CG952" s="129" t="e">
        <f t="shared" ref="CG952" si="18707">Y952/Y963</f>
        <v>#DIV/0!</v>
      </c>
      <c r="CH952" s="130" t="e">
        <f t="shared" ref="CH952" si="18708">Z952/Z963</f>
        <v>#DIV/0!</v>
      </c>
      <c r="CI952" s="128" t="e">
        <f t="shared" ref="CI952" si="18709">AA952/AA963</f>
        <v>#DIV/0!</v>
      </c>
      <c r="CJ952" s="134" t="e">
        <f t="shared" ref="CJ952" si="18710">AB952/AB963</f>
        <v>#DIV/0!</v>
      </c>
      <c r="CK952" s="135" t="e">
        <f t="shared" ref="CK952" si="18711">AC952/AC963</f>
        <v>#DIV/0!</v>
      </c>
    </row>
    <row r="953" spans="1:89" x14ac:dyDescent="0.2">
      <c r="A953" s="145" t="s">
        <v>30</v>
      </c>
      <c r="B953" s="189"/>
      <c r="C953" s="183"/>
      <c r="D953" s="184"/>
      <c r="E953" s="185"/>
      <c r="F953" s="182"/>
      <c r="G953" s="186"/>
      <c r="H953" s="184"/>
      <c r="I953" s="185"/>
      <c r="J953" s="182"/>
      <c r="K953" s="183"/>
      <c r="L953" s="184"/>
      <c r="M953" s="182"/>
      <c r="N953" s="187"/>
      <c r="O953" s="190"/>
      <c r="P953" s="182"/>
      <c r="Q953" s="183"/>
      <c r="R953" s="184"/>
      <c r="S953" s="185"/>
      <c r="T953" s="182"/>
      <c r="U953" s="186"/>
      <c r="V953" s="184"/>
      <c r="W953" s="191"/>
      <c r="X953" s="182"/>
      <c r="Y953" s="186"/>
      <c r="Z953" s="184"/>
      <c r="AA953" s="182"/>
      <c r="AB953" s="158">
        <f t="shared" si="18355"/>
        <v>0</v>
      </c>
      <c r="AC953" s="159">
        <f t="shared" si="18356"/>
        <v>0</v>
      </c>
      <c r="BI953" s="145" t="s">
        <v>30</v>
      </c>
      <c r="BJ953" s="128" t="e">
        <f>B953/B963</f>
        <v>#DIV/0!</v>
      </c>
      <c r="BK953" s="129" t="e">
        <f t="shared" ref="BK953" si="18712">C953/C963</f>
        <v>#DIV/0!</v>
      </c>
      <c r="BL953" s="130" t="e">
        <f t="shared" ref="BL953" si="18713">D953/D963</f>
        <v>#DIV/0!</v>
      </c>
      <c r="BM953" s="131" t="e">
        <f t="shared" ref="BM953" si="18714">E953/E963</f>
        <v>#DIV/0!</v>
      </c>
      <c r="BN953" s="128" t="e">
        <f t="shared" ref="BN953" si="18715">F953/F963</f>
        <v>#DIV/0!</v>
      </c>
      <c r="BO953" s="129" t="e">
        <f t="shared" ref="BO953" si="18716">G953/G963</f>
        <v>#DIV/0!</v>
      </c>
      <c r="BP953" s="130" t="e">
        <f t="shared" ref="BP953" si="18717">H953/H963</f>
        <v>#DIV/0!</v>
      </c>
      <c r="BQ953" s="131" t="e">
        <f t="shared" ref="BQ953" si="18718">I953/I963</f>
        <v>#DIV/0!</v>
      </c>
      <c r="BR953" s="128" t="e">
        <f t="shared" ref="BR953" si="18719">J953/J963</f>
        <v>#DIV/0!</v>
      </c>
      <c r="BS953" s="129" t="e">
        <f t="shared" ref="BS953" si="18720">K953/K963</f>
        <v>#DIV/0!</v>
      </c>
      <c r="BT953" s="130" t="e">
        <f t="shared" ref="BT953" si="18721">L953/L963</f>
        <v>#DIV/0!</v>
      </c>
      <c r="BU953" s="128" t="e">
        <f t="shared" ref="BU953" si="18722">M953/M963</f>
        <v>#DIV/0!</v>
      </c>
      <c r="BV953" s="132" t="e">
        <f t="shared" ref="BV953" si="18723">N953/N963</f>
        <v>#DIV/0!</v>
      </c>
      <c r="BW953" s="133" t="e">
        <f t="shared" ref="BW953" si="18724">O953/O963</f>
        <v>#DIV/0!</v>
      </c>
      <c r="BX953" s="128" t="e">
        <f t="shared" ref="BX953" si="18725">P953/P963</f>
        <v>#DIV/0!</v>
      </c>
      <c r="BY953" s="129" t="e">
        <f t="shared" ref="BY953" si="18726">Q953/Q963</f>
        <v>#DIV/0!</v>
      </c>
      <c r="BZ953" s="130" t="e">
        <f t="shared" ref="BZ953" si="18727">R953/R963</f>
        <v>#DIV/0!</v>
      </c>
      <c r="CA953" s="131" t="e">
        <f t="shared" ref="CA953" si="18728">S953/S963</f>
        <v>#DIV/0!</v>
      </c>
      <c r="CB953" s="128" t="e">
        <f t="shared" ref="CB953" si="18729">T953/T963</f>
        <v>#DIV/0!</v>
      </c>
      <c r="CC953" s="129" t="e">
        <f t="shared" ref="CC953" si="18730">U953/U963</f>
        <v>#DIV/0!</v>
      </c>
      <c r="CD953" s="130" t="e">
        <f t="shared" ref="CD953" si="18731">V953/V963</f>
        <v>#DIV/0!</v>
      </c>
      <c r="CE953" s="131" t="e">
        <f t="shared" ref="CE953" si="18732">W953/W963</f>
        <v>#DIV/0!</v>
      </c>
      <c r="CF953" s="128" t="e">
        <f t="shared" ref="CF953" si="18733">X953/X963</f>
        <v>#DIV/0!</v>
      </c>
      <c r="CG953" s="129" t="e">
        <f t="shared" ref="CG953" si="18734">Y953/Y963</f>
        <v>#DIV/0!</v>
      </c>
      <c r="CH953" s="130" t="e">
        <f t="shared" ref="CH953" si="18735">Z953/Z963</f>
        <v>#DIV/0!</v>
      </c>
      <c r="CI953" s="128" t="e">
        <f t="shared" ref="CI953" si="18736">AA953/AA963</f>
        <v>#DIV/0!</v>
      </c>
      <c r="CJ953" s="134" t="e">
        <f t="shared" ref="CJ953" si="18737">AB953/AB963</f>
        <v>#DIV/0!</v>
      </c>
      <c r="CK953" s="135" t="e">
        <f t="shared" ref="CK953" si="18738">AC953/AC963</f>
        <v>#DIV/0!</v>
      </c>
    </row>
    <row r="954" spans="1:89" x14ac:dyDescent="0.2">
      <c r="A954" s="136" t="s">
        <v>31</v>
      </c>
      <c r="B954" s="192"/>
      <c r="C954" s="176"/>
      <c r="D954" s="177"/>
      <c r="E954" s="178"/>
      <c r="F954" s="175"/>
      <c r="G954" s="179"/>
      <c r="H954" s="177"/>
      <c r="I954" s="178"/>
      <c r="J954" s="175"/>
      <c r="K954" s="176"/>
      <c r="L954" s="177"/>
      <c r="M954" s="175"/>
      <c r="N954" s="180"/>
      <c r="O954" s="193"/>
      <c r="P954" s="175"/>
      <c r="Q954" s="176"/>
      <c r="R954" s="177"/>
      <c r="S954" s="178"/>
      <c r="T954" s="175"/>
      <c r="U954" s="179"/>
      <c r="V954" s="177"/>
      <c r="W954" s="194"/>
      <c r="X954" s="175"/>
      <c r="Y954" s="179"/>
      <c r="Z954" s="177"/>
      <c r="AA954" s="175"/>
      <c r="AB954" s="158">
        <f t="shared" si="18355"/>
        <v>0</v>
      </c>
      <c r="AC954" s="159">
        <f t="shared" si="18356"/>
        <v>0</v>
      </c>
      <c r="BI954" s="136" t="s">
        <v>31</v>
      </c>
      <c r="BJ954" s="128" t="e">
        <f>B954/B963</f>
        <v>#DIV/0!</v>
      </c>
      <c r="BK954" s="129" t="e">
        <f t="shared" ref="BK954" si="18739">C954/C963</f>
        <v>#DIV/0!</v>
      </c>
      <c r="BL954" s="130" t="e">
        <f t="shared" ref="BL954" si="18740">D954/D963</f>
        <v>#DIV/0!</v>
      </c>
      <c r="BM954" s="131" t="e">
        <f t="shared" ref="BM954" si="18741">E954/E963</f>
        <v>#DIV/0!</v>
      </c>
      <c r="BN954" s="128" t="e">
        <f t="shared" ref="BN954" si="18742">F954/F963</f>
        <v>#DIV/0!</v>
      </c>
      <c r="BO954" s="129" t="e">
        <f t="shared" ref="BO954" si="18743">G954/G963</f>
        <v>#DIV/0!</v>
      </c>
      <c r="BP954" s="130" t="e">
        <f t="shared" ref="BP954" si="18744">H954/H963</f>
        <v>#DIV/0!</v>
      </c>
      <c r="BQ954" s="131" t="e">
        <f t="shared" ref="BQ954" si="18745">I954/I963</f>
        <v>#DIV/0!</v>
      </c>
      <c r="BR954" s="128" t="e">
        <f t="shared" ref="BR954" si="18746">J954/J963</f>
        <v>#DIV/0!</v>
      </c>
      <c r="BS954" s="129" t="e">
        <f t="shared" ref="BS954" si="18747">K954/K963</f>
        <v>#DIV/0!</v>
      </c>
      <c r="BT954" s="130" t="e">
        <f t="shared" ref="BT954" si="18748">L954/L963</f>
        <v>#DIV/0!</v>
      </c>
      <c r="BU954" s="128" t="e">
        <f t="shared" ref="BU954" si="18749">M954/M963</f>
        <v>#DIV/0!</v>
      </c>
      <c r="BV954" s="132" t="e">
        <f t="shared" ref="BV954" si="18750">N954/N963</f>
        <v>#DIV/0!</v>
      </c>
      <c r="BW954" s="133" t="e">
        <f t="shared" ref="BW954" si="18751">O954/O963</f>
        <v>#DIV/0!</v>
      </c>
      <c r="BX954" s="128" t="e">
        <f t="shared" ref="BX954" si="18752">P954/P963</f>
        <v>#DIV/0!</v>
      </c>
      <c r="BY954" s="129" t="e">
        <f t="shared" ref="BY954" si="18753">Q954/Q963</f>
        <v>#DIV/0!</v>
      </c>
      <c r="BZ954" s="130" t="e">
        <f t="shared" ref="BZ954" si="18754">R954/R963</f>
        <v>#DIV/0!</v>
      </c>
      <c r="CA954" s="131" t="e">
        <f t="shared" ref="CA954" si="18755">S954/S963</f>
        <v>#DIV/0!</v>
      </c>
      <c r="CB954" s="128" t="e">
        <f t="shared" ref="CB954" si="18756">T954/T963</f>
        <v>#DIV/0!</v>
      </c>
      <c r="CC954" s="129" t="e">
        <f t="shared" ref="CC954" si="18757">U954/U963</f>
        <v>#DIV/0!</v>
      </c>
      <c r="CD954" s="130" t="e">
        <f t="shared" ref="CD954" si="18758">V954/V963</f>
        <v>#DIV/0!</v>
      </c>
      <c r="CE954" s="131" t="e">
        <f t="shared" ref="CE954" si="18759">W954/W963</f>
        <v>#DIV/0!</v>
      </c>
      <c r="CF954" s="128" t="e">
        <f t="shared" ref="CF954" si="18760">X954/X963</f>
        <v>#DIV/0!</v>
      </c>
      <c r="CG954" s="129" t="e">
        <f t="shared" ref="CG954" si="18761">Y954/Y963</f>
        <v>#DIV/0!</v>
      </c>
      <c r="CH954" s="130" t="e">
        <f t="shared" ref="CH954" si="18762">Z954/Z963</f>
        <v>#DIV/0!</v>
      </c>
      <c r="CI954" s="128" t="e">
        <f t="shared" ref="CI954" si="18763">AA954/AA963</f>
        <v>#DIV/0!</v>
      </c>
      <c r="CJ954" s="134" t="e">
        <f t="shared" ref="CJ954" si="18764">AB954/AB963</f>
        <v>#DIV/0!</v>
      </c>
      <c r="CK954" s="135" t="e">
        <f t="shared" ref="CK954" si="18765">AC954/AC963</f>
        <v>#DIV/0!</v>
      </c>
    </row>
    <row r="955" spans="1:89" x14ac:dyDescent="0.2">
      <c r="A955" s="145" t="s">
        <v>32</v>
      </c>
      <c r="B955" s="189"/>
      <c r="C955" s="183"/>
      <c r="D955" s="184"/>
      <c r="E955" s="185"/>
      <c r="F955" s="182"/>
      <c r="G955" s="186"/>
      <c r="H955" s="184"/>
      <c r="I955" s="185"/>
      <c r="J955" s="182"/>
      <c r="K955" s="183"/>
      <c r="L955" s="184"/>
      <c r="M955" s="182"/>
      <c r="N955" s="187"/>
      <c r="O955" s="190"/>
      <c r="P955" s="182"/>
      <c r="Q955" s="183"/>
      <c r="R955" s="184"/>
      <c r="S955" s="185"/>
      <c r="T955" s="182"/>
      <c r="U955" s="186"/>
      <c r="V955" s="184"/>
      <c r="W955" s="191"/>
      <c r="X955" s="182"/>
      <c r="Y955" s="186"/>
      <c r="Z955" s="184"/>
      <c r="AA955" s="182"/>
      <c r="AB955" s="158">
        <f t="shared" si="18355"/>
        <v>0</v>
      </c>
      <c r="AC955" s="159">
        <f t="shared" si="18356"/>
        <v>0</v>
      </c>
      <c r="BI955" s="145" t="s">
        <v>32</v>
      </c>
      <c r="BJ955" s="128" t="e">
        <f>B955/B963</f>
        <v>#DIV/0!</v>
      </c>
      <c r="BK955" s="129" t="e">
        <f t="shared" ref="BK955" si="18766">C955/C963</f>
        <v>#DIV/0!</v>
      </c>
      <c r="BL955" s="130" t="e">
        <f t="shared" ref="BL955" si="18767">D955/D963</f>
        <v>#DIV/0!</v>
      </c>
      <c r="BM955" s="131" t="e">
        <f t="shared" ref="BM955" si="18768">E955/E963</f>
        <v>#DIV/0!</v>
      </c>
      <c r="BN955" s="128" t="e">
        <f t="shared" ref="BN955" si="18769">F955/F963</f>
        <v>#DIV/0!</v>
      </c>
      <c r="BO955" s="129" t="e">
        <f t="shared" ref="BO955" si="18770">G955/G963</f>
        <v>#DIV/0!</v>
      </c>
      <c r="BP955" s="130" t="e">
        <f t="shared" ref="BP955" si="18771">H955/H963</f>
        <v>#DIV/0!</v>
      </c>
      <c r="BQ955" s="131" t="e">
        <f t="shared" ref="BQ955" si="18772">I955/I963</f>
        <v>#DIV/0!</v>
      </c>
      <c r="BR955" s="128" t="e">
        <f t="shared" ref="BR955" si="18773">J955/J963</f>
        <v>#DIV/0!</v>
      </c>
      <c r="BS955" s="129" t="e">
        <f t="shared" ref="BS955" si="18774">K955/K963</f>
        <v>#DIV/0!</v>
      </c>
      <c r="BT955" s="130" t="e">
        <f t="shared" ref="BT955" si="18775">L955/L963</f>
        <v>#DIV/0!</v>
      </c>
      <c r="BU955" s="128" t="e">
        <f t="shared" ref="BU955" si="18776">M955/M963</f>
        <v>#DIV/0!</v>
      </c>
      <c r="BV955" s="132" t="e">
        <f t="shared" ref="BV955" si="18777">N955/N963</f>
        <v>#DIV/0!</v>
      </c>
      <c r="BW955" s="133" t="e">
        <f t="shared" ref="BW955" si="18778">O955/O963</f>
        <v>#DIV/0!</v>
      </c>
      <c r="BX955" s="128" t="e">
        <f t="shared" ref="BX955" si="18779">P955/P963</f>
        <v>#DIV/0!</v>
      </c>
      <c r="BY955" s="129" t="e">
        <f t="shared" ref="BY955" si="18780">Q955/Q963</f>
        <v>#DIV/0!</v>
      </c>
      <c r="BZ955" s="130" t="e">
        <f t="shared" ref="BZ955" si="18781">R955/R963</f>
        <v>#DIV/0!</v>
      </c>
      <c r="CA955" s="131" t="e">
        <f t="shared" ref="CA955" si="18782">S955/S963</f>
        <v>#DIV/0!</v>
      </c>
      <c r="CB955" s="128" t="e">
        <f t="shared" ref="CB955" si="18783">T955/T963</f>
        <v>#DIV/0!</v>
      </c>
      <c r="CC955" s="129" t="e">
        <f t="shared" ref="CC955" si="18784">U955/U963</f>
        <v>#DIV/0!</v>
      </c>
      <c r="CD955" s="130" t="e">
        <f t="shared" ref="CD955" si="18785">V955/V963</f>
        <v>#DIV/0!</v>
      </c>
      <c r="CE955" s="131" t="e">
        <f t="shared" ref="CE955" si="18786">W955/W963</f>
        <v>#DIV/0!</v>
      </c>
      <c r="CF955" s="128" t="e">
        <f t="shared" ref="CF955" si="18787">X955/X963</f>
        <v>#DIV/0!</v>
      </c>
      <c r="CG955" s="129" t="e">
        <f t="shared" ref="CG955" si="18788">Y955/Y963</f>
        <v>#DIV/0!</v>
      </c>
      <c r="CH955" s="130" t="e">
        <f t="shared" ref="CH955" si="18789">Z955/Z963</f>
        <v>#DIV/0!</v>
      </c>
      <c r="CI955" s="128" t="e">
        <f t="shared" ref="CI955" si="18790">AA955/AA963</f>
        <v>#DIV/0!</v>
      </c>
      <c r="CJ955" s="134" t="e">
        <f t="shared" ref="CJ955" si="18791">AB955/AB963</f>
        <v>#DIV/0!</v>
      </c>
      <c r="CK955" s="135" t="e">
        <f t="shared" ref="CK955" si="18792">AC955/AC963</f>
        <v>#DIV/0!</v>
      </c>
    </row>
    <row r="956" spans="1:89" x14ac:dyDescent="0.2">
      <c r="A956" s="136" t="s">
        <v>33</v>
      </c>
      <c r="B956" s="192"/>
      <c r="C956" s="176"/>
      <c r="D956" s="177"/>
      <c r="E956" s="178"/>
      <c r="F956" s="175"/>
      <c r="G956" s="179"/>
      <c r="H956" s="177"/>
      <c r="I956" s="178"/>
      <c r="J956" s="175"/>
      <c r="K956" s="176"/>
      <c r="L956" s="177"/>
      <c r="M956" s="175"/>
      <c r="N956" s="180"/>
      <c r="O956" s="193"/>
      <c r="P956" s="175"/>
      <c r="Q956" s="176"/>
      <c r="R956" s="177"/>
      <c r="S956" s="178"/>
      <c r="T956" s="175"/>
      <c r="U956" s="179"/>
      <c r="V956" s="177"/>
      <c r="W956" s="194"/>
      <c r="X956" s="175"/>
      <c r="Y956" s="179"/>
      <c r="Z956" s="177"/>
      <c r="AA956" s="175"/>
      <c r="AB956" s="158">
        <f t="shared" si="18355"/>
        <v>0</v>
      </c>
      <c r="AC956" s="159">
        <f t="shared" si="18356"/>
        <v>0</v>
      </c>
      <c r="BI956" s="136" t="s">
        <v>33</v>
      </c>
      <c r="BJ956" s="128" t="e">
        <f>B956/B963</f>
        <v>#DIV/0!</v>
      </c>
      <c r="BK956" s="129" t="e">
        <f t="shared" ref="BK956" si="18793">C956/C963</f>
        <v>#DIV/0!</v>
      </c>
      <c r="BL956" s="130" t="e">
        <f t="shared" ref="BL956" si="18794">D956/D963</f>
        <v>#DIV/0!</v>
      </c>
      <c r="BM956" s="131" t="e">
        <f t="shared" ref="BM956" si="18795">E956/E963</f>
        <v>#DIV/0!</v>
      </c>
      <c r="BN956" s="128" t="e">
        <f t="shared" ref="BN956" si="18796">F956/F963</f>
        <v>#DIV/0!</v>
      </c>
      <c r="BO956" s="129" t="e">
        <f t="shared" ref="BO956" si="18797">G956/G963</f>
        <v>#DIV/0!</v>
      </c>
      <c r="BP956" s="130" t="e">
        <f t="shared" ref="BP956" si="18798">H956/H963</f>
        <v>#DIV/0!</v>
      </c>
      <c r="BQ956" s="131" t="e">
        <f t="shared" ref="BQ956" si="18799">I956/I963</f>
        <v>#DIV/0!</v>
      </c>
      <c r="BR956" s="128" t="e">
        <f t="shared" ref="BR956" si="18800">J956/J963</f>
        <v>#DIV/0!</v>
      </c>
      <c r="BS956" s="129" t="e">
        <f t="shared" ref="BS956" si="18801">K956/K963</f>
        <v>#DIV/0!</v>
      </c>
      <c r="BT956" s="130" t="e">
        <f t="shared" ref="BT956" si="18802">L956/L963</f>
        <v>#DIV/0!</v>
      </c>
      <c r="BU956" s="128" t="e">
        <f t="shared" ref="BU956" si="18803">M956/M963</f>
        <v>#DIV/0!</v>
      </c>
      <c r="BV956" s="132" t="e">
        <f t="shared" ref="BV956" si="18804">N956/N963</f>
        <v>#DIV/0!</v>
      </c>
      <c r="BW956" s="133" t="e">
        <f t="shared" ref="BW956" si="18805">O956/O963</f>
        <v>#DIV/0!</v>
      </c>
      <c r="BX956" s="128" t="e">
        <f t="shared" ref="BX956" si="18806">P956/P963</f>
        <v>#DIV/0!</v>
      </c>
      <c r="BY956" s="129" t="e">
        <f t="shared" ref="BY956" si="18807">Q956/Q963</f>
        <v>#DIV/0!</v>
      </c>
      <c r="BZ956" s="130" t="e">
        <f t="shared" ref="BZ956" si="18808">R956/R963</f>
        <v>#DIV/0!</v>
      </c>
      <c r="CA956" s="131" t="e">
        <f t="shared" ref="CA956" si="18809">S956/S963</f>
        <v>#DIV/0!</v>
      </c>
      <c r="CB956" s="128" t="e">
        <f t="shared" ref="CB956" si="18810">T956/T963</f>
        <v>#DIV/0!</v>
      </c>
      <c r="CC956" s="129" t="e">
        <f t="shared" ref="CC956" si="18811">U956/U963</f>
        <v>#DIV/0!</v>
      </c>
      <c r="CD956" s="130" t="e">
        <f t="shared" ref="CD956" si="18812">V956/V963</f>
        <v>#DIV/0!</v>
      </c>
      <c r="CE956" s="131" t="e">
        <f t="shared" ref="CE956" si="18813">W956/W963</f>
        <v>#DIV/0!</v>
      </c>
      <c r="CF956" s="128" t="e">
        <f t="shared" ref="CF956" si="18814">X956/X963</f>
        <v>#DIV/0!</v>
      </c>
      <c r="CG956" s="129" t="e">
        <f t="shared" ref="CG956" si="18815">Y956/Y963</f>
        <v>#DIV/0!</v>
      </c>
      <c r="CH956" s="130" t="e">
        <f t="shared" ref="CH956" si="18816">Z956/Z963</f>
        <v>#DIV/0!</v>
      </c>
      <c r="CI956" s="128" t="e">
        <f t="shared" ref="CI956" si="18817">AA956/AA963</f>
        <v>#DIV/0!</v>
      </c>
      <c r="CJ956" s="134" t="e">
        <f t="shared" ref="CJ956" si="18818">AB956/AB963</f>
        <v>#DIV/0!</v>
      </c>
      <c r="CK956" s="135" t="e">
        <f t="shared" ref="CK956" si="18819">AC956/AC963</f>
        <v>#DIV/0!</v>
      </c>
    </row>
    <row r="957" spans="1:89" x14ac:dyDescent="0.2">
      <c r="A957" s="145" t="s">
        <v>34</v>
      </c>
      <c r="B957" s="189"/>
      <c r="C957" s="183"/>
      <c r="D957" s="184"/>
      <c r="E957" s="185"/>
      <c r="F957" s="182"/>
      <c r="G957" s="186"/>
      <c r="H957" s="184"/>
      <c r="I957" s="185"/>
      <c r="J957" s="182"/>
      <c r="K957" s="183"/>
      <c r="L957" s="184"/>
      <c r="M957" s="182"/>
      <c r="N957" s="187"/>
      <c r="O957" s="190"/>
      <c r="P957" s="182"/>
      <c r="Q957" s="183"/>
      <c r="R957" s="184"/>
      <c r="S957" s="185"/>
      <c r="T957" s="182"/>
      <c r="U957" s="186"/>
      <c r="V957" s="184"/>
      <c r="W957" s="191"/>
      <c r="X957" s="182"/>
      <c r="Y957" s="186"/>
      <c r="Z957" s="184"/>
      <c r="AA957" s="182"/>
      <c r="AB957" s="158">
        <f t="shared" si="18355"/>
        <v>0</v>
      </c>
      <c r="AC957" s="159">
        <f t="shared" si="18356"/>
        <v>0</v>
      </c>
      <c r="BI957" s="145" t="s">
        <v>34</v>
      </c>
      <c r="BJ957" s="128" t="e">
        <f>B957/B963</f>
        <v>#DIV/0!</v>
      </c>
      <c r="BK957" s="129" t="e">
        <f t="shared" ref="BK957" si="18820">C957/C963</f>
        <v>#DIV/0!</v>
      </c>
      <c r="BL957" s="130" t="e">
        <f t="shared" ref="BL957" si="18821">D957/D963</f>
        <v>#DIV/0!</v>
      </c>
      <c r="BM957" s="131" t="e">
        <f t="shared" ref="BM957" si="18822">E957/E963</f>
        <v>#DIV/0!</v>
      </c>
      <c r="BN957" s="128" t="e">
        <f t="shared" ref="BN957" si="18823">F957/F963</f>
        <v>#DIV/0!</v>
      </c>
      <c r="BO957" s="129" t="e">
        <f t="shared" ref="BO957" si="18824">G957/G963</f>
        <v>#DIV/0!</v>
      </c>
      <c r="BP957" s="130" t="e">
        <f t="shared" ref="BP957" si="18825">H957/H963</f>
        <v>#DIV/0!</v>
      </c>
      <c r="BQ957" s="131" t="e">
        <f t="shared" ref="BQ957" si="18826">I957/I963</f>
        <v>#DIV/0!</v>
      </c>
      <c r="BR957" s="128" t="e">
        <f t="shared" ref="BR957" si="18827">J957/J963</f>
        <v>#DIV/0!</v>
      </c>
      <c r="BS957" s="129" t="e">
        <f t="shared" ref="BS957" si="18828">K957/K963</f>
        <v>#DIV/0!</v>
      </c>
      <c r="BT957" s="130" t="e">
        <f t="shared" ref="BT957" si="18829">L957/L963</f>
        <v>#DIV/0!</v>
      </c>
      <c r="BU957" s="128" t="e">
        <f t="shared" ref="BU957" si="18830">M957/M963</f>
        <v>#DIV/0!</v>
      </c>
      <c r="BV957" s="132" t="e">
        <f t="shared" ref="BV957" si="18831">N957/N963</f>
        <v>#DIV/0!</v>
      </c>
      <c r="BW957" s="133" t="e">
        <f t="shared" ref="BW957" si="18832">O957/O963</f>
        <v>#DIV/0!</v>
      </c>
      <c r="BX957" s="128" t="e">
        <f t="shared" ref="BX957" si="18833">P957/P963</f>
        <v>#DIV/0!</v>
      </c>
      <c r="BY957" s="129" t="e">
        <f t="shared" ref="BY957" si="18834">Q957/Q963</f>
        <v>#DIV/0!</v>
      </c>
      <c r="BZ957" s="130" t="e">
        <f t="shared" ref="BZ957" si="18835">R957/R963</f>
        <v>#DIV/0!</v>
      </c>
      <c r="CA957" s="131" t="e">
        <f t="shared" ref="CA957" si="18836">S957/S963</f>
        <v>#DIV/0!</v>
      </c>
      <c r="CB957" s="128" t="e">
        <f t="shared" ref="CB957" si="18837">T957/T963</f>
        <v>#DIV/0!</v>
      </c>
      <c r="CC957" s="129" t="e">
        <f t="shared" ref="CC957" si="18838">U957/U963</f>
        <v>#DIV/0!</v>
      </c>
      <c r="CD957" s="130" t="e">
        <f t="shared" ref="CD957" si="18839">V957/V963</f>
        <v>#DIV/0!</v>
      </c>
      <c r="CE957" s="131" t="e">
        <f t="shared" ref="CE957" si="18840">W957/W963</f>
        <v>#DIV/0!</v>
      </c>
      <c r="CF957" s="128" t="e">
        <f t="shared" ref="CF957" si="18841">X957/X963</f>
        <v>#DIV/0!</v>
      </c>
      <c r="CG957" s="129" t="e">
        <f t="shared" ref="CG957" si="18842">Y957/Y963</f>
        <v>#DIV/0!</v>
      </c>
      <c r="CH957" s="130" t="e">
        <f t="shared" ref="CH957" si="18843">Z957/Z963</f>
        <v>#DIV/0!</v>
      </c>
      <c r="CI957" s="128" t="e">
        <f t="shared" ref="CI957" si="18844">AA957/AA963</f>
        <v>#DIV/0!</v>
      </c>
      <c r="CJ957" s="134" t="e">
        <f t="shared" ref="CJ957" si="18845">AB957/AB963</f>
        <v>#DIV/0!</v>
      </c>
      <c r="CK957" s="135" t="e">
        <f t="shared" ref="CK957" si="18846">AC957/AC963</f>
        <v>#DIV/0!</v>
      </c>
    </row>
    <row r="958" spans="1:89" x14ac:dyDescent="0.2">
      <c r="A958" s="136" t="s">
        <v>35</v>
      </c>
      <c r="B958" s="192"/>
      <c r="C958" s="176"/>
      <c r="D958" s="177"/>
      <c r="E958" s="178"/>
      <c r="F958" s="175"/>
      <c r="G958" s="179"/>
      <c r="H958" s="177"/>
      <c r="I958" s="178"/>
      <c r="J958" s="175"/>
      <c r="K958" s="176"/>
      <c r="L958" s="177"/>
      <c r="M958" s="175"/>
      <c r="N958" s="180"/>
      <c r="O958" s="193"/>
      <c r="P958" s="175"/>
      <c r="Q958" s="176"/>
      <c r="R958" s="177"/>
      <c r="S958" s="178"/>
      <c r="T958" s="175"/>
      <c r="U958" s="179"/>
      <c r="V958" s="177"/>
      <c r="W958" s="194"/>
      <c r="X958" s="175"/>
      <c r="Y958" s="179"/>
      <c r="Z958" s="177"/>
      <c r="AA958" s="175"/>
      <c r="AB958" s="158">
        <f t="shared" si="18355"/>
        <v>0</v>
      </c>
      <c r="AC958" s="159">
        <f t="shared" si="18356"/>
        <v>0</v>
      </c>
      <c r="BI958" s="136" t="s">
        <v>35</v>
      </c>
      <c r="BJ958" s="128" t="e">
        <f>B958/B963</f>
        <v>#DIV/0!</v>
      </c>
      <c r="BK958" s="129" t="e">
        <f t="shared" ref="BK958" si="18847">C958/C963</f>
        <v>#DIV/0!</v>
      </c>
      <c r="BL958" s="130" t="e">
        <f t="shared" ref="BL958" si="18848">D958/D963</f>
        <v>#DIV/0!</v>
      </c>
      <c r="BM958" s="131" t="e">
        <f t="shared" ref="BM958" si="18849">E958/E963</f>
        <v>#DIV/0!</v>
      </c>
      <c r="BN958" s="128" t="e">
        <f t="shared" ref="BN958" si="18850">F958/F963</f>
        <v>#DIV/0!</v>
      </c>
      <c r="BO958" s="129" t="e">
        <f t="shared" ref="BO958" si="18851">G958/G963</f>
        <v>#DIV/0!</v>
      </c>
      <c r="BP958" s="130" t="e">
        <f t="shared" ref="BP958" si="18852">H958/H963</f>
        <v>#DIV/0!</v>
      </c>
      <c r="BQ958" s="131" t="e">
        <f t="shared" ref="BQ958" si="18853">I958/I963</f>
        <v>#DIV/0!</v>
      </c>
      <c r="BR958" s="128" t="e">
        <f t="shared" ref="BR958" si="18854">J958/J963</f>
        <v>#DIV/0!</v>
      </c>
      <c r="BS958" s="129" t="e">
        <f t="shared" ref="BS958" si="18855">K958/K963</f>
        <v>#DIV/0!</v>
      </c>
      <c r="BT958" s="130" t="e">
        <f t="shared" ref="BT958" si="18856">L958/L963</f>
        <v>#DIV/0!</v>
      </c>
      <c r="BU958" s="128" t="e">
        <f t="shared" ref="BU958" si="18857">M958/M963</f>
        <v>#DIV/0!</v>
      </c>
      <c r="BV958" s="132" t="e">
        <f t="shared" ref="BV958" si="18858">N958/N963</f>
        <v>#DIV/0!</v>
      </c>
      <c r="BW958" s="133" t="e">
        <f t="shared" ref="BW958" si="18859">O958/O963</f>
        <v>#DIV/0!</v>
      </c>
      <c r="BX958" s="128" t="e">
        <f t="shared" ref="BX958" si="18860">P958/P963</f>
        <v>#DIV/0!</v>
      </c>
      <c r="BY958" s="129" t="e">
        <f t="shared" ref="BY958" si="18861">Q958/Q963</f>
        <v>#DIV/0!</v>
      </c>
      <c r="BZ958" s="130" t="e">
        <f t="shared" ref="BZ958" si="18862">R958/R963</f>
        <v>#DIV/0!</v>
      </c>
      <c r="CA958" s="131" t="e">
        <f t="shared" ref="CA958" si="18863">S958/S963</f>
        <v>#DIV/0!</v>
      </c>
      <c r="CB958" s="128" t="e">
        <f t="shared" ref="CB958" si="18864">T958/T963</f>
        <v>#DIV/0!</v>
      </c>
      <c r="CC958" s="129" t="e">
        <f t="shared" ref="CC958" si="18865">U958/U963</f>
        <v>#DIV/0!</v>
      </c>
      <c r="CD958" s="130" t="e">
        <f t="shared" ref="CD958" si="18866">V958/V963</f>
        <v>#DIV/0!</v>
      </c>
      <c r="CE958" s="131" t="e">
        <f t="shared" ref="CE958" si="18867">W958/W963</f>
        <v>#DIV/0!</v>
      </c>
      <c r="CF958" s="128" t="e">
        <f t="shared" ref="CF958" si="18868">X958/X963</f>
        <v>#DIV/0!</v>
      </c>
      <c r="CG958" s="129" t="e">
        <f t="shared" ref="CG958" si="18869">Y958/Y963</f>
        <v>#DIV/0!</v>
      </c>
      <c r="CH958" s="130" t="e">
        <f t="shared" ref="CH958" si="18870">Z958/Z963</f>
        <v>#DIV/0!</v>
      </c>
      <c r="CI958" s="128" t="e">
        <f t="shared" ref="CI958" si="18871">AA958/AA963</f>
        <v>#DIV/0!</v>
      </c>
      <c r="CJ958" s="134" t="e">
        <f t="shared" ref="CJ958" si="18872">AB958/AB963</f>
        <v>#DIV/0!</v>
      </c>
      <c r="CK958" s="135" t="e">
        <f t="shared" ref="CK958" si="18873">AC958/AC963</f>
        <v>#DIV/0!</v>
      </c>
    </row>
    <row r="959" spans="1:89" x14ac:dyDescent="0.2">
      <c r="A959" s="145" t="s">
        <v>36</v>
      </c>
      <c r="B959" s="189"/>
      <c r="C959" s="183"/>
      <c r="D959" s="184"/>
      <c r="E959" s="185"/>
      <c r="F959" s="182"/>
      <c r="G959" s="186"/>
      <c r="H959" s="184"/>
      <c r="I959" s="185"/>
      <c r="J959" s="182"/>
      <c r="K959" s="186"/>
      <c r="L959" s="184"/>
      <c r="M959" s="182"/>
      <c r="N959" s="187"/>
      <c r="O959" s="190"/>
      <c r="P959" s="182"/>
      <c r="Q959" s="186"/>
      <c r="R959" s="184"/>
      <c r="S959" s="185"/>
      <c r="T959" s="182"/>
      <c r="U959" s="186"/>
      <c r="V959" s="184"/>
      <c r="W959" s="185"/>
      <c r="X959" s="182"/>
      <c r="Y959" s="186"/>
      <c r="Z959" s="184"/>
      <c r="AA959" s="182"/>
      <c r="AB959" s="158">
        <f t="shared" si="18355"/>
        <v>0</v>
      </c>
      <c r="AC959" s="159">
        <f t="shared" si="18356"/>
        <v>0</v>
      </c>
      <c r="BI959" s="145" t="s">
        <v>36</v>
      </c>
      <c r="BJ959" s="128" t="e">
        <f>B959/B963</f>
        <v>#DIV/0!</v>
      </c>
      <c r="BK959" s="129" t="e">
        <f t="shared" ref="BK959" si="18874">C959/C963</f>
        <v>#DIV/0!</v>
      </c>
      <c r="BL959" s="130" t="e">
        <f t="shared" ref="BL959" si="18875">D959/D963</f>
        <v>#DIV/0!</v>
      </c>
      <c r="BM959" s="131" t="e">
        <f t="shared" ref="BM959" si="18876">E959/E963</f>
        <v>#DIV/0!</v>
      </c>
      <c r="BN959" s="128" t="e">
        <f t="shared" ref="BN959" si="18877">F959/F963</f>
        <v>#DIV/0!</v>
      </c>
      <c r="BO959" s="129" t="e">
        <f t="shared" ref="BO959" si="18878">G959/G963</f>
        <v>#DIV/0!</v>
      </c>
      <c r="BP959" s="130" t="e">
        <f t="shared" ref="BP959" si="18879">H959/H963</f>
        <v>#DIV/0!</v>
      </c>
      <c r="BQ959" s="131" t="e">
        <f t="shared" ref="BQ959" si="18880">I959/I963</f>
        <v>#DIV/0!</v>
      </c>
      <c r="BR959" s="128" t="e">
        <f t="shared" ref="BR959" si="18881">J959/J963</f>
        <v>#DIV/0!</v>
      </c>
      <c r="BS959" s="129" t="e">
        <f t="shared" ref="BS959" si="18882">K959/K963</f>
        <v>#DIV/0!</v>
      </c>
      <c r="BT959" s="130" t="e">
        <f t="shared" ref="BT959" si="18883">L959/L963</f>
        <v>#DIV/0!</v>
      </c>
      <c r="BU959" s="128" t="e">
        <f t="shared" ref="BU959" si="18884">M959/M963</f>
        <v>#DIV/0!</v>
      </c>
      <c r="BV959" s="132" t="e">
        <f t="shared" ref="BV959" si="18885">N959/N963</f>
        <v>#DIV/0!</v>
      </c>
      <c r="BW959" s="133" t="e">
        <f t="shared" ref="BW959" si="18886">O959/O963</f>
        <v>#DIV/0!</v>
      </c>
      <c r="BX959" s="128" t="e">
        <f t="shared" ref="BX959" si="18887">P959/P963</f>
        <v>#DIV/0!</v>
      </c>
      <c r="BY959" s="129" t="e">
        <f t="shared" ref="BY959" si="18888">Q959/Q963</f>
        <v>#DIV/0!</v>
      </c>
      <c r="BZ959" s="130" t="e">
        <f t="shared" ref="BZ959" si="18889">R959/R963</f>
        <v>#DIV/0!</v>
      </c>
      <c r="CA959" s="131" t="e">
        <f t="shared" ref="CA959" si="18890">S959/S963</f>
        <v>#DIV/0!</v>
      </c>
      <c r="CB959" s="128" t="e">
        <f t="shared" ref="CB959" si="18891">T959/T963</f>
        <v>#DIV/0!</v>
      </c>
      <c r="CC959" s="129" t="e">
        <f t="shared" ref="CC959" si="18892">U959/U963</f>
        <v>#DIV/0!</v>
      </c>
      <c r="CD959" s="130" t="e">
        <f t="shared" ref="CD959" si="18893">V959/V963</f>
        <v>#DIV/0!</v>
      </c>
      <c r="CE959" s="131" t="e">
        <f t="shared" ref="CE959" si="18894">W959/W963</f>
        <v>#DIV/0!</v>
      </c>
      <c r="CF959" s="128" t="e">
        <f t="shared" ref="CF959" si="18895">X959/X963</f>
        <v>#DIV/0!</v>
      </c>
      <c r="CG959" s="129" t="e">
        <f t="shared" ref="CG959" si="18896">Y959/Y963</f>
        <v>#DIV/0!</v>
      </c>
      <c r="CH959" s="130" t="e">
        <f t="shared" ref="CH959" si="18897">Z959/Z963</f>
        <v>#DIV/0!</v>
      </c>
      <c r="CI959" s="128" t="e">
        <f t="shared" ref="CI959" si="18898">AA959/AA963</f>
        <v>#DIV/0!</v>
      </c>
      <c r="CJ959" s="134" t="e">
        <f t="shared" ref="CJ959" si="18899">AB959/AB963</f>
        <v>#DIV/0!</v>
      </c>
      <c r="CK959" s="135" t="e">
        <f t="shared" ref="CK959" si="18900">AC959/AC963</f>
        <v>#DIV/0!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58">
        <f t="shared" si="18355"/>
        <v>0</v>
      </c>
      <c r="AC960" s="159">
        <f t="shared" si="18356"/>
        <v>0</v>
      </c>
      <c r="BI960" s="136" t="s">
        <v>37</v>
      </c>
      <c r="BJ960" s="128" t="e">
        <f>B960/B963</f>
        <v>#DIV/0!</v>
      </c>
      <c r="BK960" s="129" t="e">
        <f t="shared" ref="BK960" si="18901">C960/C963</f>
        <v>#DIV/0!</v>
      </c>
      <c r="BL960" s="130" t="e">
        <f t="shared" ref="BL960" si="18902">D960/D963</f>
        <v>#DIV/0!</v>
      </c>
      <c r="BM960" s="131" t="e">
        <f t="shared" ref="BM960" si="18903">E960/E963</f>
        <v>#DIV/0!</v>
      </c>
      <c r="BN960" s="128" t="e">
        <f t="shared" ref="BN960" si="18904">F960/F963</f>
        <v>#DIV/0!</v>
      </c>
      <c r="BO960" s="129" t="e">
        <f t="shared" ref="BO960" si="18905">G960/G963</f>
        <v>#DIV/0!</v>
      </c>
      <c r="BP960" s="130" t="e">
        <f t="shared" ref="BP960" si="18906">H960/H963</f>
        <v>#DIV/0!</v>
      </c>
      <c r="BQ960" s="131" t="e">
        <f t="shared" ref="BQ960" si="18907">I960/I963</f>
        <v>#DIV/0!</v>
      </c>
      <c r="BR960" s="128" t="e">
        <f t="shared" ref="BR960" si="18908">J960/J963</f>
        <v>#DIV/0!</v>
      </c>
      <c r="BS960" s="129" t="e">
        <f t="shared" ref="BS960" si="18909">K960/K963</f>
        <v>#DIV/0!</v>
      </c>
      <c r="BT960" s="130" t="e">
        <f t="shared" ref="BT960" si="18910">L960/L963</f>
        <v>#DIV/0!</v>
      </c>
      <c r="BU960" s="128" t="e">
        <f t="shared" ref="BU960" si="18911">M960/M963</f>
        <v>#DIV/0!</v>
      </c>
      <c r="BV960" s="132" t="e">
        <f t="shared" ref="BV960" si="18912">N960/N963</f>
        <v>#DIV/0!</v>
      </c>
      <c r="BW960" s="133" t="e">
        <f t="shared" ref="BW960" si="18913">O960/O963</f>
        <v>#DIV/0!</v>
      </c>
      <c r="BX960" s="128" t="e">
        <f t="shared" ref="BX960" si="18914">P960/P963</f>
        <v>#DIV/0!</v>
      </c>
      <c r="BY960" s="129" t="e">
        <f t="shared" ref="BY960" si="18915">Q960/Q963</f>
        <v>#DIV/0!</v>
      </c>
      <c r="BZ960" s="130" t="e">
        <f t="shared" ref="BZ960" si="18916">R960/R963</f>
        <v>#DIV/0!</v>
      </c>
      <c r="CA960" s="131" t="e">
        <f t="shared" ref="CA960" si="18917">S960/S963</f>
        <v>#DIV/0!</v>
      </c>
      <c r="CB960" s="128" t="e">
        <f t="shared" ref="CB960" si="18918">T960/T963</f>
        <v>#DIV/0!</v>
      </c>
      <c r="CC960" s="129" t="e">
        <f t="shared" ref="CC960" si="18919">U960/U963</f>
        <v>#DIV/0!</v>
      </c>
      <c r="CD960" s="130" t="e">
        <f t="shared" ref="CD960" si="18920">V960/V963</f>
        <v>#DIV/0!</v>
      </c>
      <c r="CE960" s="131" t="e">
        <f t="shared" ref="CE960" si="18921">W960/W963</f>
        <v>#DIV/0!</v>
      </c>
      <c r="CF960" s="128" t="e">
        <f t="shared" ref="CF960" si="18922">X960/X963</f>
        <v>#DIV/0!</v>
      </c>
      <c r="CG960" s="129" t="e">
        <f t="shared" ref="CG960" si="18923">Y960/Y963</f>
        <v>#DIV/0!</v>
      </c>
      <c r="CH960" s="130" t="e">
        <f t="shared" ref="CH960" si="18924">Z960/Z963</f>
        <v>#DIV/0!</v>
      </c>
      <c r="CI960" s="128" t="e">
        <f t="shared" ref="CI960" si="18925">AA960/AA963</f>
        <v>#DIV/0!</v>
      </c>
      <c r="CJ960" s="134" t="e">
        <f t="shared" ref="CJ960" si="18926">AB960/AB963</f>
        <v>#DIV/0!</v>
      </c>
      <c r="CK960" s="135" t="e">
        <f t="shared" ref="CK960" si="18927">AC960/AC963</f>
        <v>#DIV/0!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58">
        <f t="shared" si="18355"/>
        <v>0</v>
      </c>
      <c r="AC961" s="159">
        <f t="shared" si="18356"/>
        <v>0</v>
      </c>
      <c r="BI961" s="145" t="s">
        <v>38</v>
      </c>
      <c r="BJ961" s="128" t="e">
        <f>B961/B963</f>
        <v>#DIV/0!</v>
      </c>
      <c r="BK961" s="129" t="e">
        <f t="shared" ref="BK961" si="18928">C961/C963</f>
        <v>#DIV/0!</v>
      </c>
      <c r="BL961" s="130" t="e">
        <f t="shared" ref="BL961" si="18929">D961/D963</f>
        <v>#DIV/0!</v>
      </c>
      <c r="BM961" s="131" t="e">
        <f t="shared" ref="BM961" si="18930">E961/E963</f>
        <v>#DIV/0!</v>
      </c>
      <c r="BN961" s="128" t="e">
        <f t="shared" ref="BN961" si="18931">F961/F963</f>
        <v>#DIV/0!</v>
      </c>
      <c r="BO961" s="129" t="e">
        <f t="shared" ref="BO961" si="18932">G961/G963</f>
        <v>#DIV/0!</v>
      </c>
      <c r="BP961" s="130" t="e">
        <f t="shared" ref="BP961" si="18933">H961/H963</f>
        <v>#DIV/0!</v>
      </c>
      <c r="BQ961" s="131" t="e">
        <f t="shared" ref="BQ961" si="18934">I961/I963</f>
        <v>#DIV/0!</v>
      </c>
      <c r="BR961" s="128" t="e">
        <f t="shared" ref="BR961" si="18935">J961/J963</f>
        <v>#DIV/0!</v>
      </c>
      <c r="BS961" s="129" t="e">
        <f t="shared" ref="BS961" si="18936">K961/K963</f>
        <v>#DIV/0!</v>
      </c>
      <c r="BT961" s="130" t="e">
        <f t="shared" ref="BT961" si="18937">L961/L963</f>
        <v>#DIV/0!</v>
      </c>
      <c r="BU961" s="128" t="e">
        <f t="shared" ref="BU961" si="18938">M961/M963</f>
        <v>#DIV/0!</v>
      </c>
      <c r="BV961" s="132" t="e">
        <f t="shared" ref="BV961" si="18939">N961/N963</f>
        <v>#DIV/0!</v>
      </c>
      <c r="BW961" s="133" t="e">
        <f t="shared" ref="BW961" si="18940">O961/O963</f>
        <v>#DIV/0!</v>
      </c>
      <c r="BX961" s="128" t="e">
        <f t="shared" ref="BX961" si="18941">P961/P963</f>
        <v>#DIV/0!</v>
      </c>
      <c r="BY961" s="129" t="e">
        <f t="shared" ref="BY961" si="18942">Q961/Q963</f>
        <v>#DIV/0!</v>
      </c>
      <c r="BZ961" s="130" t="e">
        <f t="shared" ref="BZ961" si="18943">R961/R963</f>
        <v>#DIV/0!</v>
      </c>
      <c r="CA961" s="131" t="e">
        <f t="shared" ref="CA961" si="18944">S961/S963</f>
        <v>#DIV/0!</v>
      </c>
      <c r="CB961" s="128" t="e">
        <f t="shared" ref="CB961" si="18945">T961/T963</f>
        <v>#DIV/0!</v>
      </c>
      <c r="CC961" s="129" t="e">
        <f t="shared" ref="CC961" si="18946">U961/U963</f>
        <v>#DIV/0!</v>
      </c>
      <c r="CD961" s="130" t="e">
        <f t="shared" ref="CD961" si="18947">V961/V963</f>
        <v>#DIV/0!</v>
      </c>
      <c r="CE961" s="131" t="e">
        <f t="shared" ref="CE961" si="18948">W961/W963</f>
        <v>#DIV/0!</v>
      </c>
      <c r="CF961" s="128" t="e">
        <f t="shared" ref="CF961" si="18949">X961/X963</f>
        <v>#DIV/0!</v>
      </c>
      <c r="CG961" s="129" t="e">
        <f t="shared" ref="CG961" si="18950">Y961/Y963</f>
        <v>#DIV/0!</v>
      </c>
      <c r="CH961" s="130" t="e">
        <f t="shared" ref="CH961" si="18951">Z961/Z963</f>
        <v>#DIV/0!</v>
      </c>
      <c r="CI961" s="128" t="e">
        <f t="shared" ref="CI961" si="18952">AA961/AA963</f>
        <v>#DIV/0!</v>
      </c>
      <c r="CJ961" s="134" t="e">
        <f t="shared" ref="CJ961" si="18953">AB961/AB963</f>
        <v>#DIV/0!</v>
      </c>
      <c r="CK961" s="135" t="e">
        <f t="shared" ref="CK961" si="18954">AC961/AC963</f>
        <v>#DIV/0!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58">
        <f t="shared" si="18355"/>
        <v>0</v>
      </c>
      <c r="AC962" s="159">
        <f t="shared" si="18356"/>
        <v>0</v>
      </c>
      <c r="BI962" s="136" t="s">
        <v>39</v>
      </c>
      <c r="BJ962" s="128" t="e">
        <f>B962/B963</f>
        <v>#DIV/0!</v>
      </c>
      <c r="BK962" s="129" t="e">
        <f t="shared" ref="BK962" si="18955">C962/C963</f>
        <v>#DIV/0!</v>
      </c>
      <c r="BL962" s="130" t="e">
        <f t="shared" ref="BL962" si="18956">D962/D963</f>
        <v>#DIV/0!</v>
      </c>
      <c r="BM962" s="131" t="e">
        <f t="shared" ref="BM962" si="18957">E962/E963</f>
        <v>#DIV/0!</v>
      </c>
      <c r="BN962" s="128" t="e">
        <f t="shared" ref="BN962" si="18958">F962/F963</f>
        <v>#DIV/0!</v>
      </c>
      <c r="BO962" s="129" t="e">
        <f t="shared" ref="BO962" si="18959">G962/G963</f>
        <v>#DIV/0!</v>
      </c>
      <c r="BP962" s="130" t="e">
        <f t="shared" ref="BP962" si="18960">H962/H963</f>
        <v>#DIV/0!</v>
      </c>
      <c r="BQ962" s="131" t="e">
        <f t="shared" ref="BQ962" si="18961">I962/I963</f>
        <v>#DIV/0!</v>
      </c>
      <c r="BR962" s="128" t="e">
        <f t="shared" ref="BR962" si="18962">J962/J963</f>
        <v>#DIV/0!</v>
      </c>
      <c r="BS962" s="129" t="e">
        <f t="shared" ref="BS962" si="18963">K962/K963</f>
        <v>#DIV/0!</v>
      </c>
      <c r="BT962" s="130" t="e">
        <f t="shared" ref="BT962" si="18964">L962/L963</f>
        <v>#DIV/0!</v>
      </c>
      <c r="BU962" s="128" t="e">
        <f t="shared" ref="BU962" si="18965">M962/M963</f>
        <v>#DIV/0!</v>
      </c>
      <c r="BV962" s="132" t="e">
        <f t="shared" ref="BV962" si="18966">N962/N963</f>
        <v>#DIV/0!</v>
      </c>
      <c r="BW962" s="133" t="e">
        <f t="shared" ref="BW962" si="18967">O962/O963</f>
        <v>#DIV/0!</v>
      </c>
      <c r="BX962" s="128" t="e">
        <f t="shared" ref="BX962" si="18968">P962/P963</f>
        <v>#DIV/0!</v>
      </c>
      <c r="BY962" s="129" t="e">
        <f t="shared" ref="BY962" si="18969">Q962/Q963</f>
        <v>#DIV/0!</v>
      </c>
      <c r="BZ962" s="130" t="e">
        <f t="shared" ref="BZ962" si="18970">R962/R963</f>
        <v>#DIV/0!</v>
      </c>
      <c r="CA962" s="131" t="e">
        <f t="shared" ref="CA962" si="18971">S962/S963</f>
        <v>#DIV/0!</v>
      </c>
      <c r="CB962" s="128" t="e">
        <f t="shared" ref="CB962" si="18972">T962/T963</f>
        <v>#DIV/0!</v>
      </c>
      <c r="CC962" s="129" t="e">
        <f t="shared" ref="CC962" si="18973">U962/U963</f>
        <v>#DIV/0!</v>
      </c>
      <c r="CD962" s="130" t="e">
        <f t="shared" ref="CD962" si="18974">V962/V963</f>
        <v>#DIV/0!</v>
      </c>
      <c r="CE962" s="131" t="e">
        <f t="shared" ref="CE962" si="18975">W962/W963</f>
        <v>#DIV/0!</v>
      </c>
      <c r="CF962" s="128" t="e">
        <f t="shared" ref="CF962" si="18976">X962/X963</f>
        <v>#DIV/0!</v>
      </c>
      <c r="CG962" s="129" t="e">
        <f t="shared" ref="CG962" si="18977">Y962/Y963</f>
        <v>#DIV/0!</v>
      </c>
      <c r="CH962" s="130" t="e">
        <f t="shared" ref="CH962" si="18978">Z962/Z963</f>
        <v>#DIV/0!</v>
      </c>
      <c r="CI962" s="128" t="e">
        <f t="shared" ref="CI962" si="18979">AA962/AA963</f>
        <v>#DIV/0!</v>
      </c>
      <c r="CJ962" s="134" t="e">
        <f t="shared" ref="CJ962" si="18980">AB962/AB963</f>
        <v>#DIV/0!</v>
      </c>
      <c r="CK962" s="135" t="e">
        <f t="shared" ref="CK962" si="18981">AC962/AC963</f>
        <v>#DIV/0!</v>
      </c>
    </row>
    <row r="963" spans="1:89" ht="14.25" thickTop="1" thickBot="1" x14ac:dyDescent="0.25">
      <c r="A963" s="229" t="s">
        <v>13</v>
      </c>
      <c r="B963" s="20">
        <f t="shared" ref="B963:AA963" si="18982">SUM(B940:B962)</f>
        <v>0</v>
      </c>
      <c r="C963" s="21">
        <f t="shared" si="18982"/>
        <v>0</v>
      </c>
      <c r="D963" s="20">
        <f t="shared" si="18982"/>
        <v>0</v>
      </c>
      <c r="E963" s="21">
        <f t="shared" si="18982"/>
        <v>0</v>
      </c>
      <c r="F963" s="20">
        <f t="shared" si="18982"/>
        <v>0</v>
      </c>
      <c r="G963" s="21">
        <f t="shared" si="18982"/>
        <v>0</v>
      </c>
      <c r="H963" s="20">
        <f t="shared" si="18982"/>
        <v>0</v>
      </c>
      <c r="I963" s="21">
        <f t="shared" si="18982"/>
        <v>0</v>
      </c>
      <c r="J963" s="20">
        <f t="shared" si="18982"/>
        <v>0</v>
      </c>
      <c r="K963" s="21">
        <f t="shared" si="18982"/>
        <v>0</v>
      </c>
      <c r="L963" s="20">
        <f t="shared" si="18982"/>
        <v>0</v>
      </c>
      <c r="M963" s="21">
        <f t="shared" si="18982"/>
        <v>0</v>
      </c>
      <c r="N963" s="20">
        <f t="shared" si="18982"/>
        <v>0</v>
      </c>
      <c r="O963" s="21">
        <f t="shared" si="18982"/>
        <v>0</v>
      </c>
      <c r="P963" s="20">
        <f t="shared" si="18982"/>
        <v>0</v>
      </c>
      <c r="Q963" s="21">
        <f t="shared" si="18982"/>
        <v>0</v>
      </c>
      <c r="R963" s="20">
        <f t="shared" si="18982"/>
        <v>0</v>
      </c>
      <c r="S963" s="21">
        <f t="shared" si="18982"/>
        <v>0</v>
      </c>
      <c r="T963" s="20">
        <f t="shared" si="18982"/>
        <v>0</v>
      </c>
      <c r="U963" s="21">
        <f t="shared" si="18982"/>
        <v>0</v>
      </c>
      <c r="V963" s="20">
        <f t="shared" si="18982"/>
        <v>0</v>
      </c>
      <c r="W963" s="21">
        <f t="shared" si="18982"/>
        <v>0</v>
      </c>
      <c r="X963" s="20">
        <f t="shared" si="18982"/>
        <v>0</v>
      </c>
      <c r="Y963" s="21">
        <f t="shared" si="18982"/>
        <v>0</v>
      </c>
      <c r="Z963" s="20">
        <f t="shared" si="18982"/>
        <v>0</v>
      </c>
      <c r="AA963" s="21">
        <f t="shared" si="18982"/>
        <v>0</v>
      </c>
      <c r="AB963" s="160">
        <f t="shared" ref="AB963:AC963" si="18983">SUM(AB939:AB962)</f>
        <v>0</v>
      </c>
      <c r="AC963" s="161">
        <f t="shared" si="18983"/>
        <v>0</v>
      </c>
      <c r="BI963" s="229" t="s">
        <v>13</v>
      </c>
      <c r="BJ963" s="154" t="e">
        <f>SUM(BJ939:BJ962)</f>
        <v>#DIV/0!</v>
      </c>
      <c r="BK963" s="155" t="e">
        <f t="shared" ref="BK963:CK963" si="18984">SUM(BK939:BK962)</f>
        <v>#DIV/0!</v>
      </c>
      <c r="BL963" s="154" t="e">
        <f t="shared" si="18984"/>
        <v>#DIV/0!</v>
      </c>
      <c r="BM963" s="155" t="e">
        <f t="shared" si="18984"/>
        <v>#DIV/0!</v>
      </c>
      <c r="BN963" s="154" t="e">
        <f t="shared" si="18984"/>
        <v>#DIV/0!</v>
      </c>
      <c r="BO963" s="155" t="e">
        <f t="shared" si="18984"/>
        <v>#DIV/0!</v>
      </c>
      <c r="BP963" s="154" t="e">
        <f t="shared" si="18984"/>
        <v>#DIV/0!</v>
      </c>
      <c r="BQ963" s="155" t="e">
        <f t="shared" si="18984"/>
        <v>#DIV/0!</v>
      </c>
      <c r="BR963" s="154" t="e">
        <f t="shared" si="18984"/>
        <v>#DIV/0!</v>
      </c>
      <c r="BS963" s="155" t="e">
        <f t="shared" si="18984"/>
        <v>#DIV/0!</v>
      </c>
      <c r="BT963" s="154" t="e">
        <f t="shared" si="18984"/>
        <v>#DIV/0!</v>
      </c>
      <c r="BU963" s="155" t="e">
        <f t="shared" si="18984"/>
        <v>#DIV/0!</v>
      </c>
      <c r="BV963" s="154" t="e">
        <f t="shared" si="18984"/>
        <v>#DIV/0!</v>
      </c>
      <c r="BW963" s="155" t="e">
        <f t="shared" si="18984"/>
        <v>#DIV/0!</v>
      </c>
      <c r="BX963" s="154" t="e">
        <f t="shared" si="18984"/>
        <v>#DIV/0!</v>
      </c>
      <c r="BY963" s="155" t="e">
        <f t="shared" si="18984"/>
        <v>#DIV/0!</v>
      </c>
      <c r="BZ963" s="154" t="e">
        <f t="shared" si="18984"/>
        <v>#DIV/0!</v>
      </c>
      <c r="CA963" s="155" t="e">
        <f t="shared" si="18984"/>
        <v>#DIV/0!</v>
      </c>
      <c r="CB963" s="154" t="e">
        <f t="shared" si="18984"/>
        <v>#DIV/0!</v>
      </c>
      <c r="CC963" s="155" t="e">
        <f t="shared" si="18984"/>
        <v>#DIV/0!</v>
      </c>
      <c r="CD963" s="154" t="e">
        <f t="shared" si="18984"/>
        <v>#DIV/0!</v>
      </c>
      <c r="CE963" s="155" t="e">
        <f t="shared" si="18984"/>
        <v>#DIV/0!</v>
      </c>
      <c r="CF963" s="154" t="e">
        <f t="shared" si="18984"/>
        <v>#DIV/0!</v>
      </c>
      <c r="CG963" s="155" t="e">
        <f t="shared" si="18984"/>
        <v>#DIV/0!</v>
      </c>
      <c r="CH963" s="154" t="e">
        <f t="shared" si="18984"/>
        <v>#DIV/0!</v>
      </c>
      <c r="CI963" s="155" t="e">
        <f t="shared" si="18984"/>
        <v>#DIV/0!</v>
      </c>
      <c r="CJ963" s="154" t="e">
        <f t="shared" si="18984"/>
        <v>#DIV/0!</v>
      </c>
      <c r="CK963" s="155" t="e">
        <f t="shared" si="18984"/>
        <v>#DIV/0!</v>
      </c>
    </row>
    <row r="964" spans="1:89" ht="13.5" thickTop="1" x14ac:dyDescent="0.2">
      <c r="A964" s="173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13" t="s">
        <v>56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</row>
    <row r="4" spans="1:31" ht="13.5" thickBot="1" x14ac:dyDescent="0.25">
      <c r="A4" s="45" t="s">
        <v>46</v>
      </c>
    </row>
    <row r="5" spans="1:31" ht="14.25" thickTop="1" thickBot="1" x14ac:dyDescent="0.25">
      <c r="A5" s="311" t="s">
        <v>0</v>
      </c>
      <c r="B5" s="305" t="s">
        <v>1</v>
      </c>
      <c r="C5" s="306"/>
      <c r="D5" s="305" t="s">
        <v>2</v>
      </c>
      <c r="E5" s="306"/>
      <c r="F5" s="305" t="s">
        <v>3</v>
      </c>
      <c r="G5" s="306"/>
      <c r="H5" s="305" t="s">
        <v>4</v>
      </c>
      <c r="I5" s="306"/>
      <c r="J5" s="305" t="s">
        <v>5</v>
      </c>
      <c r="K5" s="306"/>
      <c r="L5" s="305" t="s">
        <v>6</v>
      </c>
      <c r="M5" s="306"/>
      <c r="N5" s="305" t="s">
        <v>7</v>
      </c>
      <c r="O5" s="306"/>
      <c r="P5" s="305" t="s">
        <v>8</v>
      </c>
      <c r="Q5" s="306"/>
      <c r="R5" s="305" t="s">
        <v>9</v>
      </c>
      <c r="S5" s="306"/>
      <c r="T5" s="305" t="s">
        <v>10</v>
      </c>
      <c r="U5" s="306"/>
      <c r="V5" s="305" t="s">
        <v>11</v>
      </c>
      <c r="W5" s="306"/>
      <c r="X5" s="305" t="s">
        <v>12</v>
      </c>
      <c r="Y5" s="306"/>
      <c r="Z5" s="305" t="s">
        <v>40</v>
      </c>
      <c r="AA5" s="306"/>
      <c r="AB5" s="305" t="s">
        <v>41</v>
      </c>
      <c r="AC5" s="306"/>
    </row>
    <row r="6" spans="1:31" s="73" customFormat="1" ht="15" thickTop="1" thickBot="1" x14ac:dyDescent="0.25">
      <c r="A6" s="312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9600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5527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31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15714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154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11608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959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303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469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1430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1951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4619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2939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1677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859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732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655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36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9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197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28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76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51519</v>
      </c>
      <c r="AC8" s="5">
        <f t="shared" si="0"/>
        <v>8055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42832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1617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18972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3637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61903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9551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48791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16576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2128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5864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11885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20053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34064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38512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19244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20866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22276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26263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4141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13370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13966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30550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16478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13183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41741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29089</v>
      </c>
      <c r="AB9" s="6">
        <f t="shared" si="0"/>
        <v>338421</v>
      </c>
      <c r="AC9" s="7">
        <f t="shared" si="0"/>
        <v>229131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58197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30365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24043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17733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69936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29225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69293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41277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4788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12670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21829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42591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56886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68087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34812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36674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45159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40616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6786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25274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25190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57047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32848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23369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63445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54533</v>
      </c>
      <c r="AB10" s="4">
        <f t="shared" si="0"/>
        <v>513212</v>
      </c>
      <c r="AC10" s="5">
        <f t="shared" si="0"/>
        <v>479461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60113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34124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21789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22208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58043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34075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74802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49734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5958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18065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23858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59033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58056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77893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40659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37450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52495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40550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8656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26587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23273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56026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33180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30952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69647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61483</v>
      </c>
      <c r="AB11" s="6">
        <f t="shared" si="0"/>
        <v>530529</v>
      </c>
      <c r="AC11" s="7">
        <f t="shared" si="0"/>
        <v>548180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53368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29255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17535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18238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55124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25914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66710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46073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5156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15755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19332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53873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46533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72887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31836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32428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46538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33963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6498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18668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19399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45531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26761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25910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64478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55681</v>
      </c>
      <c r="AB12" s="4">
        <f t="shared" si="0"/>
        <v>459268</v>
      </c>
      <c r="AC12" s="5">
        <f t="shared" si="0"/>
        <v>474176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46384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32691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15650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14835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51267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21316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60971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45982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5799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16306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17504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46166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43351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65968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25278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25916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42392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31947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5319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11438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18181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46669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22535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17576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60435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58176</v>
      </c>
      <c r="AB13" s="6">
        <f t="shared" si="0"/>
        <v>415066</v>
      </c>
      <c r="AC13" s="7">
        <f t="shared" si="0"/>
        <v>434986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38643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31716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13865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12837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40299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19793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52282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42944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6403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11748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16244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34707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38280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48640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22509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19338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35091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28266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6934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8296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16323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39004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19002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12812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54445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57869</v>
      </c>
      <c r="AB14" s="4">
        <f t="shared" si="0"/>
        <v>360320</v>
      </c>
      <c r="AC14" s="5">
        <f t="shared" si="0"/>
        <v>367970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36236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32361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13946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12204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38458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19059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52950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42693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6530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7849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17727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32529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36766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46645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22173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18547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33305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27865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5495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6870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17637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36964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17620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10913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54641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58356</v>
      </c>
      <c r="AB15" s="6">
        <f t="shared" si="0"/>
        <v>353484</v>
      </c>
      <c r="AC15" s="7">
        <f t="shared" si="0"/>
        <v>352855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34900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32956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13389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12481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34489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20469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50454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44754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6573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6569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18809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29193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38226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42796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22547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18922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32556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27700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5532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6750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19350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33374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16470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9994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54833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60152</v>
      </c>
      <c r="AB16" s="4">
        <f t="shared" si="0"/>
        <v>348128</v>
      </c>
      <c r="AC16" s="5">
        <f t="shared" si="0"/>
        <v>346110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32235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34697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11990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13370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28073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21782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47923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44831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6589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5990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19640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23512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37316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37583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21815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18175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30445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26002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5265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6568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19912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28674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15909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9588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51726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59896</v>
      </c>
      <c r="AB17" s="6">
        <f t="shared" si="0"/>
        <v>328838</v>
      </c>
      <c r="AC17" s="7">
        <f t="shared" si="0"/>
        <v>330668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31067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35863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12579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13515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27250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26129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47966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48661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7406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5517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22511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21129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41554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35533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23908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17915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30637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27273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7202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5152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25619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27230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16484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8929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52531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62929</v>
      </c>
      <c r="AB18" s="4">
        <f t="shared" si="0"/>
        <v>346714</v>
      </c>
      <c r="AC18" s="5">
        <f t="shared" si="0"/>
        <v>335775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30566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45964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14520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15559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26571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36792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51136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58219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9251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4807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35672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18378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52166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38552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29449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19370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33147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33297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9705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4167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35906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27395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22838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9188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56394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70514</v>
      </c>
      <c r="AB19" s="6">
        <f t="shared" si="0"/>
        <v>407321</v>
      </c>
      <c r="AC19" s="7">
        <f t="shared" si="0"/>
        <v>382202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36382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59789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22934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19562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33798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54285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54844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76020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14472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5226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47177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18446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67420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46197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39811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24922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43235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44668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22687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4468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51739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31293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33950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11950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64772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82318</v>
      </c>
      <c r="AB20" s="4">
        <f t="shared" si="0"/>
        <v>533221</v>
      </c>
      <c r="AC20" s="5">
        <f t="shared" si="0"/>
        <v>479144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43704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72870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27043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24620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36949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67322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62616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96584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20656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5948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58509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20261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87072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54444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45396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34477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45864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55518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24593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6003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56414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35013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43631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15759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68943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99169</v>
      </c>
      <c r="AB21" s="6">
        <f t="shared" si="0"/>
        <v>621390</v>
      </c>
      <c r="AC21" s="7">
        <f t="shared" si="0"/>
        <v>587988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42953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76055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19489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25929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29804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65738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58331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98421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14496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5491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58661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18884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79600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55005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38957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39141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42132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56917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20950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5385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58822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34052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39749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16700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66208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94567</v>
      </c>
      <c r="AB22" s="4">
        <f t="shared" si="0"/>
        <v>570152</v>
      </c>
      <c r="AC22" s="5">
        <f t="shared" si="0"/>
        <v>592285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42753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61880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13479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24338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25369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59084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51513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85339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10627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4359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45196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18609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66419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51513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27759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36685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36285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47149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12127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6298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50677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31128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26067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13877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59608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77228</v>
      </c>
      <c r="AB23" s="6">
        <f t="shared" si="0"/>
        <v>467879</v>
      </c>
      <c r="AC23" s="7">
        <f t="shared" si="0"/>
        <v>517487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36740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43891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10421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19406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22565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43668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43167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63316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9072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3166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32967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17475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47905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46016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20149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30725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29493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37510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7893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6229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42539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28800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16841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12862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49608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59788</v>
      </c>
      <c r="AB24" s="4">
        <f t="shared" si="0"/>
        <v>369360</v>
      </c>
      <c r="AC24" s="5">
        <f t="shared" si="0"/>
        <v>412852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15195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32769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5062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17117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10225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38532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23113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50731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5068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2700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30793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11909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46108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36496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14380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23874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22171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32148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4968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4947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35871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19392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9623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10653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34239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44298</v>
      </c>
      <c r="AB25" s="6">
        <f t="shared" si="0"/>
        <v>256816</v>
      </c>
      <c r="AC25" s="7">
        <f t="shared" si="0"/>
        <v>325566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15925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263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8376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556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19270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2853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18701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1324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852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10436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3048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9490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7423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2825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4789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5676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3494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950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392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7214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765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1784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714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3116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4789</v>
      </c>
      <c r="AB26" s="4">
        <f t="shared" si="0"/>
        <v>46487</v>
      </c>
      <c r="AC26" s="5">
        <f t="shared" si="0"/>
        <v>88538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69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23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2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78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13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21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3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209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1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1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1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22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2</v>
      </c>
      <c r="AC28" s="5">
        <f t="shared" si="0"/>
        <v>23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691868</v>
      </c>
      <c r="C31" s="21">
        <f t="shared" ref="C31:AC31" si="1">SUM(C7:C30)</f>
        <v>704857</v>
      </c>
      <c r="D31" s="22">
        <f t="shared" si="1"/>
        <v>282498</v>
      </c>
      <c r="E31" s="21">
        <f t="shared" si="1"/>
        <v>296020</v>
      </c>
      <c r="F31" s="22">
        <f t="shared" si="1"/>
        <v>666394</v>
      </c>
      <c r="G31" s="21">
        <f t="shared" si="1"/>
        <v>612158</v>
      </c>
      <c r="H31" s="22">
        <f t="shared" si="1"/>
        <v>931323</v>
      </c>
      <c r="I31" s="21">
        <f t="shared" si="1"/>
        <v>971817</v>
      </c>
      <c r="J31" s="22">
        <f t="shared" si="1"/>
        <v>142599</v>
      </c>
      <c r="K31" s="21">
        <f t="shared" si="1"/>
        <v>139351</v>
      </c>
      <c r="L31" s="22">
        <f t="shared" si="1"/>
        <v>510180</v>
      </c>
      <c r="M31" s="21">
        <f t="shared" si="1"/>
        <v>491825</v>
      </c>
      <c r="N31" s="22">
        <f t="shared" si="1"/>
        <v>891831</v>
      </c>
      <c r="O31" s="21">
        <f t="shared" si="1"/>
        <v>873142</v>
      </c>
      <c r="P31" s="22">
        <f t="shared" si="1"/>
        <v>485184</v>
      </c>
      <c r="Q31" s="21">
        <f t="shared" si="1"/>
        <v>461094</v>
      </c>
      <c r="R31" s="22">
        <f t="shared" si="1"/>
        <v>629629</v>
      </c>
      <c r="S31" s="21">
        <f t="shared" si="1"/>
        <v>621801</v>
      </c>
      <c r="T31" s="22">
        <f>SUM(T7:T30)</f>
        <v>165737</v>
      </c>
      <c r="U31" s="21">
        <f t="shared" si="1"/>
        <v>166874</v>
      </c>
      <c r="V31" s="22">
        <f t="shared" si="1"/>
        <v>538229</v>
      </c>
      <c r="W31" s="21">
        <f t="shared" si="1"/>
        <v>608957</v>
      </c>
      <c r="X31" s="22">
        <f t="shared" si="1"/>
        <v>411846</v>
      </c>
      <c r="Y31" s="21">
        <f t="shared" si="1"/>
        <v>254930</v>
      </c>
      <c r="Z31" s="22">
        <f t="shared" si="1"/>
        <v>970810</v>
      </c>
      <c r="AA31" s="21">
        <f t="shared" si="1"/>
        <v>1090835</v>
      </c>
      <c r="AB31" s="22">
        <f t="shared" si="1"/>
        <v>7318128</v>
      </c>
      <c r="AC31" s="21">
        <f t="shared" si="1"/>
        <v>7293661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68" t="str">
        <f>IF(AB31='Daily Total'!D38,"Correct","Wrong")</f>
        <v>Correct</v>
      </c>
      <c r="AC32" s="168" t="str">
        <f>IF(AC31='Daily Total'!E38,"Correct","Wrong")</f>
        <v>Wrong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31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384</v>
      </c>
      <c r="C40" s="23">
        <f t="shared" si="2"/>
        <v>0</v>
      </c>
      <c r="D40" s="23">
        <f t="shared" si="2"/>
        <v>221.08</v>
      </c>
      <c r="E40" s="23">
        <f t="shared" si="2"/>
        <v>1.24</v>
      </c>
      <c r="F40" s="23">
        <f t="shared" si="2"/>
        <v>628.55999999999995</v>
      </c>
      <c r="G40" s="23">
        <f t="shared" si="2"/>
        <v>6.16</v>
      </c>
      <c r="H40" s="23">
        <f t="shared" si="2"/>
        <v>464.32</v>
      </c>
      <c r="I40" s="23">
        <f t="shared" si="2"/>
        <v>38.36</v>
      </c>
      <c r="J40" s="23">
        <f t="shared" si="2"/>
        <v>12.12</v>
      </c>
      <c r="K40" s="23">
        <f t="shared" si="2"/>
        <v>18.760000000000002</v>
      </c>
      <c r="L40" s="23">
        <f t="shared" si="2"/>
        <v>57.2</v>
      </c>
      <c r="M40" s="23">
        <f t="shared" si="2"/>
        <v>78.040000000000006</v>
      </c>
      <c r="N40" s="23">
        <f t="shared" si="2"/>
        <v>184.76</v>
      </c>
      <c r="O40" s="23">
        <f t="shared" si="2"/>
        <v>117.56</v>
      </c>
      <c r="P40" s="23">
        <f t="shared" si="2"/>
        <v>67.08</v>
      </c>
      <c r="Q40" s="23">
        <f t="shared" si="2"/>
        <v>34.36</v>
      </c>
      <c r="R40" s="23">
        <f t="shared" si="2"/>
        <v>29.28</v>
      </c>
      <c r="S40" s="23">
        <f t="shared" si="2"/>
        <v>26.2</v>
      </c>
      <c r="T40" s="23">
        <f t="shared" si="2"/>
        <v>1.44</v>
      </c>
      <c r="U40" s="23">
        <f t="shared" si="2"/>
        <v>0.36</v>
      </c>
      <c r="V40" s="23">
        <f t="shared" si="2"/>
        <v>7.88</v>
      </c>
      <c r="W40" s="23">
        <f t="shared" si="2"/>
        <v>1.1200000000000001</v>
      </c>
      <c r="X40" s="23">
        <f t="shared" si="2"/>
        <v>3.04</v>
      </c>
      <c r="Y40" s="23">
        <f t="shared" si="2"/>
        <v>0.04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2060.7599999999998</v>
      </c>
      <c r="AC40" s="5">
        <f t="shared" ref="AC40:AC62" si="3">C40+E40+G40+I40+K40+M40+O40+Q40+S40+U40+W40+Y40+AA40</f>
        <v>322.20000000000005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1713.28</v>
      </c>
      <c r="C41" s="23">
        <f t="shared" si="4"/>
        <v>64.680000000000007</v>
      </c>
      <c r="D41" s="23">
        <f t="shared" si="4"/>
        <v>758.88</v>
      </c>
      <c r="E41" s="23">
        <f t="shared" si="4"/>
        <v>145.47999999999999</v>
      </c>
      <c r="F41" s="23">
        <f t="shared" si="4"/>
        <v>2476.12</v>
      </c>
      <c r="G41" s="23">
        <f t="shared" si="4"/>
        <v>382.04</v>
      </c>
      <c r="H41" s="23">
        <f t="shared" si="4"/>
        <v>1951.64</v>
      </c>
      <c r="I41" s="23">
        <f t="shared" si="4"/>
        <v>663.04</v>
      </c>
      <c r="J41" s="23">
        <f t="shared" si="4"/>
        <v>85.12</v>
      </c>
      <c r="K41" s="23">
        <f t="shared" si="4"/>
        <v>234.56</v>
      </c>
      <c r="L41" s="23">
        <f t="shared" si="4"/>
        <v>475.4</v>
      </c>
      <c r="M41" s="23">
        <f t="shared" si="4"/>
        <v>802.12</v>
      </c>
      <c r="N41" s="23">
        <f t="shared" si="4"/>
        <v>1362.56</v>
      </c>
      <c r="O41" s="23">
        <f t="shared" si="4"/>
        <v>1540.48</v>
      </c>
      <c r="P41" s="23">
        <f t="shared" si="4"/>
        <v>769.76</v>
      </c>
      <c r="Q41" s="23">
        <f t="shared" si="4"/>
        <v>834.64</v>
      </c>
      <c r="R41" s="23">
        <f t="shared" si="4"/>
        <v>891.04</v>
      </c>
      <c r="S41" s="23">
        <f t="shared" si="4"/>
        <v>1050.52</v>
      </c>
      <c r="T41" s="23">
        <f t="shared" si="4"/>
        <v>165.64</v>
      </c>
      <c r="U41" s="23">
        <f t="shared" si="4"/>
        <v>534.79999999999995</v>
      </c>
      <c r="V41" s="23">
        <f t="shared" si="4"/>
        <v>558.64</v>
      </c>
      <c r="W41" s="23">
        <f t="shared" si="4"/>
        <v>1222</v>
      </c>
      <c r="X41" s="23">
        <f t="shared" si="4"/>
        <v>659.12</v>
      </c>
      <c r="Y41" s="23">
        <f t="shared" si="4"/>
        <v>527.32000000000005</v>
      </c>
      <c r="Z41" s="23">
        <f t="shared" si="4"/>
        <v>1669.64</v>
      </c>
      <c r="AA41" s="23">
        <f t="shared" si="4"/>
        <v>1163.56</v>
      </c>
      <c r="AB41" s="6">
        <f t="shared" ref="AB41:AB62" si="5">B41+D41+F41+H41+J41+L41+N41+P41+R41+T41+V41+X41+Z41</f>
        <v>13536.839999999998</v>
      </c>
      <c r="AC41" s="7">
        <f t="shared" si="3"/>
        <v>9165.24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2327.88</v>
      </c>
      <c r="C42" s="23">
        <f t="shared" si="6"/>
        <v>1214.5999999999999</v>
      </c>
      <c r="D42" s="23">
        <f t="shared" si="6"/>
        <v>961.72</v>
      </c>
      <c r="E42" s="23">
        <f t="shared" si="6"/>
        <v>709.32</v>
      </c>
      <c r="F42" s="23">
        <f t="shared" si="6"/>
        <v>2797.44</v>
      </c>
      <c r="G42" s="23">
        <f t="shared" si="6"/>
        <v>1169</v>
      </c>
      <c r="H42" s="23">
        <f t="shared" si="6"/>
        <v>2771.72</v>
      </c>
      <c r="I42" s="23">
        <f t="shared" si="6"/>
        <v>1651.08</v>
      </c>
      <c r="J42" s="23">
        <f t="shared" si="6"/>
        <v>191.52</v>
      </c>
      <c r="K42" s="23">
        <f t="shared" si="6"/>
        <v>506.8</v>
      </c>
      <c r="L42" s="23">
        <f t="shared" si="6"/>
        <v>873.16</v>
      </c>
      <c r="M42" s="23">
        <f t="shared" si="6"/>
        <v>1703.64</v>
      </c>
      <c r="N42" s="23">
        <f t="shared" si="6"/>
        <v>2275.44</v>
      </c>
      <c r="O42" s="23">
        <f t="shared" si="6"/>
        <v>2723.48</v>
      </c>
      <c r="P42" s="23">
        <f t="shared" si="6"/>
        <v>1392.48</v>
      </c>
      <c r="Q42" s="23">
        <f t="shared" si="6"/>
        <v>1466.96</v>
      </c>
      <c r="R42" s="23">
        <f t="shared" si="6"/>
        <v>1806.36</v>
      </c>
      <c r="S42" s="23">
        <f t="shared" si="6"/>
        <v>1624.64</v>
      </c>
      <c r="T42" s="23">
        <f t="shared" si="6"/>
        <v>271.44</v>
      </c>
      <c r="U42" s="23">
        <f t="shared" si="6"/>
        <v>1010.96</v>
      </c>
      <c r="V42" s="23">
        <f t="shared" si="6"/>
        <v>1007.6</v>
      </c>
      <c r="W42" s="23">
        <f t="shared" si="6"/>
        <v>2281.88</v>
      </c>
      <c r="X42" s="23">
        <f t="shared" si="6"/>
        <v>1313.92</v>
      </c>
      <c r="Y42" s="23">
        <f t="shared" si="6"/>
        <v>934.76</v>
      </c>
      <c r="Z42" s="23">
        <f t="shared" si="6"/>
        <v>2537.8000000000002</v>
      </c>
      <c r="AA42" s="23">
        <f t="shared" si="6"/>
        <v>2181.3200000000002</v>
      </c>
      <c r="AB42" s="4">
        <f t="shared" si="5"/>
        <v>20528.48</v>
      </c>
      <c r="AC42" s="5">
        <f t="shared" si="3"/>
        <v>19178.439999999999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2404.52</v>
      </c>
      <c r="C43" s="23">
        <f t="shared" si="7"/>
        <v>1364.96</v>
      </c>
      <c r="D43" s="23">
        <f t="shared" si="7"/>
        <v>871.56</v>
      </c>
      <c r="E43" s="23">
        <f t="shared" si="7"/>
        <v>888.32</v>
      </c>
      <c r="F43" s="23">
        <f t="shared" si="7"/>
        <v>2321.7199999999998</v>
      </c>
      <c r="G43" s="23">
        <f t="shared" si="7"/>
        <v>1363</v>
      </c>
      <c r="H43" s="23">
        <f t="shared" si="7"/>
        <v>2992.08</v>
      </c>
      <c r="I43" s="23">
        <f t="shared" si="7"/>
        <v>1989.36</v>
      </c>
      <c r="J43" s="23">
        <f t="shared" si="7"/>
        <v>238.32</v>
      </c>
      <c r="K43" s="23">
        <f t="shared" si="7"/>
        <v>722.6</v>
      </c>
      <c r="L43" s="23">
        <f t="shared" si="7"/>
        <v>954.32</v>
      </c>
      <c r="M43" s="23">
        <f t="shared" si="7"/>
        <v>2361.3200000000002</v>
      </c>
      <c r="N43" s="23">
        <f t="shared" si="7"/>
        <v>2322.2399999999998</v>
      </c>
      <c r="O43" s="23">
        <f t="shared" si="7"/>
        <v>3115.72</v>
      </c>
      <c r="P43" s="23">
        <f t="shared" si="7"/>
        <v>1626.36</v>
      </c>
      <c r="Q43" s="23">
        <f t="shared" si="7"/>
        <v>1498</v>
      </c>
      <c r="R43" s="23">
        <f t="shared" si="7"/>
        <v>2099.8000000000002</v>
      </c>
      <c r="S43" s="23">
        <f t="shared" si="7"/>
        <v>1622</v>
      </c>
      <c r="T43" s="23">
        <f t="shared" si="7"/>
        <v>346.24</v>
      </c>
      <c r="U43" s="23">
        <f t="shared" si="7"/>
        <v>1063.48</v>
      </c>
      <c r="V43" s="23">
        <f t="shared" si="7"/>
        <v>930.92</v>
      </c>
      <c r="W43" s="23">
        <f t="shared" si="7"/>
        <v>2241.04</v>
      </c>
      <c r="X43" s="23">
        <f t="shared" si="7"/>
        <v>1327.2</v>
      </c>
      <c r="Y43" s="23">
        <f t="shared" si="7"/>
        <v>1238.08</v>
      </c>
      <c r="Z43" s="23">
        <f t="shared" si="7"/>
        <v>2785.88</v>
      </c>
      <c r="AA43" s="23">
        <f t="shared" si="7"/>
        <v>2459.3200000000002</v>
      </c>
      <c r="AB43" s="6">
        <f t="shared" si="5"/>
        <v>21221.16</v>
      </c>
      <c r="AC43" s="7">
        <f t="shared" si="3"/>
        <v>21927.199999999997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2134.7199999999998</v>
      </c>
      <c r="C44" s="23">
        <f t="shared" si="8"/>
        <v>1170.2</v>
      </c>
      <c r="D44" s="23">
        <f t="shared" si="8"/>
        <v>701.4</v>
      </c>
      <c r="E44" s="23">
        <f t="shared" si="8"/>
        <v>729.52</v>
      </c>
      <c r="F44" s="23">
        <f t="shared" si="8"/>
        <v>2204.96</v>
      </c>
      <c r="G44" s="23">
        <f t="shared" si="8"/>
        <v>1036.56</v>
      </c>
      <c r="H44" s="23">
        <f t="shared" si="8"/>
        <v>2668.4</v>
      </c>
      <c r="I44" s="23">
        <f t="shared" si="8"/>
        <v>1842.92</v>
      </c>
      <c r="J44" s="23">
        <f t="shared" si="8"/>
        <v>206.24</v>
      </c>
      <c r="K44" s="23">
        <f t="shared" si="8"/>
        <v>630.20000000000005</v>
      </c>
      <c r="L44" s="23">
        <f t="shared" si="8"/>
        <v>773.28</v>
      </c>
      <c r="M44" s="23">
        <f t="shared" si="8"/>
        <v>2154.92</v>
      </c>
      <c r="N44" s="23">
        <f t="shared" si="8"/>
        <v>1861.32</v>
      </c>
      <c r="O44" s="23">
        <f t="shared" si="8"/>
        <v>2915.48</v>
      </c>
      <c r="P44" s="23">
        <f t="shared" si="8"/>
        <v>1273.44</v>
      </c>
      <c r="Q44" s="23">
        <f t="shared" si="8"/>
        <v>1297.1199999999999</v>
      </c>
      <c r="R44" s="23">
        <f t="shared" si="8"/>
        <v>1861.52</v>
      </c>
      <c r="S44" s="23">
        <f t="shared" si="8"/>
        <v>1358.52</v>
      </c>
      <c r="T44" s="23">
        <f t="shared" si="8"/>
        <v>259.92</v>
      </c>
      <c r="U44" s="23">
        <f t="shared" si="8"/>
        <v>746.72</v>
      </c>
      <c r="V44" s="23">
        <f t="shared" si="8"/>
        <v>775.96</v>
      </c>
      <c r="W44" s="23">
        <f t="shared" si="8"/>
        <v>1821.24</v>
      </c>
      <c r="X44" s="23">
        <f t="shared" si="8"/>
        <v>1070.44</v>
      </c>
      <c r="Y44" s="23">
        <f t="shared" si="8"/>
        <v>1036.4000000000001</v>
      </c>
      <c r="Z44" s="23">
        <f t="shared" si="8"/>
        <v>2579.12</v>
      </c>
      <c r="AA44" s="23">
        <f t="shared" si="8"/>
        <v>2227.2399999999998</v>
      </c>
      <c r="AB44" s="4">
        <f t="shared" si="5"/>
        <v>18370.72</v>
      </c>
      <c r="AC44" s="5">
        <f t="shared" si="3"/>
        <v>18967.04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1855.36</v>
      </c>
      <c r="C45" s="23">
        <f t="shared" si="9"/>
        <v>1307.6400000000001</v>
      </c>
      <c r="D45" s="23">
        <f t="shared" si="9"/>
        <v>626</v>
      </c>
      <c r="E45" s="23">
        <f t="shared" si="9"/>
        <v>593.4</v>
      </c>
      <c r="F45" s="23">
        <f t="shared" si="9"/>
        <v>2050.6799999999998</v>
      </c>
      <c r="G45" s="23">
        <f t="shared" si="9"/>
        <v>852.64</v>
      </c>
      <c r="H45" s="23">
        <f t="shared" si="9"/>
        <v>2438.84</v>
      </c>
      <c r="I45" s="23">
        <f t="shared" si="9"/>
        <v>1839.28</v>
      </c>
      <c r="J45" s="23">
        <f t="shared" si="9"/>
        <v>231.96</v>
      </c>
      <c r="K45" s="23">
        <f t="shared" si="9"/>
        <v>652.24</v>
      </c>
      <c r="L45" s="23">
        <f t="shared" si="9"/>
        <v>700.16</v>
      </c>
      <c r="M45" s="23">
        <f t="shared" si="9"/>
        <v>1846.64</v>
      </c>
      <c r="N45" s="23">
        <f t="shared" si="9"/>
        <v>1734.04</v>
      </c>
      <c r="O45" s="23">
        <f t="shared" si="9"/>
        <v>2638.72</v>
      </c>
      <c r="P45" s="23">
        <f t="shared" si="9"/>
        <v>1011.12</v>
      </c>
      <c r="Q45" s="23">
        <f t="shared" si="9"/>
        <v>1036.6400000000001</v>
      </c>
      <c r="R45" s="23">
        <f t="shared" si="9"/>
        <v>1695.68</v>
      </c>
      <c r="S45" s="23">
        <f t="shared" si="9"/>
        <v>1277.8800000000001</v>
      </c>
      <c r="T45" s="23">
        <f t="shared" si="9"/>
        <v>212.76</v>
      </c>
      <c r="U45" s="23">
        <f t="shared" si="9"/>
        <v>457.52</v>
      </c>
      <c r="V45" s="23">
        <f t="shared" si="9"/>
        <v>727.24</v>
      </c>
      <c r="W45" s="23">
        <f t="shared" si="9"/>
        <v>1866.76</v>
      </c>
      <c r="X45" s="23">
        <f t="shared" si="9"/>
        <v>901.4</v>
      </c>
      <c r="Y45" s="23">
        <f t="shared" si="9"/>
        <v>703.04</v>
      </c>
      <c r="Z45" s="23">
        <f t="shared" si="9"/>
        <v>2417.4</v>
      </c>
      <c r="AA45" s="23">
        <f t="shared" si="9"/>
        <v>2327.04</v>
      </c>
      <c r="AB45" s="6">
        <f t="shared" si="5"/>
        <v>16602.64</v>
      </c>
      <c r="AC45" s="7">
        <f t="shared" si="3"/>
        <v>17399.439999999999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1545.72</v>
      </c>
      <c r="C46" s="23">
        <f t="shared" si="10"/>
        <v>1268.6400000000001</v>
      </c>
      <c r="D46" s="23">
        <f t="shared" si="10"/>
        <v>554.6</v>
      </c>
      <c r="E46" s="23">
        <f t="shared" si="10"/>
        <v>513.48</v>
      </c>
      <c r="F46" s="23">
        <f t="shared" si="10"/>
        <v>1611.96</v>
      </c>
      <c r="G46" s="23">
        <f t="shared" si="10"/>
        <v>791.72</v>
      </c>
      <c r="H46" s="23">
        <f t="shared" si="10"/>
        <v>2091.2800000000002</v>
      </c>
      <c r="I46" s="23">
        <f t="shared" si="10"/>
        <v>1717.76</v>
      </c>
      <c r="J46" s="23">
        <f t="shared" si="10"/>
        <v>256.12</v>
      </c>
      <c r="K46" s="23">
        <f t="shared" si="10"/>
        <v>469.92</v>
      </c>
      <c r="L46" s="23">
        <f t="shared" si="10"/>
        <v>649.76</v>
      </c>
      <c r="M46" s="23">
        <f t="shared" si="10"/>
        <v>1388.28</v>
      </c>
      <c r="N46" s="23">
        <f t="shared" si="10"/>
        <v>1531.2</v>
      </c>
      <c r="O46" s="23">
        <f t="shared" si="10"/>
        <v>1945.6</v>
      </c>
      <c r="P46" s="23">
        <f t="shared" si="10"/>
        <v>900.36</v>
      </c>
      <c r="Q46" s="23">
        <f t="shared" si="10"/>
        <v>773.52</v>
      </c>
      <c r="R46" s="23">
        <f t="shared" si="10"/>
        <v>1403.64</v>
      </c>
      <c r="S46" s="23">
        <f t="shared" si="10"/>
        <v>1130.6400000000001</v>
      </c>
      <c r="T46" s="23">
        <f t="shared" si="10"/>
        <v>277.36</v>
      </c>
      <c r="U46" s="23">
        <f t="shared" si="10"/>
        <v>331.84</v>
      </c>
      <c r="V46" s="23">
        <f t="shared" si="10"/>
        <v>652.91999999999996</v>
      </c>
      <c r="W46" s="23">
        <f t="shared" si="10"/>
        <v>1560.16</v>
      </c>
      <c r="X46" s="23">
        <f t="shared" si="10"/>
        <v>760.08</v>
      </c>
      <c r="Y46" s="23">
        <f t="shared" si="10"/>
        <v>512.48</v>
      </c>
      <c r="Z46" s="23">
        <f t="shared" si="10"/>
        <v>2177.8000000000002</v>
      </c>
      <c r="AA46" s="23">
        <f t="shared" si="10"/>
        <v>2314.7600000000002</v>
      </c>
      <c r="AB46" s="4">
        <f t="shared" si="5"/>
        <v>14412.800000000003</v>
      </c>
      <c r="AC46" s="5">
        <f t="shared" si="3"/>
        <v>14718.8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1449.44</v>
      </c>
      <c r="C47" s="23">
        <f t="shared" si="11"/>
        <v>1294.44</v>
      </c>
      <c r="D47" s="23">
        <f t="shared" si="11"/>
        <v>557.84</v>
      </c>
      <c r="E47" s="23">
        <f t="shared" si="11"/>
        <v>488.16</v>
      </c>
      <c r="F47" s="23">
        <f t="shared" si="11"/>
        <v>1538.32</v>
      </c>
      <c r="G47" s="23">
        <f t="shared" si="11"/>
        <v>762.36</v>
      </c>
      <c r="H47" s="23">
        <f t="shared" si="11"/>
        <v>2118</v>
      </c>
      <c r="I47" s="23">
        <f t="shared" si="11"/>
        <v>1707.72</v>
      </c>
      <c r="J47" s="23">
        <f t="shared" si="11"/>
        <v>261.2</v>
      </c>
      <c r="K47" s="23">
        <f t="shared" si="11"/>
        <v>313.95999999999998</v>
      </c>
      <c r="L47" s="23">
        <f t="shared" si="11"/>
        <v>709.08</v>
      </c>
      <c r="M47" s="23">
        <f t="shared" si="11"/>
        <v>1301.1600000000001</v>
      </c>
      <c r="N47" s="23">
        <f t="shared" si="11"/>
        <v>1470.64</v>
      </c>
      <c r="O47" s="23">
        <f t="shared" si="11"/>
        <v>1865.8</v>
      </c>
      <c r="P47" s="23">
        <f t="shared" si="11"/>
        <v>886.92</v>
      </c>
      <c r="Q47" s="23">
        <f t="shared" si="11"/>
        <v>741.88</v>
      </c>
      <c r="R47" s="23">
        <f t="shared" si="11"/>
        <v>1332.2</v>
      </c>
      <c r="S47" s="23">
        <f t="shared" si="11"/>
        <v>1114.5999999999999</v>
      </c>
      <c r="T47" s="23">
        <f t="shared" si="11"/>
        <v>219.8</v>
      </c>
      <c r="U47" s="23">
        <f t="shared" si="11"/>
        <v>274.8</v>
      </c>
      <c r="V47" s="23">
        <f t="shared" si="11"/>
        <v>705.48</v>
      </c>
      <c r="W47" s="23">
        <f t="shared" si="11"/>
        <v>1478.56</v>
      </c>
      <c r="X47" s="23">
        <f t="shared" si="11"/>
        <v>704.8</v>
      </c>
      <c r="Y47" s="23">
        <f t="shared" si="11"/>
        <v>436.52</v>
      </c>
      <c r="Z47" s="23">
        <f t="shared" si="11"/>
        <v>2185.64</v>
      </c>
      <c r="AA47" s="23">
        <f t="shared" si="11"/>
        <v>2334.2399999999998</v>
      </c>
      <c r="AB47" s="6">
        <f t="shared" si="5"/>
        <v>14139.359999999999</v>
      </c>
      <c r="AC47" s="7">
        <f t="shared" si="3"/>
        <v>14114.199999999999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1396</v>
      </c>
      <c r="C48" s="23">
        <f t="shared" si="12"/>
        <v>1318.24</v>
      </c>
      <c r="D48" s="23">
        <f t="shared" si="12"/>
        <v>535.55999999999995</v>
      </c>
      <c r="E48" s="23">
        <f t="shared" si="12"/>
        <v>499.24</v>
      </c>
      <c r="F48" s="23">
        <f t="shared" si="12"/>
        <v>1379.56</v>
      </c>
      <c r="G48" s="23">
        <f t="shared" si="12"/>
        <v>818.76</v>
      </c>
      <c r="H48" s="23">
        <f t="shared" si="12"/>
        <v>2018.16</v>
      </c>
      <c r="I48" s="23">
        <f t="shared" si="12"/>
        <v>1790.16</v>
      </c>
      <c r="J48" s="23">
        <f t="shared" si="12"/>
        <v>262.92</v>
      </c>
      <c r="K48" s="23">
        <f t="shared" si="12"/>
        <v>262.76</v>
      </c>
      <c r="L48" s="23">
        <f t="shared" si="12"/>
        <v>752.36</v>
      </c>
      <c r="M48" s="23">
        <f t="shared" si="12"/>
        <v>1167.72</v>
      </c>
      <c r="N48" s="23">
        <f t="shared" si="12"/>
        <v>1529.04</v>
      </c>
      <c r="O48" s="23">
        <f t="shared" si="12"/>
        <v>1711.84</v>
      </c>
      <c r="P48" s="23">
        <f t="shared" si="12"/>
        <v>901.88</v>
      </c>
      <c r="Q48" s="23">
        <f t="shared" si="12"/>
        <v>756.88</v>
      </c>
      <c r="R48" s="23">
        <f t="shared" si="12"/>
        <v>1302.24</v>
      </c>
      <c r="S48" s="23">
        <f t="shared" si="12"/>
        <v>1108</v>
      </c>
      <c r="T48" s="23">
        <f t="shared" si="12"/>
        <v>221.28</v>
      </c>
      <c r="U48" s="23">
        <f t="shared" si="12"/>
        <v>270</v>
      </c>
      <c r="V48" s="23">
        <f t="shared" si="12"/>
        <v>774</v>
      </c>
      <c r="W48" s="23">
        <f t="shared" si="12"/>
        <v>1334.96</v>
      </c>
      <c r="X48" s="23">
        <f t="shared" si="12"/>
        <v>658.8</v>
      </c>
      <c r="Y48" s="23">
        <f t="shared" si="12"/>
        <v>399.76</v>
      </c>
      <c r="Z48" s="23">
        <f t="shared" si="12"/>
        <v>2193.3200000000002</v>
      </c>
      <c r="AA48" s="23">
        <f t="shared" si="12"/>
        <v>2406.08</v>
      </c>
      <c r="AB48" s="4">
        <f t="shared" si="5"/>
        <v>13925.119999999999</v>
      </c>
      <c r="AC48" s="5">
        <f t="shared" si="3"/>
        <v>13844.400000000001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1289.4000000000001</v>
      </c>
      <c r="C49" s="23">
        <f t="shared" si="13"/>
        <v>1387.88</v>
      </c>
      <c r="D49" s="23">
        <f t="shared" si="13"/>
        <v>479.6</v>
      </c>
      <c r="E49" s="23">
        <f t="shared" si="13"/>
        <v>534.79999999999995</v>
      </c>
      <c r="F49" s="23">
        <f t="shared" si="13"/>
        <v>1122.92</v>
      </c>
      <c r="G49" s="23">
        <f t="shared" si="13"/>
        <v>871.28</v>
      </c>
      <c r="H49" s="23">
        <f t="shared" si="13"/>
        <v>1916.92</v>
      </c>
      <c r="I49" s="23">
        <f t="shared" si="13"/>
        <v>1793.24</v>
      </c>
      <c r="J49" s="23">
        <f t="shared" si="13"/>
        <v>263.56</v>
      </c>
      <c r="K49" s="23">
        <f t="shared" si="13"/>
        <v>239.6</v>
      </c>
      <c r="L49" s="23">
        <f t="shared" si="13"/>
        <v>785.6</v>
      </c>
      <c r="M49" s="23">
        <f t="shared" si="13"/>
        <v>940.48</v>
      </c>
      <c r="N49" s="23">
        <f t="shared" si="13"/>
        <v>1492.64</v>
      </c>
      <c r="O49" s="23">
        <f t="shared" si="13"/>
        <v>1503.32</v>
      </c>
      <c r="P49" s="23">
        <f t="shared" si="13"/>
        <v>872.6</v>
      </c>
      <c r="Q49" s="23">
        <f t="shared" si="13"/>
        <v>727</v>
      </c>
      <c r="R49" s="23">
        <f t="shared" si="13"/>
        <v>1217.8</v>
      </c>
      <c r="S49" s="23">
        <f t="shared" si="13"/>
        <v>1040.08</v>
      </c>
      <c r="T49" s="23">
        <f t="shared" si="13"/>
        <v>210.6</v>
      </c>
      <c r="U49" s="23">
        <f t="shared" si="13"/>
        <v>262.72000000000003</v>
      </c>
      <c r="V49" s="23">
        <f t="shared" si="13"/>
        <v>796.48</v>
      </c>
      <c r="W49" s="23">
        <f t="shared" si="13"/>
        <v>1146.96</v>
      </c>
      <c r="X49" s="23">
        <f t="shared" si="13"/>
        <v>636.36</v>
      </c>
      <c r="Y49" s="23">
        <f t="shared" si="13"/>
        <v>383.52</v>
      </c>
      <c r="Z49" s="23">
        <f t="shared" si="13"/>
        <v>2069.04</v>
      </c>
      <c r="AA49" s="23">
        <f t="shared" si="13"/>
        <v>2395.84</v>
      </c>
      <c r="AB49" s="6">
        <f t="shared" si="5"/>
        <v>13153.52</v>
      </c>
      <c r="AC49" s="7">
        <f t="shared" si="3"/>
        <v>13226.720000000001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1242.68</v>
      </c>
      <c r="C50" s="23">
        <f t="shared" si="14"/>
        <v>1434.52</v>
      </c>
      <c r="D50" s="23">
        <f t="shared" si="14"/>
        <v>503.16</v>
      </c>
      <c r="E50" s="23">
        <f t="shared" si="14"/>
        <v>540.6</v>
      </c>
      <c r="F50" s="23">
        <f t="shared" si="14"/>
        <v>1090</v>
      </c>
      <c r="G50" s="23">
        <f t="shared" si="14"/>
        <v>1045.1600000000001</v>
      </c>
      <c r="H50" s="23">
        <f t="shared" si="14"/>
        <v>1918.64</v>
      </c>
      <c r="I50" s="23">
        <f t="shared" si="14"/>
        <v>1946.44</v>
      </c>
      <c r="J50" s="23">
        <f t="shared" si="14"/>
        <v>296.24</v>
      </c>
      <c r="K50" s="23">
        <f t="shared" si="14"/>
        <v>220.68</v>
      </c>
      <c r="L50" s="23">
        <f t="shared" si="14"/>
        <v>900.44</v>
      </c>
      <c r="M50" s="23">
        <f t="shared" si="14"/>
        <v>845.16</v>
      </c>
      <c r="N50" s="23">
        <f t="shared" si="14"/>
        <v>1662.16</v>
      </c>
      <c r="O50" s="23">
        <f t="shared" si="14"/>
        <v>1421.32</v>
      </c>
      <c r="P50" s="23">
        <f t="shared" si="14"/>
        <v>956.32</v>
      </c>
      <c r="Q50" s="23">
        <f t="shared" si="14"/>
        <v>716.6</v>
      </c>
      <c r="R50" s="23">
        <f t="shared" si="14"/>
        <v>1225.48</v>
      </c>
      <c r="S50" s="23">
        <f t="shared" si="14"/>
        <v>1090.92</v>
      </c>
      <c r="T50" s="23">
        <f t="shared" si="14"/>
        <v>288.08</v>
      </c>
      <c r="U50" s="23">
        <f t="shared" si="14"/>
        <v>206.08</v>
      </c>
      <c r="V50" s="23">
        <f t="shared" si="14"/>
        <v>1024.76</v>
      </c>
      <c r="W50" s="23">
        <f t="shared" si="14"/>
        <v>1089.2</v>
      </c>
      <c r="X50" s="23">
        <f t="shared" si="14"/>
        <v>659.36</v>
      </c>
      <c r="Y50" s="23">
        <f t="shared" si="14"/>
        <v>357.16</v>
      </c>
      <c r="Z50" s="23">
        <f t="shared" si="14"/>
        <v>2101.2399999999998</v>
      </c>
      <c r="AA50" s="23">
        <f t="shared" si="14"/>
        <v>2517.16</v>
      </c>
      <c r="AB50" s="4">
        <f t="shared" si="5"/>
        <v>13868.56</v>
      </c>
      <c r="AC50" s="5">
        <f t="shared" si="3"/>
        <v>13431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1222.6400000000001</v>
      </c>
      <c r="C51" s="23">
        <f t="shared" si="15"/>
        <v>1838.56</v>
      </c>
      <c r="D51" s="23">
        <f t="shared" si="15"/>
        <v>580.79999999999995</v>
      </c>
      <c r="E51" s="23">
        <f t="shared" si="15"/>
        <v>622.36</v>
      </c>
      <c r="F51" s="23">
        <f t="shared" si="15"/>
        <v>1062.8399999999999</v>
      </c>
      <c r="G51" s="23">
        <f t="shared" si="15"/>
        <v>1471.68</v>
      </c>
      <c r="H51" s="23">
        <f t="shared" si="15"/>
        <v>2045.44</v>
      </c>
      <c r="I51" s="23">
        <f t="shared" si="15"/>
        <v>2328.7600000000002</v>
      </c>
      <c r="J51" s="23">
        <f t="shared" si="15"/>
        <v>370.04</v>
      </c>
      <c r="K51" s="23">
        <f t="shared" si="15"/>
        <v>192.28</v>
      </c>
      <c r="L51" s="23">
        <f t="shared" si="15"/>
        <v>1426.88</v>
      </c>
      <c r="M51" s="23">
        <f t="shared" si="15"/>
        <v>735.12</v>
      </c>
      <c r="N51" s="23">
        <f t="shared" si="15"/>
        <v>2086.64</v>
      </c>
      <c r="O51" s="23">
        <f t="shared" si="15"/>
        <v>1542.08</v>
      </c>
      <c r="P51" s="23">
        <f t="shared" si="15"/>
        <v>1177.96</v>
      </c>
      <c r="Q51" s="23">
        <f t="shared" si="15"/>
        <v>774.8</v>
      </c>
      <c r="R51" s="23">
        <f t="shared" si="15"/>
        <v>1325.88</v>
      </c>
      <c r="S51" s="23">
        <f t="shared" si="15"/>
        <v>1331.88</v>
      </c>
      <c r="T51" s="23">
        <f t="shared" si="15"/>
        <v>388.2</v>
      </c>
      <c r="U51" s="23">
        <f t="shared" si="15"/>
        <v>166.68</v>
      </c>
      <c r="V51" s="23">
        <f t="shared" si="15"/>
        <v>1436.24</v>
      </c>
      <c r="W51" s="23">
        <f t="shared" si="15"/>
        <v>1095.8</v>
      </c>
      <c r="X51" s="23">
        <f t="shared" si="15"/>
        <v>913.52</v>
      </c>
      <c r="Y51" s="23">
        <f t="shared" si="15"/>
        <v>367.52</v>
      </c>
      <c r="Z51" s="23">
        <f t="shared" si="15"/>
        <v>2255.7600000000002</v>
      </c>
      <c r="AA51" s="23">
        <f t="shared" si="15"/>
        <v>2820.56</v>
      </c>
      <c r="AB51" s="6">
        <f t="shared" si="5"/>
        <v>16292.84</v>
      </c>
      <c r="AC51" s="7">
        <f t="shared" si="3"/>
        <v>15288.08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1455.28</v>
      </c>
      <c r="C52" s="23">
        <f t="shared" si="16"/>
        <v>2391.56</v>
      </c>
      <c r="D52" s="23">
        <f t="shared" si="16"/>
        <v>917.36</v>
      </c>
      <c r="E52" s="23">
        <f t="shared" si="16"/>
        <v>782.48</v>
      </c>
      <c r="F52" s="23">
        <f t="shared" si="16"/>
        <v>1351.92</v>
      </c>
      <c r="G52" s="23">
        <f t="shared" si="16"/>
        <v>2171.4</v>
      </c>
      <c r="H52" s="23">
        <f t="shared" si="16"/>
        <v>2193.7600000000002</v>
      </c>
      <c r="I52" s="23">
        <f t="shared" si="16"/>
        <v>3040.8</v>
      </c>
      <c r="J52" s="23">
        <f t="shared" si="16"/>
        <v>578.88</v>
      </c>
      <c r="K52" s="23">
        <f t="shared" si="16"/>
        <v>209.04</v>
      </c>
      <c r="L52" s="23">
        <f t="shared" si="16"/>
        <v>1887.08</v>
      </c>
      <c r="M52" s="23">
        <f t="shared" si="16"/>
        <v>737.84</v>
      </c>
      <c r="N52" s="23">
        <f t="shared" si="16"/>
        <v>2696.8</v>
      </c>
      <c r="O52" s="23">
        <f t="shared" si="16"/>
        <v>1847.88</v>
      </c>
      <c r="P52" s="23">
        <f t="shared" si="16"/>
        <v>1592.44</v>
      </c>
      <c r="Q52" s="23">
        <f t="shared" si="16"/>
        <v>996.88</v>
      </c>
      <c r="R52" s="23">
        <f t="shared" si="16"/>
        <v>1729.4</v>
      </c>
      <c r="S52" s="23">
        <f t="shared" si="16"/>
        <v>1786.72</v>
      </c>
      <c r="T52" s="23">
        <f t="shared" si="16"/>
        <v>907.48</v>
      </c>
      <c r="U52" s="23">
        <f t="shared" si="16"/>
        <v>178.72</v>
      </c>
      <c r="V52" s="23">
        <f t="shared" si="16"/>
        <v>2069.56</v>
      </c>
      <c r="W52" s="23">
        <f t="shared" si="16"/>
        <v>1251.72</v>
      </c>
      <c r="X52" s="23">
        <f t="shared" si="16"/>
        <v>1358</v>
      </c>
      <c r="Y52" s="23">
        <f t="shared" si="16"/>
        <v>478</v>
      </c>
      <c r="Z52" s="23">
        <f t="shared" si="16"/>
        <v>2590.88</v>
      </c>
      <c r="AA52" s="23">
        <f t="shared" si="16"/>
        <v>3292.72</v>
      </c>
      <c r="AB52" s="4">
        <f t="shared" si="5"/>
        <v>21328.84</v>
      </c>
      <c r="AC52" s="5">
        <f t="shared" si="3"/>
        <v>19165.760000000002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1748.16</v>
      </c>
      <c r="C53" s="23">
        <f t="shared" si="17"/>
        <v>2914.8</v>
      </c>
      <c r="D53" s="23">
        <f t="shared" si="17"/>
        <v>1081.72</v>
      </c>
      <c r="E53" s="23">
        <f t="shared" si="17"/>
        <v>984.8</v>
      </c>
      <c r="F53" s="23">
        <f t="shared" si="17"/>
        <v>1477.96</v>
      </c>
      <c r="G53" s="23">
        <f t="shared" si="17"/>
        <v>2692.88</v>
      </c>
      <c r="H53" s="23">
        <f t="shared" si="17"/>
        <v>2504.64</v>
      </c>
      <c r="I53" s="23">
        <f t="shared" si="17"/>
        <v>3863.36</v>
      </c>
      <c r="J53" s="23">
        <f t="shared" si="17"/>
        <v>826.24</v>
      </c>
      <c r="K53" s="23">
        <f t="shared" si="17"/>
        <v>237.92</v>
      </c>
      <c r="L53" s="23">
        <f t="shared" si="17"/>
        <v>2340.36</v>
      </c>
      <c r="M53" s="23">
        <f t="shared" si="17"/>
        <v>810.44</v>
      </c>
      <c r="N53" s="23">
        <f t="shared" si="17"/>
        <v>3482.88</v>
      </c>
      <c r="O53" s="23">
        <f t="shared" si="17"/>
        <v>2177.7600000000002</v>
      </c>
      <c r="P53" s="23">
        <f t="shared" si="17"/>
        <v>1815.84</v>
      </c>
      <c r="Q53" s="23">
        <f t="shared" si="17"/>
        <v>1379.08</v>
      </c>
      <c r="R53" s="23">
        <f t="shared" si="17"/>
        <v>1834.56</v>
      </c>
      <c r="S53" s="23">
        <f t="shared" si="17"/>
        <v>2220.7199999999998</v>
      </c>
      <c r="T53" s="23">
        <f t="shared" si="17"/>
        <v>983.72</v>
      </c>
      <c r="U53" s="23">
        <f t="shared" si="17"/>
        <v>240.12</v>
      </c>
      <c r="V53" s="23">
        <f t="shared" si="17"/>
        <v>2256.56</v>
      </c>
      <c r="W53" s="23">
        <f t="shared" si="17"/>
        <v>1400.52</v>
      </c>
      <c r="X53" s="23">
        <f t="shared" si="17"/>
        <v>1745.24</v>
      </c>
      <c r="Y53" s="23">
        <f t="shared" si="17"/>
        <v>630.36</v>
      </c>
      <c r="Z53" s="23">
        <f t="shared" si="17"/>
        <v>2757.72</v>
      </c>
      <c r="AA53" s="23">
        <f t="shared" si="17"/>
        <v>3966.76</v>
      </c>
      <c r="AB53" s="6">
        <f t="shared" si="5"/>
        <v>24855.600000000006</v>
      </c>
      <c r="AC53" s="7">
        <f t="shared" si="3"/>
        <v>23519.520000000004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1718.12</v>
      </c>
      <c r="C54" s="23">
        <f t="shared" si="18"/>
        <v>3042.2</v>
      </c>
      <c r="D54" s="23">
        <f t="shared" si="18"/>
        <v>779.56</v>
      </c>
      <c r="E54" s="23">
        <f t="shared" si="18"/>
        <v>1037.1600000000001</v>
      </c>
      <c r="F54" s="23">
        <f t="shared" si="18"/>
        <v>1192.1600000000001</v>
      </c>
      <c r="G54" s="23">
        <f t="shared" si="18"/>
        <v>2629.52</v>
      </c>
      <c r="H54" s="23">
        <f t="shared" si="18"/>
        <v>2333.2399999999998</v>
      </c>
      <c r="I54" s="23">
        <f t="shared" si="18"/>
        <v>3936.84</v>
      </c>
      <c r="J54" s="23">
        <f t="shared" si="18"/>
        <v>579.84</v>
      </c>
      <c r="K54" s="23">
        <f t="shared" si="18"/>
        <v>219.64</v>
      </c>
      <c r="L54" s="23">
        <f t="shared" si="18"/>
        <v>2346.44</v>
      </c>
      <c r="M54" s="23">
        <f t="shared" si="18"/>
        <v>755.36</v>
      </c>
      <c r="N54" s="23">
        <f t="shared" si="18"/>
        <v>3184</v>
      </c>
      <c r="O54" s="23">
        <f t="shared" si="18"/>
        <v>2200.1999999999998</v>
      </c>
      <c r="P54" s="23">
        <f t="shared" si="18"/>
        <v>1558.28</v>
      </c>
      <c r="Q54" s="23">
        <f t="shared" si="18"/>
        <v>1565.64</v>
      </c>
      <c r="R54" s="23">
        <f t="shared" si="18"/>
        <v>1685.28</v>
      </c>
      <c r="S54" s="23">
        <f t="shared" si="18"/>
        <v>2276.6799999999998</v>
      </c>
      <c r="T54" s="23">
        <f t="shared" si="18"/>
        <v>838</v>
      </c>
      <c r="U54" s="23">
        <f t="shared" si="18"/>
        <v>215.4</v>
      </c>
      <c r="V54" s="23">
        <f t="shared" si="18"/>
        <v>2352.88</v>
      </c>
      <c r="W54" s="23">
        <f t="shared" si="18"/>
        <v>1362.08</v>
      </c>
      <c r="X54" s="23">
        <f t="shared" si="18"/>
        <v>1589.96</v>
      </c>
      <c r="Y54" s="23">
        <f t="shared" si="18"/>
        <v>668</v>
      </c>
      <c r="Z54" s="23">
        <f t="shared" si="18"/>
        <v>2648.32</v>
      </c>
      <c r="AA54" s="23">
        <f t="shared" si="18"/>
        <v>3782.68</v>
      </c>
      <c r="AB54" s="4">
        <f t="shared" si="5"/>
        <v>22806.080000000002</v>
      </c>
      <c r="AC54" s="5">
        <f t="shared" si="3"/>
        <v>23691.4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1710.12</v>
      </c>
      <c r="C55" s="23">
        <f t="shared" si="19"/>
        <v>2475.1999999999998</v>
      </c>
      <c r="D55" s="23">
        <f t="shared" si="19"/>
        <v>539.16</v>
      </c>
      <c r="E55" s="23">
        <f t="shared" si="19"/>
        <v>973.52</v>
      </c>
      <c r="F55" s="23">
        <f t="shared" si="19"/>
        <v>1014.76</v>
      </c>
      <c r="G55" s="23">
        <f t="shared" si="19"/>
        <v>2363.36</v>
      </c>
      <c r="H55" s="23">
        <f t="shared" si="19"/>
        <v>2060.52</v>
      </c>
      <c r="I55" s="23">
        <f t="shared" si="19"/>
        <v>3413.56</v>
      </c>
      <c r="J55" s="23">
        <f t="shared" si="19"/>
        <v>425.08</v>
      </c>
      <c r="K55" s="23">
        <f t="shared" si="19"/>
        <v>174.36</v>
      </c>
      <c r="L55" s="23">
        <f t="shared" si="19"/>
        <v>1807.84</v>
      </c>
      <c r="M55" s="23">
        <f t="shared" si="19"/>
        <v>744.36</v>
      </c>
      <c r="N55" s="23">
        <f t="shared" si="19"/>
        <v>2656.76</v>
      </c>
      <c r="O55" s="23">
        <f t="shared" si="19"/>
        <v>2060.52</v>
      </c>
      <c r="P55" s="23">
        <f t="shared" si="19"/>
        <v>1110.3599999999999</v>
      </c>
      <c r="Q55" s="23">
        <f t="shared" si="19"/>
        <v>1467.4</v>
      </c>
      <c r="R55" s="23">
        <f t="shared" si="19"/>
        <v>1451.4</v>
      </c>
      <c r="S55" s="23">
        <f t="shared" si="19"/>
        <v>1885.96</v>
      </c>
      <c r="T55" s="23">
        <f t="shared" si="19"/>
        <v>485.08</v>
      </c>
      <c r="U55" s="23">
        <f t="shared" si="19"/>
        <v>251.92</v>
      </c>
      <c r="V55" s="23">
        <f t="shared" si="19"/>
        <v>2027.08</v>
      </c>
      <c r="W55" s="23">
        <f t="shared" si="19"/>
        <v>1245.1199999999999</v>
      </c>
      <c r="X55" s="23">
        <f t="shared" si="19"/>
        <v>1042.68</v>
      </c>
      <c r="Y55" s="23">
        <f t="shared" si="19"/>
        <v>555.08000000000004</v>
      </c>
      <c r="Z55" s="23">
        <f t="shared" si="19"/>
        <v>2384.3200000000002</v>
      </c>
      <c r="AA55" s="23">
        <f t="shared" si="19"/>
        <v>3089.12</v>
      </c>
      <c r="AB55" s="6">
        <f t="shared" si="5"/>
        <v>18715.16</v>
      </c>
      <c r="AC55" s="7">
        <f t="shared" si="3"/>
        <v>20699.480000000003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1469.6</v>
      </c>
      <c r="C56" s="23">
        <f t="shared" si="20"/>
        <v>1755.64</v>
      </c>
      <c r="D56" s="23">
        <f t="shared" si="20"/>
        <v>416.84</v>
      </c>
      <c r="E56" s="23">
        <f t="shared" si="20"/>
        <v>776.24</v>
      </c>
      <c r="F56" s="23">
        <f t="shared" si="20"/>
        <v>902.6</v>
      </c>
      <c r="G56" s="23">
        <f t="shared" si="20"/>
        <v>1746.72</v>
      </c>
      <c r="H56" s="23">
        <f t="shared" si="20"/>
        <v>1726.68</v>
      </c>
      <c r="I56" s="23">
        <f t="shared" si="20"/>
        <v>2532.64</v>
      </c>
      <c r="J56" s="23">
        <f t="shared" si="20"/>
        <v>362.88</v>
      </c>
      <c r="K56" s="23">
        <f t="shared" si="20"/>
        <v>126.64</v>
      </c>
      <c r="L56" s="23">
        <f t="shared" si="20"/>
        <v>1318.68</v>
      </c>
      <c r="M56" s="23">
        <f t="shared" si="20"/>
        <v>699</v>
      </c>
      <c r="N56" s="23">
        <f t="shared" si="20"/>
        <v>1916.2</v>
      </c>
      <c r="O56" s="23">
        <f t="shared" si="20"/>
        <v>1840.64</v>
      </c>
      <c r="P56" s="23">
        <f t="shared" si="20"/>
        <v>805.96</v>
      </c>
      <c r="Q56" s="23">
        <f t="shared" si="20"/>
        <v>1229</v>
      </c>
      <c r="R56" s="23">
        <f t="shared" si="20"/>
        <v>1179.72</v>
      </c>
      <c r="S56" s="23">
        <f t="shared" si="20"/>
        <v>1500.4</v>
      </c>
      <c r="T56" s="23">
        <f t="shared" si="20"/>
        <v>315.72000000000003</v>
      </c>
      <c r="U56" s="23">
        <f t="shared" si="20"/>
        <v>249.16</v>
      </c>
      <c r="V56" s="23">
        <f t="shared" si="20"/>
        <v>1701.56</v>
      </c>
      <c r="W56" s="23">
        <f t="shared" si="20"/>
        <v>1152</v>
      </c>
      <c r="X56" s="23">
        <f t="shared" si="20"/>
        <v>673.64</v>
      </c>
      <c r="Y56" s="23">
        <f t="shared" si="20"/>
        <v>514.48</v>
      </c>
      <c r="Z56" s="23">
        <f t="shared" si="20"/>
        <v>1984.32</v>
      </c>
      <c r="AA56" s="23">
        <f t="shared" si="20"/>
        <v>2391.52</v>
      </c>
      <c r="AB56" s="4">
        <f t="shared" si="5"/>
        <v>14774.399999999998</v>
      </c>
      <c r="AC56" s="5">
        <f t="shared" si="3"/>
        <v>16514.079999999998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607.79999999999995</v>
      </c>
      <c r="C57" s="23">
        <f t="shared" si="21"/>
        <v>1310.76</v>
      </c>
      <c r="D57" s="23">
        <f t="shared" si="21"/>
        <v>202.48</v>
      </c>
      <c r="E57" s="23">
        <f t="shared" si="21"/>
        <v>684.68</v>
      </c>
      <c r="F57" s="23">
        <f t="shared" si="21"/>
        <v>409</v>
      </c>
      <c r="G57" s="23">
        <f t="shared" si="21"/>
        <v>1541.28</v>
      </c>
      <c r="H57" s="23">
        <f t="shared" si="21"/>
        <v>924.52</v>
      </c>
      <c r="I57" s="23">
        <f t="shared" si="21"/>
        <v>2029.24</v>
      </c>
      <c r="J57" s="23">
        <f t="shared" si="21"/>
        <v>202.72</v>
      </c>
      <c r="K57" s="23">
        <f t="shared" si="21"/>
        <v>108</v>
      </c>
      <c r="L57" s="23">
        <f t="shared" si="21"/>
        <v>1231.72</v>
      </c>
      <c r="M57" s="23">
        <f t="shared" si="21"/>
        <v>476.36</v>
      </c>
      <c r="N57" s="23">
        <f t="shared" si="21"/>
        <v>1844.32</v>
      </c>
      <c r="O57" s="23">
        <f t="shared" si="21"/>
        <v>1459.84</v>
      </c>
      <c r="P57" s="23">
        <f t="shared" si="21"/>
        <v>575.20000000000005</v>
      </c>
      <c r="Q57" s="23">
        <f t="shared" si="21"/>
        <v>954.96</v>
      </c>
      <c r="R57" s="23">
        <f t="shared" si="21"/>
        <v>886.84</v>
      </c>
      <c r="S57" s="23">
        <f t="shared" si="21"/>
        <v>1285.92</v>
      </c>
      <c r="T57" s="23">
        <f t="shared" si="21"/>
        <v>198.72</v>
      </c>
      <c r="U57" s="23">
        <f t="shared" si="21"/>
        <v>197.88</v>
      </c>
      <c r="V57" s="23">
        <f t="shared" si="21"/>
        <v>1434.84</v>
      </c>
      <c r="W57" s="23">
        <f t="shared" si="21"/>
        <v>775.68</v>
      </c>
      <c r="X57" s="23">
        <f t="shared" si="21"/>
        <v>384.92</v>
      </c>
      <c r="Y57" s="23">
        <f t="shared" si="21"/>
        <v>426.12</v>
      </c>
      <c r="Z57" s="23">
        <f t="shared" si="21"/>
        <v>1369.56</v>
      </c>
      <c r="AA57" s="23">
        <f t="shared" si="21"/>
        <v>1771.92</v>
      </c>
      <c r="AB57" s="6">
        <f t="shared" si="5"/>
        <v>10272.64</v>
      </c>
      <c r="AC57" s="7">
        <f t="shared" si="3"/>
        <v>13022.64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637</v>
      </c>
      <c r="D58" s="23">
        <f t="shared" si="22"/>
        <v>10.52</v>
      </c>
      <c r="E58" s="23">
        <f t="shared" si="22"/>
        <v>335.04</v>
      </c>
      <c r="F58" s="23">
        <f t="shared" si="22"/>
        <v>22.24</v>
      </c>
      <c r="G58" s="23">
        <f t="shared" si="22"/>
        <v>770.8</v>
      </c>
      <c r="H58" s="23">
        <f t="shared" si="22"/>
        <v>114.12</v>
      </c>
      <c r="I58" s="23">
        <f t="shared" si="22"/>
        <v>748.04</v>
      </c>
      <c r="J58" s="23">
        <f t="shared" si="22"/>
        <v>52.96</v>
      </c>
      <c r="K58" s="23">
        <f t="shared" si="22"/>
        <v>34.08</v>
      </c>
      <c r="L58" s="23">
        <f t="shared" si="22"/>
        <v>417.44</v>
      </c>
      <c r="M58" s="23">
        <f t="shared" si="22"/>
        <v>121.92</v>
      </c>
      <c r="N58" s="23">
        <f t="shared" si="22"/>
        <v>379.6</v>
      </c>
      <c r="O58" s="23">
        <f t="shared" si="22"/>
        <v>296.92</v>
      </c>
      <c r="P58" s="23">
        <f t="shared" si="22"/>
        <v>113</v>
      </c>
      <c r="Q58" s="23">
        <f t="shared" si="22"/>
        <v>191.56</v>
      </c>
      <c r="R58" s="23">
        <f t="shared" si="22"/>
        <v>227.04</v>
      </c>
      <c r="S58" s="23">
        <f t="shared" si="22"/>
        <v>139.76</v>
      </c>
      <c r="T58" s="23">
        <f t="shared" si="22"/>
        <v>38</v>
      </c>
      <c r="U58" s="23">
        <f t="shared" si="22"/>
        <v>15.68</v>
      </c>
      <c r="V58" s="23">
        <f t="shared" si="22"/>
        <v>288.56</v>
      </c>
      <c r="W58" s="23">
        <f t="shared" si="22"/>
        <v>30.6</v>
      </c>
      <c r="X58" s="23">
        <f t="shared" si="22"/>
        <v>71.36</v>
      </c>
      <c r="Y58" s="23">
        <f t="shared" si="22"/>
        <v>28.56</v>
      </c>
      <c r="Z58" s="23">
        <f t="shared" si="22"/>
        <v>124.64</v>
      </c>
      <c r="AA58" s="23">
        <f t="shared" si="22"/>
        <v>191.56</v>
      </c>
      <c r="AB58" s="4">
        <f t="shared" si="5"/>
        <v>1859.48</v>
      </c>
      <c r="AC58" s="5">
        <f t="shared" si="3"/>
        <v>3541.5199999999995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2.76</v>
      </c>
      <c r="D59" s="23">
        <f t="shared" si="23"/>
        <v>0.04</v>
      </c>
      <c r="E59" s="23">
        <f t="shared" si="23"/>
        <v>0.92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0.08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3.12</v>
      </c>
      <c r="N59" s="23">
        <f t="shared" si="23"/>
        <v>0</v>
      </c>
      <c r="O59" s="23">
        <f t="shared" si="23"/>
        <v>0.52</v>
      </c>
      <c r="P59" s="23">
        <f t="shared" si="23"/>
        <v>0</v>
      </c>
      <c r="Q59" s="23">
        <f t="shared" si="23"/>
        <v>0.84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0.12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0.04</v>
      </c>
      <c r="AC59" s="7">
        <f t="shared" si="3"/>
        <v>8.36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0.04</v>
      </c>
      <c r="E60" s="23">
        <f t="shared" si="24"/>
        <v>0.04</v>
      </c>
      <c r="F60" s="23">
        <f t="shared" si="24"/>
        <v>0.04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0.88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0.08</v>
      </c>
      <c r="AC60" s="5">
        <f t="shared" si="3"/>
        <v>0.92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27674.719999999994</v>
      </c>
      <c r="C63" s="47">
        <f t="shared" ref="C63:AC63" si="25">SUM(C39:C62)</f>
        <v>28194.279999999995</v>
      </c>
      <c r="D63" s="52">
        <f t="shared" si="25"/>
        <v>11299.92</v>
      </c>
      <c r="E63" s="47">
        <f t="shared" si="25"/>
        <v>11840.800000000003</v>
      </c>
      <c r="F63" s="52">
        <f t="shared" si="25"/>
        <v>26655.759999999998</v>
      </c>
      <c r="G63" s="47">
        <f t="shared" si="25"/>
        <v>24486.32</v>
      </c>
      <c r="H63" s="52">
        <f t="shared" si="25"/>
        <v>37252.919999999991</v>
      </c>
      <c r="I63" s="47">
        <f t="shared" si="25"/>
        <v>38872.679999999993</v>
      </c>
      <c r="J63" s="52">
        <f t="shared" si="25"/>
        <v>5703.9600000000009</v>
      </c>
      <c r="K63" s="52">
        <f t="shared" si="25"/>
        <v>5574.04</v>
      </c>
      <c r="L63" s="52">
        <f t="shared" si="25"/>
        <v>20407.2</v>
      </c>
      <c r="M63" s="47">
        <f t="shared" si="25"/>
        <v>19673</v>
      </c>
      <c r="N63" s="52">
        <f t="shared" si="25"/>
        <v>35673.24</v>
      </c>
      <c r="O63" s="47">
        <f t="shared" si="25"/>
        <v>34925.679999999993</v>
      </c>
      <c r="P63" s="52">
        <f t="shared" si="25"/>
        <v>19407.36</v>
      </c>
      <c r="Q63" s="47">
        <f t="shared" si="25"/>
        <v>18443.759999999998</v>
      </c>
      <c r="R63" s="52">
        <f t="shared" si="25"/>
        <v>25185.160000000003</v>
      </c>
      <c r="S63" s="47">
        <f t="shared" si="25"/>
        <v>24872.039999999997</v>
      </c>
      <c r="T63" s="52">
        <f>SUM(T39:T62)</f>
        <v>6629.4800000000005</v>
      </c>
      <c r="U63" s="47">
        <f t="shared" si="25"/>
        <v>6674.96</v>
      </c>
      <c r="V63" s="52">
        <f t="shared" si="25"/>
        <v>21529.16</v>
      </c>
      <c r="W63" s="47">
        <f t="shared" si="25"/>
        <v>24358.28</v>
      </c>
      <c r="X63" s="52">
        <f t="shared" si="25"/>
        <v>16473.839999999997</v>
      </c>
      <c r="Y63" s="47">
        <f t="shared" si="25"/>
        <v>10197.199999999999</v>
      </c>
      <c r="Z63" s="52">
        <f t="shared" si="25"/>
        <v>38832.400000000001</v>
      </c>
      <c r="AA63" s="52">
        <f t="shared" si="25"/>
        <v>43633.399999999994</v>
      </c>
      <c r="AB63" s="52">
        <f>AB31/B65</f>
        <v>292725.12</v>
      </c>
      <c r="AC63" s="48">
        <f t="shared" si="25"/>
        <v>291746.44</v>
      </c>
    </row>
    <row r="64" spans="1:31" ht="15.75" thickTop="1" x14ac:dyDescent="0.2">
      <c r="A64" s="164"/>
      <c r="B64" s="18"/>
      <c r="C64" s="18"/>
      <c r="AB64" s="168" t="str">
        <f>IF(AB63='Daily Total'!D43,"Correct","Wrong")</f>
        <v>Correct</v>
      </c>
      <c r="AC64" s="168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Total'!G7:G37,"&gt;0")</f>
        <v>25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0</v>
      </c>
      <c r="AC71" s="103">
        <f t="shared" si="26"/>
        <v>0</v>
      </c>
      <c r="AD71" s="18"/>
      <c r="AE71" s="18"/>
    </row>
    <row r="72" spans="1:31" x14ac:dyDescent="0.2">
      <c r="A72" s="89" t="s">
        <v>17</v>
      </c>
      <c r="B72" s="84">
        <f>B8/B31</f>
        <v>1.3875479137638971E-2</v>
      </c>
      <c r="C72" s="85">
        <f t="shared" ref="C72:AC72" si="27">C8/C31</f>
        <v>0</v>
      </c>
      <c r="D72" s="84">
        <f t="shared" si="27"/>
        <v>1.9564740281347123E-2</v>
      </c>
      <c r="E72" s="85">
        <f t="shared" si="27"/>
        <v>1.047226538747382E-4</v>
      </c>
      <c r="F72" s="84">
        <f t="shared" si="27"/>
        <v>2.3580644483593791E-2</v>
      </c>
      <c r="G72" s="85">
        <f t="shared" si="27"/>
        <v>2.5156903936565396E-4</v>
      </c>
      <c r="H72" s="84">
        <f t="shared" si="27"/>
        <v>1.2463989400025554E-2</v>
      </c>
      <c r="I72" s="85">
        <f t="shared" si="27"/>
        <v>9.8681130295107003E-4</v>
      </c>
      <c r="J72" s="84">
        <f t="shared" si="27"/>
        <v>2.1248395851303304E-3</v>
      </c>
      <c r="K72" s="85">
        <f t="shared" si="27"/>
        <v>3.3656019691283164E-3</v>
      </c>
      <c r="L72" s="84">
        <f t="shared" si="27"/>
        <v>2.8029322984044849E-3</v>
      </c>
      <c r="M72" s="85">
        <f t="shared" si="27"/>
        <v>3.9668581304325729E-3</v>
      </c>
      <c r="N72" s="84">
        <f t="shared" si="27"/>
        <v>5.1792323881991098E-3</v>
      </c>
      <c r="O72" s="85">
        <f t="shared" si="27"/>
        <v>3.3660046132244241E-3</v>
      </c>
      <c r="P72" s="84">
        <f t="shared" si="27"/>
        <v>3.4564206569054215E-3</v>
      </c>
      <c r="Q72" s="85">
        <f t="shared" si="27"/>
        <v>1.862960697818666E-3</v>
      </c>
      <c r="R72" s="84">
        <f t="shared" si="27"/>
        <v>1.1625893978835155E-3</v>
      </c>
      <c r="S72" s="85">
        <f t="shared" si="27"/>
        <v>1.053391679974783E-3</v>
      </c>
      <c r="T72" s="84">
        <f t="shared" si="27"/>
        <v>2.1721160634016545E-4</v>
      </c>
      <c r="U72" s="85">
        <f t="shared" si="27"/>
        <v>5.3932907463115886E-5</v>
      </c>
      <c r="V72" s="84">
        <f t="shared" si="27"/>
        <v>3.6601520913960415E-4</v>
      </c>
      <c r="W72" s="85">
        <f t="shared" si="27"/>
        <v>4.5980258047776774E-5</v>
      </c>
      <c r="X72" s="84">
        <f t="shared" si="27"/>
        <v>1.845349960907718E-4</v>
      </c>
      <c r="Y72" s="85">
        <f t="shared" si="27"/>
        <v>3.9226454320793941E-6</v>
      </c>
      <c r="Z72" s="84">
        <f t="shared" si="27"/>
        <v>0</v>
      </c>
      <c r="AA72" s="84">
        <f t="shared" si="27"/>
        <v>0</v>
      </c>
      <c r="AB72" s="104">
        <f t="shared" si="27"/>
        <v>7.0399151258354591E-3</v>
      </c>
      <c r="AC72" s="105">
        <f t="shared" si="27"/>
        <v>1.1043836558896829E-3</v>
      </c>
      <c r="AD72" s="18"/>
      <c r="AE72" s="18"/>
    </row>
    <row r="73" spans="1:31" x14ac:dyDescent="0.2">
      <c r="A73" s="90" t="s">
        <v>18</v>
      </c>
      <c r="B73" s="84">
        <f>B9/B31</f>
        <v>6.1907762752432545E-2</v>
      </c>
      <c r="C73" s="85">
        <f t="shared" ref="C73:AC73" si="28">C9/C31</f>
        <v>2.2940823457807753E-3</v>
      </c>
      <c r="D73" s="84">
        <f t="shared" si="28"/>
        <v>6.7157997578743925E-2</v>
      </c>
      <c r="E73" s="85">
        <f t="shared" si="28"/>
        <v>1.2286332004594284E-2</v>
      </c>
      <c r="F73" s="84">
        <f t="shared" si="28"/>
        <v>9.2892493029649123E-2</v>
      </c>
      <c r="G73" s="85">
        <f t="shared" si="28"/>
        <v>1.5602181136242604E-2</v>
      </c>
      <c r="H73" s="84">
        <f t="shared" si="28"/>
        <v>5.2388913405982673E-2</v>
      </c>
      <c r="I73" s="85">
        <f t="shared" si="28"/>
        <v>1.7056709236409735E-2</v>
      </c>
      <c r="J73" s="84">
        <f t="shared" si="28"/>
        <v>1.4922965799199153E-2</v>
      </c>
      <c r="K73" s="85">
        <f t="shared" si="28"/>
        <v>4.2080788799506282E-2</v>
      </c>
      <c r="L73" s="84">
        <f t="shared" si="28"/>
        <v>2.329569955701909E-2</v>
      </c>
      <c r="M73" s="85">
        <f t="shared" si="28"/>
        <v>4.0772632542062724E-2</v>
      </c>
      <c r="N73" s="84">
        <f t="shared" si="28"/>
        <v>3.8195577413209454E-2</v>
      </c>
      <c r="O73" s="85">
        <f t="shared" si="28"/>
        <v>4.4107373142054783E-2</v>
      </c>
      <c r="P73" s="84">
        <f t="shared" si="28"/>
        <v>3.9663302994327923E-2</v>
      </c>
      <c r="Q73" s="85">
        <f t="shared" si="28"/>
        <v>4.5253245542123732E-2</v>
      </c>
      <c r="R73" s="84">
        <f t="shared" si="28"/>
        <v>3.5379564791329497E-2</v>
      </c>
      <c r="S73" s="85">
        <f t="shared" si="28"/>
        <v>4.2236985788057596E-2</v>
      </c>
      <c r="T73" s="84">
        <f t="shared" si="28"/>
        <v>2.4985368384850697E-2</v>
      </c>
      <c r="U73" s="85">
        <f t="shared" si="28"/>
        <v>8.0120330309095489E-2</v>
      </c>
      <c r="V73" s="84">
        <f t="shared" si="28"/>
        <v>2.5948062999206656E-2</v>
      </c>
      <c r="W73" s="85">
        <f t="shared" si="28"/>
        <v>5.0167745834270729E-2</v>
      </c>
      <c r="X73" s="84">
        <f t="shared" si="28"/>
        <v>4.0010100862943918E-2</v>
      </c>
      <c r="Y73" s="85">
        <f t="shared" si="28"/>
        <v>5.1712234731102653E-2</v>
      </c>
      <c r="Z73" s="84">
        <f t="shared" si="28"/>
        <v>4.2996054840803044E-2</v>
      </c>
      <c r="AA73" s="84">
        <f t="shared" si="28"/>
        <v>2.6666727781928523E-2</v>
      </c>
      <c r="AB73" s="104">
        <f t="shared" si="28"/>
        <v>4.6244203435632722E-2</v>
      </c>
      <c r="AC73" s="105">
        <f t="shared" si="28"/>
        <v>3.1415087704240709E-2</v>
      </c>
      <c r="AD73" s="18"/>
      <c r="AE73" s="18"/>
    </row>
    <row r="74" spans="1:31" x14ac:dyDescent="0.2">
      <c r="A74" s="89" t="s">
        <v>19</v>
      </c>
      <c r="B74" s="84">
        <f>B10/B31</f>
        <v>8.4115756184705751E-2</v>
      </c>
      <c r="C74" s="85">
        <f t="shared" ref="C74:AC74" si="29">C10/C31</f>
        <v>4.3079660129643316E-2</v>
      </c>
      <c r="D74" s="84">
        <f t="shared" si="29"/>
        <v>8.5108567140298338E-2</v>
      </c>
      <c r="E74" s="85">
        <f t="shared" si="29"/>
        <v>5.9904736166475236E-2</v>
      </c>
      <c r="F74" s="84">
        <f t="shared" si="29"/>
        <v>0.10494692329162628</v>
      </c>
      <c r="G74" s="85">
        <f t="shared" si="29"/>
        <v>4.7740942697800243E-2</v>
      </c>
      <c r="H74" s="84">
        <f t="shared" si="29"/>
        <v>7.4402758226737656E-2</v>
      </c>
      <c r="I74" s="85">
        <f t="shared" si="29"/>
        <v>4.2474046039532136E-2</v>
      </c>
      <c r="J74" s="84">
        <f t="shared" si="29"/>
        <v>3.3576673048198093E-2</v>
      </c>
      <c r="K74" s="85">
        <f t="shared" si="29"/>
        <v>9.0921486031675408E-2</v>
      </c>
      <c r="L74" s="84">
        <f t="shared" si="29"/>
        <v>4.2786859539770281E-2</v>
      </c>
      <c r="M74" s="85">
        <f t="shared" si="29"/>
        <v>8.6597875260509327E-2</v>
      </c>
      <c r="N74" s="84">
        <f t="shared" si="29"/>
        <v>6.3785627546026097E-2</v>
      </c>
      <c r="O74" s="85">
        <f t="shared" si="29"/>
        <v>7.797929775454622E-2</v>
      </c>
      <c r="P74" s="84">
        <f t="shared" si="29"/>
        <v>7.1750098931539372E-2</v>
      </c>
      <c r="Q74" s="85">
        <f t="shared" si="29"/>
        <v>7.9536927394414147E-2</v>
      </c>
      <c r="R74" s="84">
        <f t="shared" si="29"/>
        <v>7.17231893702482E-2</v>
      </c>
      <c r="S74" s="85">
        <f t="shared" si="29"/>
        <v>6.5319933547871425E-2</v>
      </c>
      <c r="T74" s="84">
        <f t="shared" si="29"/>
        <v>4.0944387795121183E-2</v>
      </c>
      <c r="U74" s="85">
        <f t="shared" si="29"/>
        <v>0.15145558924697677</v>
      </c>
      <c r="V74" s="84">
        <f t="shared" si="29"/>
        <v>4.68016401940438E-2</v>
      </c>
      <c r="W74" s="85">
        <f t="shared" si="29"/>
        <v>9.3679849316125774E-2</v>
      </c>
      <c r="X74" s="84">
        <f t="shared" si="29"/>
        <v>7.9757967784074624E-2</v>
      </c>
      <c r="Y74" s="85">
        <f t="shared" si="29"/>
        <v>9.1668301102263372E-2</v>
      </c>
      <c r="Z74" s="84">
        <f t="shared" si="29"/>
        <v>6.5352643668689037E-2</v>
      </c>
      <c r="AA74" s="84">
        <f t="shared" si="29"/>
        <v>4.99919786218814E-2</v>
      </c>
      <c r="AB74" s="104">
        <f t="shared" si="29"/>
        <v>7.0128863556363052E-2</v>
      </c>
      <c r="AC74" s="105">
        <f t="shared" si="29"/>
        <v>6.5736671885353593E-2</v>
      </c>
      <c r="AD74" s="18"/>
      <c r="AE74" s="18"/>
    </row>
    <row r="75" spans="1:31" x14ac:dyDescent="0.2">
      <c r="A75" s="90" t="s">
        <v>20</v>
      </c>
      <c r="B75" s="84">
        <f>B11/B31</f>
        <v>8.688507056259287E-2</v>
      </c>
      <c r="C75" s="85">
        <f t="shared" ref="C75:AC75" si="30">C11/C31</f>
        <v>4.8412656751653176E-2</v>
      </c>
      <c r="D75" s="84">
        <f t="shared" si="30"/>
        <v>7.7129749591147545E-2</v>
      </c>
      <c r="E75" s="85">
        <f t="shared" si="30"/>
        <v>7.5021957975812445E-2</v>
      </c>
      <c r="F75" s="84">
        <f t="shared" si="30"/>
        <v>8.7100123950695829E-2</v>
      </c>
      <c r="G75" s="85">
        <f t="shared" si="30"/>
        <v>5.5663733872627658E-2</v>
      </c>
      <c r="H75" s="84">
        <f t="shared" si="30"/>
        <v>8.0317999233348689E-2</v>
      </c>
      <c r="I75" s="85">
        <f t="shared" si="30"/>
        <v>5.1176301711124625E-2</v>
      </c>
      <c r="J75" s="84">
        <f t="shared" si="30"/>
        <v>4.1781499168998378E-2</v>
      </c>
      <c r="K75" s="85">
        <f t="shared" si="30"/>
        <v>0.12963667286205338</v>
      </c>
      <c r="L75" s="84">
        <f t="shared" si="30"/>
        <v>4.6763887255478462E-2</v>
      </c>
      <c r="M75" s="85">
        <f t="shared" si="30"/>
        <v>0.12002846540944441</v>
      </c>
      <c r="N75" s="84">
        <f t="shared" si="30"/>
        <v>6.5097535295364259E-2</v>
      </c>
      <c r="O75" s="85">
        <f t="shared" si="30"/>
        <v>8.9210002496730195E-2</v>
      </c>
      <c r="P75" s="84">
        <f t="shared" si="30"/>
        <v>8.3801197071626435E-2</v>
      </c>
      <c r="Q75" s="85">
        <f t="shared" si="30"/>
        <v>8.1219881412466874E-2</v>
      </c>
      <c r="R75" s="84">
        <f t="shared" si="30"/>
        <v>8.3374495139201019E-2</v>
      </c>
      <c r="S75" s="85">
        <f t="shared" si="30"/>
        <v>6.5213790264087704E-2</v>
      </c>
      <c r="T75" s="84">
        <f t="shared" si="30"/>
        <v>5.2227324013346448E-2</v>
      </c>
      <c r="U75" s="85">
        <f t="shared" si="30"/>
        <v>0.159323801191318</v>
      </c>
      <c r="V75" s="84">
        <f t="shared" si="30"/>
        <v>4.3239959199522879E-2</v>
      </c>
      <c r="W75" s="85">
        <f t="shared" si="30"/>
        <v>9.2003212049455052E-2</v>
      </c>
      <c r="X75" s="84">
        <f t="shared" si="30"/>
        <v>8.0564094345944845E-2</v>
      </c>
      <c r="Y75" s="85">
        <f t="shared" si="30"/>
        <v>0.12141372141372142</v>
      </c>
      <c r="Z75" s="84">
        <f t="shared" si="30"/>
        <v>7.1741123391806841E-2</v>
      </c>
      <c r="AA75" s="84">
        <f t="shared" si="30"/>
        <v>5.6363244670367199E-2</v>
      </c>
      <c r="AB75" s="104">
        <f t="shared" si="30"/>
        <v>7.2495179094981668E-2</v>
      </c>
      <c r="AC75" s="105">
        <f t="shared" si="30"/>
        <v>7.515841495786546E-2</v>
      </c>
      <c r="AD75" s="18"/>
      <c r="AE75" s="18"/>
    </row>
    <row r="76" spans="1:31" x14ac:dyDescent="0.2">
      <c r="A76" s="89" t="s">
        <v>21</v>
      </c>
      <c r="B76" s="84">
        <f>B12/B31</f>
        <v>7.7136101105991312E-2</v>
      </c>
      <c r="C76" s="85">
        <f t="shared" ref="C76:AC76" si="31">C12/C31</f>
        <v>4.1504872619552616E-2</v>
      </c>
      <c r="D76" s="84">
        <f t="shared" si="31"/>
        <v>6.2071235902555061E-2</v>
      </c>
      <c r="E76" s="85">
        <f t="shared" si="31"/>
        <v>6.1610701979595971E-2</v>
      </c>
      <c r="F76" s="84">
        <f t="shared" si="31"/>
        <v>8.2719832411456279E-2</v>
      </c>
      <c r="G76" s="85">
        <f t="shared" si="31"/>
        <v>4.233220835143868E-2</v>
      </c>
      <c r="H76" s="84">
        <f t="shared" si="31"/>
        <v>7.1629284362138598E-2</v>
      </c>
      <c r="I76" s="85">
        <f t="shared" si="31"/>
        <v>4.7409131554603384E-2</v>
      </c>
      <c r="J76" s="84">
        <f t="shared" si="31"/>
        <v>3.6157336306706221E-2</v>
      </c>
      <c r="K76" s="85">
        <f t="shared" si="31"/>
        <v>0.11305982734246614</v>
      </c>
      <c r="L76" s="84">
        <f t="shared" si="31"/>
        <v>3.7892508526402448E-2</v>
      </c>
      <c r="M76" s="85">
        <f t="shared" si="31"/>
        <v>0.1095369287856453</v>
      </c>
      <c r="N76" s="84">
        <f t="shared" si="31"/>
        <v>5.2176925897395358E-2</v>
      </c>
      <c r="O76" s="85">
        <f t="shared" si="31"/>
        <v>8.3476685350149238E-2</v>
      </c>
      <c r="P76" s="84">
        <f t="shared" si="31"/>
        <v>6.5616343490304707E-2</v>
      </c>
      <c r="Q76" s="85">
        <f t="shared" si="31"/>
        <v>7.0328392909038071E-2</v>
      </c>
      <c r="R76" s="84">
        <f t="shared" si="31"/>
        <v>7.3913368031015086E-2</v>
      </c>
      <c r="S76" s="85">
        <f t="shared" si="31"/>
        <v>5.4620368896158095E-2</v>
      </c>
      <c r="T76" s="84">
        <f t="shared" si="31"/>
        <v>3.9206694944399864E-2</v>
      </c>
      <c r="U76" s="85">
        <f t="shared" si="31"/>
        <v>0.1118688351690497</v>
      </c>
      <c r="V76" s="84">
        <f t="shared" si="31"/>
        <v>3.6042279401518683E-2</v>
      </c>
      <c r="W76" s="85">
        <f t="shared" si="31"/>
        <v>7.4768826041904435E-2</v>
      </c>
      <c r="X76" s="84">
        <f t="shared" si="31"/>
        <v>6.4978171452436104E-2</v>
      </c>
      <c r="Y76" s="85">
        <f t="shared" si="31"/>
        <v>0.10163574314517711</v>
      </c>
      <c r="Z76" s="84">
        <f t="shared" si="31"/>
        <v>6.6416703577425032E-2</v>
      </c>
      <c r="AA76" s="84">
        <f t="shared" si="31"/>
        <v>5.1044383431041361E-2</v>
      </c>
      <c r="AB76" s="104">
        <f t="shared" si="31"/>
        <v>6.2757579534001046E-2</v>
      </c>
      <c r="AC76" s="105">
        <f t="shared" si="31"/>
        <v>6.5012070070160924E-2</v>
      </c>
      <c r="AD76" s="18"/>
      <c r="AE76" s="18"/>
    </row>
    <row r="77" spans="1:31" x14ac:dyDescent="0.2">
      <c r="A77" s="90" t="s">
        <v>22</v>
      </c>
      <c r="B77" s="84">
        <f>B13/B31</f>
        <v>6.7041690033358969E-2</v>
      </c>
      <c r="C77" s="85">
        <f t="shared" ref="C77:AC77" si="32">C13/C31</f>
        <v>4.6379620263400943E-2</v>
      </c>
      <c r="D77" s="84">
        <f t="shared" si="32"/>
        <v>5.5398622291131266E-2</v>
      </c>
      <c r="E77" s="85">
        <f t="shared" si="32"/>
        <v>5.0114857104249712E-2</v>
      </c>
      <c r="F77" s="84">
        <f t="shared" si="32"/>
        <v>7.693196517375607E-2</v>
      </c>
      <c r="G77" s="85">
        <f t="shared" si="32"/>
        <v>3.4821075604664152E-2</v>
      </c>
      <c r="H77" s="84">
        <f t="shared" si="32"/>
        <v>6.5467082848807562E-2</v>
      </c>
      <c r="I77" s="85">
        <f t="shared" si="32"/>
        <v>4.7315492525856206E-2</v>
      </c>
      <c r="J77" s="84">
        <f t="shared" si="32"/>
        <v>4.0666484337197314E-2</v>
      </c>
      <c r="K77" s="85">
        <f t="shared" si="32"/>
        <v>0.1170138714469218</v>
      </c>
      <c r="L77" s="84">
        <f t="shared" si="32"/>
        <v>3.4309459406483986E-2</v>
      </c>
      <c r="M77" s="85">
        <f t="shared" si="32"/>
        <v>9.3866720886494184E-2</v>
      </c>
      <c r="N77" s="84">
        <f t="shared" si="32"/>
        <v>4.8608985334665428E-2</v>
      </c>
      <c r="O77" s="85">
        <f t="shared" si="32"/>
        <v>7.555243018890398E-2</v>
      </c>
      <c r="P77" s="84">
        <f t="shared" si="32"/>
        <v>5.2099821923229123E-2</v>
      </c>
      <c r="Q77" s="85">
        <f t="shared" si="32"/>
        <v>5.6205459190533817E-2</v>
      </c>
      <c r="R77" s="84">
        <f t="shared" si="32"/>
        <v>6.7328537916773207E-2</v>
      </c>
      <c r="S77" s="85">
        <f t="shared" si="32"/>
        <v>5.1378174046037235E-2</v>
      </c>
      <c r="T77" s="84">
        <f t="shared" si="32"/>
        <v>3.2093014836759443E-2</v>
      </c>
      <c r="U77" s="85">
        <f t="shared" si="32"/>
        <v>6.8542732840346607E-2</v>
      </c>
      <c r="V77" s="84">
        <f t="shared" si="32"/>
        <v>3.3779302118614941E-2</v>
      </c>
      <c r="W77" s="85">
        <f t="shared" si="32"/>
        <v>7.6637595101131939E-2</v>
      </c>
      <c r="X77" s="84">
        <f t="shared" si="32"/>
        <v>5.4717054432967663E-2</v>
      </c>
      <c r="Y77" s="85">
        <f t="shared" si="32"/>
        <v>6.8944416114227441E-2</v>
      </c>
      <c r="Z77" s="84">
        <f t="shared" si="32"/>
        <v>6.225213996559574E-2</v>
      </c>
      <c r="AA77" s="84">
        <f t="shared" si="32"/>
        <v>5.3331622106001363E-2</v>
      </c>
      <c r="AB77" s="104">
        <f t="shared" si="32"/>
        <v>5.6717510270386087E-2</v>
      </c>
      <c r="AC77" s="105">
        <f t="shared" si="32"/>
        <v>5.9638911103765312E-2</v>
      </c>
      <c r="AD77" s="18"/>
      <c r="AE77" s="18"/>
    </row>
    <row r="78" spans="1:31" x14ac:dyDescent="0.2">
      <c r="A78" s="89" t="s">
        <v>23</v>
      </c>
      <c r="B78" s="84">
        <f>B14/B31</f>
        <v>5.5853139616227371E-2</v>
      </c>
      <c r="C78" s="85">
        <f t="shared" ref="C78:AC78" si="33">C14/C31</f>
        <v>4.4996360963996951E-2</v>
      </c>
      <c r="D78" s="84">
        <f t="shared" si="33"/>
        <v>4.9079993486679553E-2</v>
      </c>
      <c r="E78" s="85">
        <f t="shared" si="33"/>
        <v>4.336531315451659E-2</v>
      </c>
      <c r="F78" s="84">
        <f t="shared" si="33"/>
        <v>6.047323355252298E-2</v>
      </c>
      <c r="G78" s="85">
        <f t="shared" si="33"/>
        <v>3.2333155819249282E-2</v>
      </c>
      <c r="H78" s="84">
        <f t="shared" si="33"/>
        <v>5.6137344401458997E-2</v>
      </c>
      <c r="I78" s="85">
        <f t="shared" si="33"/>
        <v>4.4189389566142594E-2</v>
      </c>
      <c r="J78" s="84">
        <f t="shared" si="33"/>
        <v>4.4902138163661738E-2</v>
      </c>
      <c r="K78" s="85">
        <f t="shared" si="33"/>
        <v>8.4305100071043623E-2</v>
      </c>
      <c r="L78" s="84">
        <f t="shared" si="33"/>
        <v>3.1839742835861849E-2</v>
      </c>
      <c r="M78" s="85">
        <f t="shared" si="33"/>
        <v>7.0567783256239511E-2</v>
      </c>
      <c r="N78" s="84">
        <f t="shared" si="33"/>
        <v>4.2922930465525422E-2</v>
      </c>
      <c r="O78" s="85">
        <f t="shared" si="33"/>
        <v>5.5706860968777132E-2</v>
      </c>
      <c r="P78" s="84">
        <f t="shared" si="33"/>
        <v>4.6392708745548079E-2</v>
      </c>
      <c r="Q78" s="85">
        <f t="shared" si="33"/>
        <v>4.1939387630287969E-2</v>
      </c>
      <c r="R78" s="84">
        <f t="shared" si="33"/>
        <v>5.5732820438702792E-2</v>
      </c>
      <c r="S78" s="85">
        <f t="shared" si="33"/>
        <v>4.5458273627736204E-2</v>
      </c>
      <c r="T78" s="84">
        <f t="shared" si="33"/>
        <v>4.183736884340853E-2</v>
      </c>
      <c r="U78" s="85">
        <f t="shared" si="33"/>
        <v>4.9714155590445487E-2</v>
      </c>
      <c r="V78" s="84">
        <f t="shared" si="33"/>
        <v>3.0327239892313496E-2</v>
      </c>
      <c r="W78" s="85">
        <f t="shared" si="33"/>
        <v>6.4050499460553051E-2</v>
      </c>
      <c r="X78" s="84">
        <f t="shared" si="33"/>
        <v>4.6138605206800604E-2</v>
      </c>
      <c r="Y78" s="85">
        <f t="shared" si="33"/>
        <v>5.0256933275801198E-2</v>
      </c>
      <c r="Z78" s="84">
        <f t="shared" si="33"/>
        <v>5.6082034589672543E-2</v>
      </c>
      <c r="AA78" s="84">
        <f t="shared" si="33"/>
        <v>5.3050186325154583E-2</v>
      </c>
      <c r="AB78" s="104">
        <f t="shared" si="33"/>
        <v>4.9236635379976953E-2</v>
      </c>
      <c r="AC78" s="105">
        <f t="shared" si="33"/>
        <v>5.045065845533539E-2</v>
      </c>
      <c r="AD78" s="18"/>
      <c r="AE78" s="18"/>
    </row>
    <row r="79" spans="1:31" x14ac:dyDescent="0.2">
      <c r="A79" s="90" t="s">
        <v>24</v>
      </c>
      <c r="B79" s="84">
        <f>B15/B31</f>
        <v>5.2374152294946436E-2</v>
      </c>
      <c r="C79" s="85">
        <f t="shared" ref="C79:AC79" si="34">C15/C31</f>
        <v>4.5911440192833441E-2</v>
      </c>
      <c r="D79" s="84">
        <f t="shared" si="34"/>
        <v>4.9366721180326943E-2</v>
      </c>
      <c r="E79" s="85">
        <f t="shared" si="34"/>
        <v>4.122694412539693E-2</v>
      </c>
      <c r="F79" s="84">
        <f t="shared" si="34"/>
        <v>5.7710603636887486E-2</v>
      </c>
      <c r="G79" s="85">
        <f t="shared" si="34"/>
        <v>3.1134118969285706E-2</v>
      </c>
      <c r="H79" s="84">
        <f t="shared" si="34"/>
        <v>5.6854603612280598E-2</v>
      </c>
      <c r="I79" s="85">
        <f t="shared" si="34"/>
        <v>4.3931110486850916E-2</v>
      </c>
      <c r="J79" s="84">
        <f t="shared" si="34"/>
        <v>4.5792747494722966E-2</v>
      </c>
      <c r="K79" s="85">
        <f t="shared" si="34"/>
        <v>5.6325394148588816E-2</v>
      </c>
      <c r="L79" s="84">
        <f t="shared" si="34"/>
        <v>3.4746560037633774E-2</v>
      </c>
      <c r="M79" s="85">
        <f t="shared" si="34"/>
        <v>6.6139378844101052E-2</v>
      </c>
      <c r="N79" s="84">
        <f t="shared" si="34"/>
        <v>4.1225299412108347E-2</v>
      </c>
      <c r="O79" s="85">
        <f t="shared" si="34"/>
        <v>5.3422009249354627E-2</v>
      </c>
      <c r="P79" s="84">
        <f t="shared" si="34"/>
        <v>4.570018796992481E-2</v>
      </c>
      <c r="Q79" s="85">
        <f t="shared" si="34"/>
        <v>4.0223902284566702E-2</v>
      </c>
      <c r="R79" s="84">
        <f t="shared" si="34"/>
        <v>5.28962293668176E-2</v>
      </c>
      <c r="S79" s="85">
        <f t="shared" si="34"/>
        <v>4.481337276717149E-2</v>
      </c>
      <c r="T79" s="84">
        <f t="shared" si="34"/>
        <v>3.3154938245533588E-2</v>
      </c>
      <c r="U79" s="85">
        <f t="shared" si="34"/>
        <v>4.1168786030178456E-2</v>
      </c>
      <c r="V79" s="84">
        <f t="shared" si="34"/>
        <v>3.2768579916726895E-2</v>
      </c>
      <c r="W79" s="85">
        <f t="shared" si="34"/>
        <v>6.0700509231357877E-2</v>
      </c>
      <c r="X79" s="84">
        <f t="shared" si="34"/>
        <v>4.2782981988413148E-2</v>
      </c>
      <c r="Y79" s="85">
        <f t="shared" si="34"/>
        <v>4.2807829600282434E-2</v>
      </c>
      <c r="Z79" s="84">
        <f t="shared" si="34"/>
        <v>5.6283927854060015E-2</v>
      </c>
      <c r="AA79" s="84">
        <f t="shared" si="34"/>
        <v>5.3496633313012507E-2</v>
      </c>
      <c r="AB79" s="104">
        <f t="shared" si="34"/>
        <v>4.8302516709191202E-2</v>
      </c>
      <c r="AC79" s="105">
        <f t="shared" si="34"/>
        <v>4.8378310974420115E-2</v>
      </c>
      <c r="AD79" s="18"/>
      <c r="AE79" s="18"/>
    </row>
    <row r="80" spans="1:31" x14ac:dyDescent="0.2">
      <c r="A80" s="89" t="s">
        <v>25</v>
      </c>
      <c r="B80" s="84">
        <f>B16/B31</f>
        <v>5.0443148114958342E-2</v>
      </c>
      <c r="C80" s="85">
        <f t="shared" ref="C80:AC80" si="35">C16/C31</f>
        <v>4.6755583047341516E-2</v>
      </c>
      <c r="D80" s="84">
        <f t="shared" si="35"/>
        <v>4.739502580549243E-2</v>
      </c>
      <c r="E80" s="85">
        <f t="shared" si="35"/>
        <v>4.2162691710019594E-2</v>
      </c>
      <c r="F80" s="84">
        <f t="shared" si="35"/>
        <v>5.1754667659072558E-2</v>
      </c>
      <c r="G80" s="85">
        <f t="shared" si="35"/>
        <v>3.3437445888153061E-2</v>
      </c>
      <c r="H80" s="84">
        <f t="shared" si="35"/>
        <v>5.4174545243701702E-2</v>
      </c>
      <c r="I80" s="85">
        <f t="shared" si="35"/>
        <v>4.6051880137927201E-2</v>
      </c>
      <c r="J80" s="84">
        <f t="shared" si="35"/>
        <v>4.609429238634212E-2</v>
      </c>
      <c r="K80" s="85">
        <f t="shared" si="35"/>
        <v>4.7139955938601083E-2</v>
      </c>
      <c r="L80" s="84">
        <f t="shared" si="35"/>
        <v>3.6867380140342625E-2</v>
      </c>
      <c r="M80" s="85">
        <f t="shared" si="35"/>
        <v>5.935647842220302E-2</v>
      </c>
      <c r="N80" s="84">
        <f t="shared" si="35"/>
        <v>4.286238087709443E-2</v>
      </c>
      <c r="O80" s="85">
        <f t="shared" si="35"/>
        <v>4.901379157113047E-2</v>
      </c>
      <c r="P80" s="84">
        <f t="shared" si="35"/>
        <v>4.647102954755309E-2</v>
      </c>
      <c r="Q80" s="85">
        <f t="shared" si="35"/>
        <v>4.1037185476280325E-2</v>
      </c>
      <c r="R80" s="84">
        <f t="shared" si="35"/>
        <v>5.1706639941934057E-2</v>
      </c>
      <c r="S80" s="85">
        <f t="shared" si="35"/>
        <v>4.4548014557712193E-2</v>
      </c>
      <c r="T80" s="84">
        <f t="shared" si="35"/>
        <v>3.3378183507605422E-2</v>
      </c>
      <c r="U80" s="85">
        <f t="shared" si="35"/>
        <v>4.0449680597336911E-2</v>
      </c>
      <c r="V80" s="84">
        <f t="shared" si="35"/>
        <v>3.59512400855398E-2</v>
      </c>
      <c r="W80" s="85">
        <f t="shared" si="35"/>
        <v>5.4805183288803641E-2</v>
      </c>
      <c r="X80" s="84">
        <f t="shared" si="35"/>
        <v>3.999067612651331E-2</v>
      </c>
      <c r="Y80" s="85">
        <f t="shared" si="35"/>
        <v>3.9202918448201465E-2</v>
      </c>
      <c r="Z80" s="84">
        <f t="shared" si="35"/>
        <v>5.6481700847745696E-2</v>
      </c>
      <c r="AA80" s="84">
        <f t="shared" si="35"/>
        <v>5.5143078467412579E-2</v>
      </c>
      <c r="AB80" s="104">
        <f t="shared" si="35"/>
        <v>4.7570635550512372E-2</v>
      </c>
      <c r="AC80" s="105">
        <f t="shared" si="35"/>
        <v>4.7453535337055014E-2</v>
      </c>
      <c r="AD80" s="18"/>
      <c r="AE80" s="18"/>
    </row>
    <row r="81" spans="1:31" x14ac:dyDescent="0.2">
      <c r="A81" s="90" t="s">
        <v>26</v>
      </c>
      <c r="B81" s="84">
        <f>B17/B31</f>
        <v>4.6591257291853358E-2</v>
      </c>
      <c r="C81" s="85">
        <f t="shared" ref="C81:AC81" si="36">C17/C31</f>
        <v>4.9225587601456747E-2</v>
      </c>
      <c r="D81" s="84">
        <f t="shared" si="36"/>
        <v>4.2442778355952962E-2</v>
      </c>
      <c r="E81" s="85">
        <f t="shared" si="36"/>
        <v>4.5165867171137082E-2</v>
      </c>
      <c r="F81" s="84">
        <f t="shared" si="36"/>
        <v>4.2126729832501493E-2</v>
      </c>
      <c r="G81" s="85">
        <f t="shared" si="36"/>
        <v>3.5582316983523862E-2</v>
      </c>
      <c r="H81" s="84">
        <f t="shared" si="36"/>
        <v>5.1456905928448024E-2</v>
      </c>
      <c r="I81" s="85">
        <f t="shared" si="36"/>
        <v>4.6131113162251741E-2</v>
      </c>
      <c r="J81" s="84">
        <f t="shared" si="36"/>
        <v>4.6206495136712038E-2</v>
      </c>
      <c r="K81" s="85">
        <f t="shared" si="36"/>
        <v>4.2984980373301951E-2</v>
      </c>
      <c r="L81" s="84">
        <f t="shared" si="36"/>
        <v>3.8496217021443409E-2</v>
      </c>
      <c r="M81" s="85">
        <f t="shared" si="36"/>
        <v>4.7805621918365272E-2</v>
      </c>
      <c r="N81" s="84">
        <f t="shared" si="36"/>
        <v>4.1842008183164747E-2</v>
      </c>
      <c r="O81" s="85">
        <f t="shared" si="36"/>
        <v>4.304339958448912E-2</v>
      </c>
      <c r="P81" s="84">
        <f t="shared" si="36"/>
        <v>4.4962323572088118E-2</v>
      </c>
      <c r="Q81" s="85">
        <f t="shared" si="36"/>
        <v>3.941712535838679E-2</v>
      </c>
      <c r="R81" s="84">
        <f t="shared" si="36"/>
        <v>4.8353871883283647E-2</v>
      </c>
      <c r="S81" s="85">
        <f t="shared" si="36"/>
        <v>4.181723734764016E-2</v>
      </c>
      <c r="T81" s="84">
        <f t="shared" si="36"/>
        <v>3.1767197427249198E-2</v>
      </c>
      <c r="U81" s="85">
        <f t="shared" si="36"/>
        <v>3.9359037357527236E-2</v>
      </c>
      <c r="V81" s="84">
        <f t="shared" si="36"/>
        <v>3.69954053014609E-2</v>
      </c>
      <c r="W81" s="85">
        <f t="shared" si="36"/>
        <v>4.7087068545069687E-2</v>
      </c>
      <c r="X81" s="84">
        <f t="shared" si="36"/>
        <v>3.8628516484316956E-2</v>
      </c>
      <c r="Y81" s="85">
        <f t="shared" si="36"/>
        <v>3.7610324402777236E-2</v>
      </c>
      <c r="Z81" s="84">
        <f t="shared" si="36"/>
        <v>5.3281280580134115E-2</v>
      </c>
      <c r="AA81" s="84">
        <f t="shared" si="36"/>
        <v>5.4908395861885617E-2</v>
      </c>
      <c r="AB81" s="104">
        <f t="shared" si="36"/>
        <v>4.4934715544740406E-2</v>
      </c>
      <c r="AC81" s="105">
        <f t="shared" si="36"/>
        <v>4.5336354404187415E-2</v>
      </c>
      <c r="AD81" s="18"/>
      <c r="AE81" s="18"/>
    </row>
    <row r="82" spans="1:31" x14ac:dyDescent="0.2">
      <c r="A82" s="89" t="s">
        <v>27</v>
      </c>
      <c r="B82" s="84">
        <f>B18/B31</f>
        <v>4.490307399677395E-2</v>
      </c>
      <c r="C82" s="85">
        <f t="shared" ref="C82:AC82" si="37">C18/C31</f>
        <v>5.0879823850795265E-2</v>
      </c>
      <c r="D82" s="84">
        <f t="shared" si="37"/>
        <v>4.4527748869018544E-2</v>
      </c>
      <c r="E82" s="85">
        <f t="shared" si="37"/>
        <v>4.5655698939260858E-2</v>
      </c>
      <c r="F82" s="84">
        <f t="shared" si="37"/>
        <v>4.0891724715408605E-2</v>
      </c>
      <c r="G82" s="85">
        <f t="shared" si="37"/>
        <v>4.2683424867436183E-2</v>
      </c>
      <c r="H82" s="84">
        <f t="shared" si="37"/>
        <v>5.1503076805791331E-2</v>
      </c>
      <c r="I82" s="85">
        <f t="shared" si="37"/>
        <v>5.00721843721606E-2</v>
      </c>
      <c r="J82" s="84">
        <f t="shared" si="37"/>
        <v>5.1935848077475998E-2</v>
      </c>
      <c r="K82" s="85">
        <f t="shared" si="37"/>
        <v>3.9590673909767421E-2</v>
      </c>
      <c r="L82" s="84">
        <f t="shared" si="37"/>
        <v>4.4123642635932415E-2</v>
      </c>
      <c r="M82" s="85">
        <f t="shared" si="37"/>
        <v>4.2960402582219288E-2</v>
      </c>
      <c r="N82" s="84">
        <f t="shared" si="37"/>
        <v>4.6594029586322971E-2</v>
      </c>
      <c r="O82" s="85">
        <f t="shared" si="37"/>
        <v>4.0695556965533668E-2</v>
      </c>
      <c r="P82" s="84">
        <f t="shared" si="37"/>
        <v>4.9276150903574727E-2</v>
      </c>
      <c r="Q82" s="85">
        <f t="shared" si="37"/>
        <v>3.8853249012132017E-2</v>
      </c>
      <c r="R82" s="84">
        <f t="shared" si="37"/>
        <v>4.865881336469572E-2</v>
      </c>
      <c r="S82" s="85">
        <f t="shared" si="37"/>
        <v>4.3861299676262983E-2</v>
      </c>
      <c r="T82" s="84">
        <f t="shared" si="37"/>
        <v>4.3454388579496434E-2</v>
      </c>
      <c r="U82" s="85">
        <f t="shared" si="37"/>
        <v>3.0873593249997004E-2</v>
      </c>
      <c r="V82" s="84">
        <f t="shared" si="37"/>
        <v>4.7598698695165066E-2</v>
      </c>
      <c r="W82" s="85">
        <f t="shared" si="37"/>
        <v>4.4715800951462908E-2</v>
      </c>
      <c r="X82" s="84">
        <f t="shared" si="37"/>
        <v>4.0024669415266868E-2</v>
      </c>
      <c r="Y82" s="85">
        <f t="shared" si="37"/>
        <v>3.5025301063036911E-2</v>
      </c>
      <c r="Z82" s="84">
        <f t="shared" si="37"/>
        <v>5.4110485058868368E-2</v>
      </c>
      <c r="AA82" s="84">
        <f t="shared" si="37"/>
        <v>5.7688834700023374E-2</v>
      </c>
      <c r="AB82" s="104">
        <f t="shared" si="37"/>
        <v>4.737741673826968E-2</v>
      </c>
      <c r="AC82" s="105">
        <f t="shared" si="37"/>
        <v>4.6036551465717973E-2</v>
      </c>
      <c r="AD82" s="18"/>
      <c r="AE82" s="18"/>
    </row>
    <row r="83" spans="1:31" x14ac:dyDescent="0.2">
      <c r="A83" s="90" t="s">
        <v>28</v>
      </c>
      <c r="B83" s="84">
        <f>B19/B31</f>
        <v>4.4178947429278415E-2</v>
      </c>
      <c r="C83" s="85">
        <f t="shared" ref="C83:AC83" si="38">C19/C31</f>
        <v>6.5210390192620635E-2</v>
      </c>
      <c r="D83" s="84">
        <f t="shared" si="38"/>
        <v>5.1398593972346709E-2</v>
      </c>
      <c r="E83" s="85">
        <f t="shared" si="38"/>
        <v>5.2560637794743598E-2</v>
      </c>
      <c r="F83" s="84">
        <f t="shared" si="38"/>
        <v>3.9872807978463189E-2</v>
      </c>
      <c r="G83" s="85">
        <f t="shared" si="38"/>
        <v>6.010213049572169E-2</v>
      </c>
      <c r="H83" s="84">
        <f t="shared" si="38"/>
        <v>5.4906836833193209E-2</v>
      </c>
      <c r="I83" s="85">
        <f t="shared" si="38"/>
        <v>5.9907369391562403E-2</v>
      </c>
      <c r="J83" s="84">
        <f t="shared" si="38"/>
        <v>6.4874227729507225E-2</v>
      </c>
      <c r="K83" s="85">
        <f t="shared" si="38"/>
        <v>3.4495626152664854E-2</v>
      </c>
      <c r="L83" s="84">
        <f t="shared" si="38"/>
        <v>6.9920420243835504E-2</v>
      </c>
      <c r="M83" s="85">
        <f t="shared" si="38"/>
        <v>3.7366949626391498E-2</v>
      </c>
      <c r="N83" s="84">
        <f t="shared" si="38"/>
        <v>5.8493145001687542E-2</v>
      </c>
      <c r="O83" s="85">
        <f t="shared" si="38"/>
        <v>4.4153184705351477E-2</v>
      </c>
      <c r="P83" s="84">
        <f t="shared" si="38"/>
        <v>6.0696560480147738E-2</v>
      </c>
      <c r="Q83" s="85">
        <f t="shared" si="38"/>
        <v>4.2008787795980863E-2</v>
      </c>
      <c r="R83" s="84">
        <f t="shared" si="38"/>
        <v>5.2645287939405587E-2</v>
      </c>
      <c r="S83" s="85">
        <f t="shared" si="38"/>
        <v>5.3549286668886024E-2</v>
      </c>
      <c r="T83" s="84">
        <f t="shared" si="38"/>
        <v>5.8556628875869599E-2</v>
      </c>
      <c r="U83" s="85">
        <f t="shared" si="38"/>
        <v>2.4970936155422653E-2</v>
      </c>
      <c r="V83" s="84">
        <f t="shared" si="38"/>
        <v>6.6711381215059012E-2</v>
      </c>
      <c r="W83" s="85">
        <f t="shared" si="38"/>
        <v>4.4986756043530168E-2</v>
      </c>
      <c r="X83" s="84">
        <f t="shared" si="38"/>
        <v>5.5452766325276924E-2</v>
      </c>
      <c r="Y83" s="85">
        <f t="shared" si="38"/>
        <v>3.6041266229945475E-2</v>
      </c>
      <c r="Z83" s="84">
        <f t="shared" si="38"/>
        <v>5.8089636489117337E-2</v>
      </c>
      <c r="AA83" s="84">
        <f t="shared" si="38"/>
        <v>6.4642223617687372E-2</v>
      </c>
      <c r="AB83" s="104">
        <f t="shared" si="38"/>
        <v>5.5659179506015746E-2</v>
      </c>
      <c r="AC83" s="105">
        <f t="shared" si="38"/>
        <v>5.2401941905443644E-2</v>
      </c>
      <c r="AD83" s="18"/>
      <c r="AE83" s="18"/>
    </row>
    <row r="84" spans="1:31" x14ac:dyDescent="0.2">
      <c r="A84" s="89" t="s">
        <v>29</v>
      </c>
      <c r="B84" s="84">
        <f>B20/B31</f>
        <v>5.2585175206831362E-2</v>
      </c>
      <c r="C84" s="85">
        <f t="shared" ref="C84:AC84" si="39">C20/C31</f>
        <v>8.4824297694425968E-2</v>
      </c>
      <c r="D84" s="84">
        <f t="shared" si="39"/>
        <v>8.1182875630977924E-2</v>
      </c>
      <c r="E84" s="85">
        <f t="shared" si="39"/>
        <v>6.6083372745084787E-2</v>
      </c>
      <c r="F84" s="84">
        <f t="shared" si="39"/>
        <v>5.0717743557114857E-2</v>
      </c>
      <c r="G84" s="85">
        <f t="shared" si="39"/>
        <v>8.8678086376393017E-2</v>
      </c>
      <c r="H84" s="84">
        <f t="shared" si="39"/>
        <v>5.8888269698053199E-2</v>
      </c>
      <c r="I84" s="85">
        <f t="shared" si="39"/>
        <v>7.8224604014953431E-2</v>
      </c>
      <c r="J84" s="84">
        <f t="shared" si="39"/>
        <v>0.10148738770959123</v>
      </c>
      <c r="K84" s="85">
        <f t="shared" si="39"/>
        <v>3.7502421941715526E-2</v>
      </c>
      <c r="L84" s="84">
        <f t="shared" si="39"/>
        <v>9.2471284644635221E-2</v>
      </c>
      <c r="M84" s="85">
        <f t="shared" si="39"/>
        <v>3.7505210186550092E-2</v>
      </c>
      <c r="N84" s="84">
        <f t="shared" si="39"/>
        <v>7.5597282444768127E-2</v>
      </c>
      <c r="O84" s="85">
        <f t="shared" si="39"/>
        <v>5.290891974043168E-2</v>
      </c>
      <c r="P84" s="84">
        <f t="shared" si="39"/>
        <v>8.2053406542672472E-2</v>
      </c>
      <c r="Q84" s="85">
        <f t="shared" si="39"/>
        <v>5.4049716543698251E-2</v>
      </c>
      <c r="R84" s="84">
        <f t="shared" si="39"/>
        <v>6.8667421608598081E-2</v>
      </c>
      <c r="S84" s="85">
        <f t="shared" si="39"/>
        <v>7.183648787956276E-2</v>
      </c>
      <c r="T84" s="84">
        <f t="shared" si="39"/>
        <v>0.13688554758442592</v>
      </c>
      <c r="U84" s="85">
        <f t="shared" si="39"/>
        <v>2.6774692282800196E-2</v>
      </c>
      <c r="V84" s="84">
        <f t="shared" si="39"/>
        <v>9.6128227947583647E-2</v>
      </c>
      <c r="W84" s="85">
        <f t="shared" si="39"/>
        <v>5.1387864824609948E-2</v>
      </c>
      <c r="X84" s="84">
        <f t="shared" si="39"/>
        <v>8.2433725227390828E-2</v>
      </c>
      <c r="Y84" s="85">
        <f t="shared" si="39"/>
        <v>4.6875612913348762E-2</v>
      </c>
      <c r="Z84" s="84">
        <f t="shared" si="39"/>
        <v>6.6719543474006243E-2</v>
      </c>
      <c r="AA84" s="84">
        <f t="shared" si="39"/>
        <v>7.546329188190698E-2</v>
      </c>
      <c r="AB84" s="104">
        <f t="shared" si="39"/>
        <v>7.2863032731868047E-2</v>
      </c>
      <c r="AC84" s="105">
        <f t="shared" si="39"/>
        <v>6.5693209486977808E-2</v>
      </c>
      <c r="AD84" s="18"/>
      <c r="AE84" s="18"/>
    </row>
    <row r="85" spans="1:31" x14ac:dyDescent="0.2">
      <c r="A85" s="90" t="s">
        <v>30</v>
      </c>
      <c r="B85" s="84">
        <f>B21/B31</f>
        <v>6.3168118774101417E-2</v>
      </c>
      <c r="C85" s="85">
        <f t="shared" ref="C85:AC85" si="40">C21/C31</f>
        <v>0.10338267194622455</v>
      </c>
      <c r="D85" s="84">
        <f t="shared" si="40"/>
        <v>9.5728111349460882E-2</v>
      </c>
      <c r="E85" s="85">
        <f t="shared" si="40"/>
        <v>8.3170056077292082E-2</v>
      </c>
      <c r="F85" s="84">
        <f t="shared" si="40"/>
        <v>5.5446177486592016E-2</v>
      </c>
      <c r="G85" s="85">
        <f t="shared" si="40"/>
        <v>0.10997487576736725</v>
      </c>
      <c r="H85" s="84">
        <f t="shared" si="40"/>
        <v>6.7233387342522405E-2</v>
      </c>
      <c r="I85" s="85">
        <f t="shared" si="40"/>
        <v>9.9384966511184725E-2</v>
      </c>
      <c r="J85" s="84">
        <f t="shared" si="40"/>
        <v>0.14485375072756471</v>
      </c>
      <c r="K85" s="85">
        <f t="shared" si="40"/>
        <v>4.268358318203673E-2</v>
      </c>
      <c r="L85" s="84">
        <f t="shared" si="40"/>
        <v>0.1146830530401035</v>
      </c>
      <c r="M85" s="85">
        <f t="shared" si="40"/>
        <v>4.1195547196665482E-2</v>
      </c>
      <c r="N85" s="84">
        <f t="shared" si="40"/>
        <v>9.763284747895061E-2</v>
      </c>
      <c r="O85" s="85">
        <f t="shared" si="40"/>
        <v>6.23541188031271E-2</v>
      </c>
      <c r="P85" s="84">
        <f t="shared" si="40"/>
        <v>9.3564503363672336E-2</v>
      </c>
      <c r="Q85" s="85">
        <f t="shared" si="40"/>
        <v>7.4772172268561296E-2</v>
      </c>
      <c r="R85" s="84">
        <f t="shared" si="40"/>
        <v>7.2842896372308133E-2</v>
      </c>
      <c r="S85" s="85">
        <f t="shared" si="40"/>
        <v>8.9285800440977101E-2</v>
      </c>
      <c r="T85" s="84">
        <f t="shared" si="40"/>
        <v>0.14838569540899135</v>
      </c>
      <c r="U85" s="85">
        <f t="shared" si="40"/>
        <v>3.5973249277898293E-2</v>
      </c>
      <c r="V85" s="84">
        <f t="shared" si="40"/>
        <v>0.10481412187005902</v>
      </c>
      <c r="W85" s="85">
        <f t="shared" si="40"/>
        <v>5.7496670536671721E-2</v>
      </c>
      <c r="X85" s="84">
        <f t="shared" si="40"/>
        <v>0.10594008440047979</v>
      </c>
      <c r="Y85" s="85">
        <f t="shared" si="40"/>
        <v>6.1816969364139177E-2</v>
      </c>
      <c r="Z85" s="84">
        <f t="shared" si="40"/>
        <v>7.101595574829267E-2</v>
      </c>
      <c r="AA85" s="84">
        <f t="shared" si="40"/>
        <v>9.0911091044933473E-2</v>
      </c>
      <c r="AB85" s="104">
        <f t="shared" si="40"/>
        <v>8.4911059221702598E-2</v>
      </c>
      <c r="AC85" s="105">
        <f t="shared" si="40"/>
        <v>8.0616305035290228E-2</v>
      </c>
      <c r="AD85" s="18"/>
      <c r="AE85" s="18"/>
    </row>
    <row r="86" spans="1:31" x14ac:dyDescent="0.2">
      <c r="A86" s="89" t="s">
        <v>31</v>
      </c>
      <c r="B86" s="84">
        <f>B22/B31</f>
        <v>6.2082651604063205E-2</v>
      </c>
      <c r="C86" s="85">
        <f t="shared" ref="C86:AC86" si="41">C22/C31</f>
        <v>0.10790131899094427</v>
      </c>
      <c r="D86" s="84">
        <f t="shared" si="41"/>
        <v>6.8988099030789604E-2</v>
      </c>
      <c r="E86" s="85">
        <f t="shared" si="41"/>
        <v>8.7592054590906021E-2</v>
      </c>
      <c r="F86" s="84">
        <f t="shared" si="41"/>
        <v>4.4724292235524328E-2</v>
      </c>
      <c r="G86" s="85">
        <f t="shared" si="41"/>
        <v>0.10738730850532052</v>
      </c>
      <c r="H86" s="84">
        <f t="shared" si="41"/>
        <v>6.263240572819527E-2</v>
      </c>
      <c r="I86" s="85">
        <f t="shared" si="41"/>
        <v>0.10127524009149871</v>
      </c>
      <c r="J86" s="84">
        <f t="shared" si="41"/>
        <v>0.10165569183514611</v>
      </c>
      <c r="K86" s="85">
        <f t="shared" si="41"/>
        <v>3.9404094696127046E-2</v>
      </c>
      <c r="L86" s="84">
        <f t="shared" si="41"/>
        <v>0.11498098710259125</v>
      </c>
      <c r="M86" s="85">
        <f t="shared" si="41"/>
        <v>3.839577085345397E-2</v>
      </c>
      <c r="N86" s="84">
        <f t="shared" si="41"/>
        <v>8.925457850198075E-2</v>
      </c>
      <c r="O86" s="85">
        <f t="shared" si="41"/>
        <v>6.2996625978363197E-2</v>
      </c>
      <c r="P86" s="84">
        <f t="shared" si="41"/>
        <v>8.029324957129666E-2</v>
      </c>
      <c r="Q86" s="85">
        <f t="shared" si="41"/>
        <v>8.4887246418300824E-2</v>
      </c>
      <c r="R86" s="84">
        <f t="shared" si="41"/>
        <v>6.6915596327361035E-2</v>
      </c>
      <c r="S86" s="85">
        <f t="shared" si="41"/>
        <v>9.1535716410877432E-2</v>
      </c>
      <c r="T86" s="84">
        <f t="shared" si="41"/>
        <v>0.12640508757851296</v>
      </c>
      <c r="U86" s="85">
        <f t="shared" si="41"/>
        <v>3.2269856298764339E-2</v>
      </c>
      <c r="V86" s="84">
        <f t="shared" si="41"/>
        <v>0.10928805396959287</v>
      </c>
      <c r="W86" s="85">
        <f t="shared" si="41"/>
        <v>5.5918562394389096E-2</v>
      </c>
      <c r="X86" s="84">
        <f t="shared" si="41"/>
        <v>9.6514231047527474E-2</v>
      </c>
      <c r="Y86" s="85">
        <f t="shared" si="41"/>
        <v>6.5508178715725882E-2</v>
      </c>
      <c r="Z86" s="84">
        <f t="shared" si="41"/>
        <v>6.8198720655947093E-2</v>
      </c>
      <c r="AA86" s="84">
        <f t="shared" si="41"/>
        <v>8.6692304519015245E-2</v>
      </c>
      <c r="AB86" s="104">
        <f t="shared" si="41"/>
        <v>7.7909541893773929E-2</v>
      </c>
      <c r="AC86" s="105">
        <f t="shared" si="41"/>
        <v>8.1205446757122379E-2</v>
      </c>
      <c r="AD86" s="18"/>
      <c r="AE86" s="18"/>
    </row>
    <row r="87" spans="1:31" x14ac:dyDescent="0.2">
      <c r="A87" s="90" t="s">
        <v>32</v>
      </c>
      <c r="B87" s="84">
        <f>B23/B31</f>
        <v>6.1793579122029055E-2</v>
      </c>
      <c r="C87" s="85">
        <f t="shared" ref="C87:AC87" si="42">C23/C31</f>
        <v>8.7790856868840056E-2</v>
      </c>
      <c r="D87" s="84">
        <f t="shared" si="42"/>
        <v>4.7713612131767308E-2</v>
      </c>
      <c r="E87" s="85">
        <f t="shared" si="42"/>
        <v>8.2217417742044455E-2</v>
      </c>
      <c r="F87" s="84">
        <f t="shared" si="42"/>
        <v>3.8069070249732141E-2</v>
      </c>
      <c r="G87" s="85">
        <f t="shared" si="42"/>
        <v>9.6517565726495447E-2</v>
      </c>
      <c r="H87" s="84">
        <f t="shared" si="42"/>
        <v>5.5311637315947314E-2</v>
      </c>
      <c r="I87" s="85">
        <f t="shared" si="42"/>
        <v>8.7813857958854394E-2</v>
      </c>
      <c r="J87" s="84">
        <f t="shared" si="42"/>
        <v>7.4523664261320205E-2</v>
      </c>
      <c r="K87" s="85">
        <f t="shared" si="42"/>
        <v>3.128072277916915E-2</v>
      </c>
      <c r="L87" s="84">
        <f t="shared" si="42"/>
        <v>8.858834136971265E-2</v>
      </c>
      <c r="M87" s="85">
        <f t="shared" si="42"/>
        <v>3.7836628882224367E-2</v>
      </c>
      <c r="N87" s="84">
        <f t="shared" si="42"/>
        <v>7.4474872481445478E-2</v>
      </c>
      <c r="O87" s="85">
        <f t="shared" si="42"/>
        <v>5.8997276502562014E-2</v>
      </c>
      <c r="P87" s="84">
        <f t="shared" si="42"/>
        <v>5.7213345864661654E-2</v>
      </c>
      <c r="Q87" s="85">
        <f t="shared" si="42"/>
        <v>7.9560783701371082E-2</v>
      </c>
      <c r="R87" s="84">
        <f t="shared" si="42"/>
        <v>5.7629175276234103E-2</v>
      </c>
      <c r="S87" s="85">
        <f t="shared" si="42"/>
        <v>7.5826510410887088E-2</v>
      </c>
      <c r="T87" s="84">
        <f t="shared" si="42"/>
        <v>7.3170143057977394E-2</v>
      </c>
      <c r="U87" s="85">
        <f t="shared" si="42"/>
        <v>3.7741050133633762E-2</v>
      </c>
      <c r="V87" s="84">
        <f t="shared" si="42"/>
        <v>9.4155090119633092E-2</v>
      </c>
      <c r="W87" s="85">
        <f t="shared" si="42"/>
        <v>5.1116909732542695E-2</v>
      </c>
      <c r="X87" s="84">
        <f t="shared" si="42"/>
        <v>6.32930755670809E-2</v>
      </c>
      <c r="Y87" s="85">
        <f t="shared" si="42"/>
        <v>5.4434550660965753E-2</v>
      </c>
      <c r="Z87" s="84">
        <f t="shared" si="42"/>
        <v>6.1400273998001666E-2</v>
      </c>
      <c r="AA87" s="84">
        <f t="shared" si="42"/>
        <v>7.079714163920299E-2</v>
      </c>
      <c r="AB87" s="104">
        <f t="shared" si="42"/>
        <v>6.3934246572347461E-2</v>
      </c>
      <c r="AC87" s="105">
        <f t="shared" si="42"/>
        <v>7.095024021544187E-2</v>
      </c>
      <c r="AD87" s="18"/>
      <c r="AE87" s="18"/>
    </row>
    <row r="88" spans="1:31" x14ac:dyDescent="0.2">
      <c r="A88" s="89" t="s">
        <v>33</v>
      </c>
      <c r="B88" s="84">
        <f>B24/B31</f>
        <v>5.3102614949672479E-2</v>
      </c>
      <c r="C88" s="85">
        <f t="shared" ref="C88:AC88" si="43">C24/C31</f>
        <v>6.2269368112964754E-2</v>
      </c>
      <c r="D88" s="84">
        <f t="shared" si="43"/>
        <v>3.6888756734560955E-2</v>
      </c>
      <c r="E88" s="85">
        <f t="shared" si="43"/>
        <v>6.5556381325586111E-2</v>
      </c>
      <c r="F88" s="84">
        <f t="shared" si="43"/>
        <v>3.3861349291860368E-2</v>
      </c>
      <c r="G88" s="85">
        <f t="shared" si="43"/>
        <v>7.1334524746879069E-2</v>
      </c>
      <c r="H88" s="84">
        <f t="shared" si="43"/>
        <v>4.6350192146011639E-2</v>
      </c>
      <c r="I88" s="85">
        <f t="shared" si="43"/>
        <v>6.5152184001720487E-2</v>
      </c>
      <c r="J88" s="84">
        <f t="shared" si="43"/>
        <v>6.361895945974376E-2</v>
      </c>
      <c r="K88" s="85">
        <f t="shared" si="43"/>
        <v>2.2719607322516523E-2</v>
      </c>
      <c r="L88" s="84">
        <f t="shared" si="43"/>
        <v>6.4618369987063384E-2</v>
      </c>
      <c r="M88" s="85">
        <f t="shared" si="43"/>
        <v>3.5530930717226655E-2</v>
      </c>
      <c r="N88" s="84">
        <f t="shared" si="43"/>
        <v>5.3715333959012415E-2</v>
      </c>
      <c r="O88" s="85">
        <f t="shared" si="43"/>
        <v>5.2701622416514153E-2</v>
      </c>
      <c r="P88" s="84">
        <f t="shared" si="43"/>
        <v>4.1528574726289409E-2</v>
      </c>
      <c r="Q88" s="85">
        <f t="shared" si="43"/>
        <v>6.6635002841069282E-2</v>
      </c>
      <c r="R88" s="84">
        <f t="shared" si="43"/>
        <v>4.6841870371282138E-2</v>
      </c>
      <c r="S88" s="85">
        <f t="shared" si="43"/>
        <v>6.0324766283746729E-2</v>
      </c>
      <c r="T88" s="84">
        <f t="shared" si="43"/>
        <v>4.7623644690081277E-2</v>
      </c>
      <c r="U88" s="85">
        <f t="shared" si="43"/>
        <v>3.7327564509749868E-2</v>
      </c>
      <c r="V88" s="84">
        <f t="shared" si="43"/>
        <v>7.9035131886241727E-2</v>
      </c>
      <c r="W88" s="85">
        <f t="shared" si="43"/>
        <v>4.7293979706284683E-2</v>
      </c>
      <c r="X88" s="84">
        <f t="shared" si="43"/>
        <v>4.0891498278482735E-2</v>
      </c>
      <c r="Y88" s="85">
        <f t="shared" si="43"/>
        <v>5.0453065547405168E-2</v>
      </c>
      <c r="Z88" s="84">
        <f t="shared" si="43"/>
        <v>5.1099597243538901E-2</v>
      </c>
      <c r="AA88" s="84">
        <f t="shared" si="43"/>
        <v>5.4809389137678931E-2</v>
      </c>
      <c r="AB88" s="104">
        <f t="shared" si="43"/>
        <v>5.0471923967440852E-2</v>
      </c>
      <c r="AC88" s="105">
        <f t="shared" si="43"/>
        <v>5.6604221117488189E-2</v>
      </c>
      <c r="AD88" s="18"/>
      <c r="AE88" s="18"/>
    </row>
    <row r="89" spans="1:31" x14ac:dyDescent="0.2">
      <c r="A89" s="90" t="s">
        <v>34</v>
      </c>
      <c r="B89" s="84">
        <f>B25/B31</f>
        <v>2.1962281822544186E-2</v>
      </c>
      <c r="C89" s="85">
        <f t="shared" ref="C89:AC89" si="44">C25/C31</f>
        <v>4.6490281007353265E-2</v>
      </c>
      <c r="D89" s="84">
        <f t="shared" si="44"/>
        <v>1.7918710928926929E-2</v>
      </c>
      <c r="E89" s="85">
        <f t="shared" si="44"/>
        <v>5.7823795689480442E-2</v>
      </c>
      <c r="F89" s="84">
        <f t="shared" si="44"/>
        <v>1.5343775604222128E-2</v>
      </c>
      <c r="G89" s="85">
        <f t="shared" si="44"/>
        <v>6.294453392751545E-2</v>
      </c>
      <c r="H89" s="84">
        <f t="shared" si="44"/>
        <v>2.4817383442693887E-2</v>
      </c>
      <c r="I89" s="85">
        <f t="shared" si="44"/>
        <v>5.2202215026080016E-2</v>
      </c>
      <c r="J89" s="84">
        <f t="shared" si="44"/>
        <v>3.5540221179671663E-2</v>
      </c>
      <c r="K89" s="85">
        <f t="shared" si="44"/>
        <v>1.9375533724192866E-2</v>
      </c>
      <c r="L89" s="84">
        <f t="shared" si="44"/>
        <v>6.0357128856482027E-2</v>
      </c>
      <c r="M89" s="85">
        <f t="shared" si="44"/>
        <v>2.4213897219539472E-2</v>
      </c>
      <c r="N89" s="84">
        <f t="shared" si="44"/>
        <v>5.1700378210669959E-2</v>
      </c>
      <c r="O89" s="85">
        <f t="shared" si="44"/>
        <v>4.1798470351901526E-2</v>
      </c>
      <c r="P89" s="84">
        <f t="shared" si="44"/>
        <v>2.963824033768632E-2</v>
      </c>
      <c r="Q89" s="85">
        <f t="shared" si="44"/>
        <v>5.1776861117255921E-2</v>
      </c>
      <c r="R89" s="84">
        <f t="shared" si="44"/>
        <v>3.5212799918682272E-2</v>
      </c>
      <c r="S89" s="85">
        <f t="shared" si="44"/>
        <v>5.1701428592105837E-2</v>
      </c>
      <c r="T89" s="84">
        <f t="shared" si="44"/>
        <v>2.9975201674942831E-2</v>
      </c>
      <c r="U89" s="85">
        <f t="shared" si="44"/>
        <v>2.9645121468892699E-2</v>
      </c>
      <c r="V89" s="84">
        <f t="shared" si="44"/>
        <v>6.6646353132216951E-2</v>
      </c>
      <c r="W89" s="85">
        <f t="shared" si="44"/>
        <v>3.1844613002231688E-2</v>
      </c>
      <c r="X89" s="84">
        <f t="shared" si="44"/>
        <v>2.3365529833967065E-2</v>
      </c>
      <c r="Y89" s="85">
        <f t="shared" si="44"/>
        <v>4.178794178794179E-2</v>
      </c>
      <c r="Z89" s="84">
        <f t="shared" si="44"/>
        <v>3.5268487139605072E-2</v>
      </c>
      <c r="AA89" s="84">
        <f t="shared" si="44"/>
        <v>4.0609258045442256E-2</v>
      </c>
      <c r="AB89" s="104">
        <f t="shared" si="44"/>
        <v>3.5093127641385884E-2</v>
      </c>
      <c r="AC89" s="105">
        <f t="shared" si="44"/>
        <v>4.4636842869445123E-2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2.2593235223598546E-2</v>
      </c>
      <c r="D90" s="84">
        <f t="shared" si="45"/>
        <v>9.309800423365829E-4</v>
      </c>
      <c r="E90" s="85">
        <f t="shared" si="45"/>
        <v>2.829538544692926E-2</v>
      </c>
      <c r="F90" s="84">
        <f t="shared" si="45"/>
        <v>8.3434124556943789E-4</v>
      </c>
      <c r="G90" s="85">
        <f t="shared" si="45"/>
        <v>3.1478801224520465E-2</v>
      </c>
      <c r="H90" s="84">
        <f t="shared" si="45"/>
        <v>3.0633840246616908E-3</v>
      </c>
      <c r="I90" s="85">
        <f t="shared" si="45"/>
        <v>1.9243334907703816E-2</v>
      </c>
      <c r="J90" s="84">
        <f t="shared" si="45"/>
        <v>9.2847775931107508E-3</v>
      </c>
      <c r="K90" s="85">
        <f t="shared" si="45"/>
        <v>6.1140573085230821E-3</v>
      </c>
      <c r="L90" s="84">
        <f t="shared" si="45"/>
        <v>2.0455525500803637E-2</v>
      </c>
      <c r="M90" s="85">
        <f t="shared" si="45"/>
        <v>6.1973262847557567E-3</v>
      </c>
      <c r="N90" s="84">
        <f t="shared" si="45"/>
        <v>1.0641029522409515E-2</v>
      </c>
      <c r="O90" s="85">
        <f t="shared" si="45"/>
        <v>8.5014808587835656E-3</v>
      </c>
      <c r="P90" s="84">
        <f t="shared" si="45"/>
        <v>5.8225333069515895E-3</v>
      </c>
      <c r="Q90" s="85">
        <f t="shared" si="45"/>
        <v>1.0386168546977406E-2</v>
      </c>
      <c r="R90" s="84">
        <f t="shared" si="45"/>
        <v>9.0148325442443097E-3</v>
      </c>
      <c r="S90" s="85">
        <f t="shared" si="45"/>
        <v>5.6191611142471631E-3</v>
      </c>
      <c r="T90" s="84">
        <f t="shared" si="45"/>
        <v>5.7319729450876992E-3</v>
      </c>
      <c r="U90" s="85">
        <f t="shared" si="45"/>
        <v>2.3490777472823807E-3</v>
      </c>
      <c r="V90" s="84">
        <f t="shared" si="45"/>
        <v>1.3403216846360935E-2</v>
      </c>
      <c r="W90" s="85">
        <f t="shared" si="45"/>
        <v>1.2562463359481867E-3</v>
      </c>
      <c r="X90" s="84">
        <f t="shared" si="45"/>
        <v>4.331716224025485E-3</v>
      </c>
      <c r="Y90" s="85">
        <f t="shared" si="45"/>
        <v>2.8007688385046875E-3</v>
      </c>
      <c r="Z90" s="84">
        <f t="shared" si="45"/>
        <v>3.2096908766905984E-3</v>
      </c>
      <c r="AA90" s="84">
        <f t="shared" si="45"/>
        <v>4.3902148354242393E-3</v>
      </c>
      <c r="AB90" s="104">
        <f t="shared" si="45"/>
        <v>6.3523075846719269E-3</v>
      </c>
      <c r="AC90" s="105">
        <f t="shared" si="45"/>
        <v>1.2139034155823803E-2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9.7892196573205634E-5</v>
      </c>
      <c r="D91" s="84">
        <f t="shared" si="46"/>
        <v>3.5398480697208477E-6</v>
      </c>
      <c r="E91" s="85">
        <f t="shared" si="46"/>
        <v>7.7697452874805756E-5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2.058000631806194E-6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1.5859299547603314E-4</v>
      </c>
      <c r="N91" s="84">
        <f t="shared" si="46"/>
        <v>0</v>
      </c>
      <c r="O91" s="85">
        <f t="shared" si="46"/>
        <v>1.4888758071424809E-5</v>
      </c>
      <c r="P91" s="84">
        <f t="shared" si="46"/>
        <v>0</v>
      </c>
      <c r="Q91" s="85">
        <f t="shared" si="46"/>
        <v>4.5543858735962731E-5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1.7977635821038629E-5</v>
      </c>
      <c r="V91" s="84">
        <f t="shared" si="46"/>
        <v>0</v>
      </c>
      <c r="W91" s="85">
        <f t="shared" si="46"/>
        <v>0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1.3664696763981172E-7</v>
      </c>
      <c r="AC91" s="105">
        <f t="shared" si="46"/>
        <v>2.8655019749341244E-5</v>
      </c>
      <c r="AD91" s="18"/>
      <c r="AE91" s="18"/>
    </row>
    <row r="92" spans="1:31" x14ac:dyDescent="0.2">
      <c r="A92" s="89" t="s">
        <v>37</v>
      </c>
      <c r="B92" s="84">
        <f>B28/B31</f>
        <v>0</v>
      </c>
      <c r="C92" s="85">
        <f t="shared" ref="C92:AC92" si="47">C28/C31</f>
        <v>0</v>
      </c>
      <c r="D92" s="84">
        <f t="shared" si="47"/>
        <v>3.5398480697208477E-6</v>
      </c>
      <c r="E92" s="85">
        <f t="shared" si="47"/>
        <v>3.3781501249915546E-6</v>
      </c>
      <c r="F92" s="84">
        <f t="shared" si="47"/>
        <v>1.5006137510241689E-6</v>
      </c>
      <c r="G92" s="85">
        <f t="shared" si="47"/>
        <v>0</v>
      </c>
      <c r="H92" s="84">
        <f t="shared" si="47"/>
        <v>0</v>
      </c>
      <c r="I92" s="85">
        <f t="shared" si="47"/>
        <v>0</v>
      </c>
      <c r="J92" s="84">
        <f t="shared" si="47"/>
        <v>0</v>
      </c>
      <c r="K92" s="85">
        <f t="shared" si="47"/>
        <v>0</v>
      </c>
      <c r="L92" s="84">
        <f t="shared" si="47"/>
        <v>0</v>
      </c>
      <c r="M92" s="85">
        <f t="shared" si="47"/>
        <v>0</v>
      </c>
      <c r="N92" s="84">
        <f t="shared" si="47"/>
        <v>0</v>
      </c>
      <c r="O92" s="85">
        <f t="shared" si="47"/>
        <v>0</v>
      </c>
      <c r="P92" s="84">
        <f t="shared" si="47"/>
        <v>0</v>
      </c>
      <c r="Q92" s="85">
        <f t="shared" si="47"/>
        <v>0</v>
      </c>
      <c r="R92" s="84">
        <f t="shared" si="47"/>
        <v>0</v>
      </c>
      <c r="S92" s="85">
        <f t="shared" si="47"/>
        <v>0</v>
      </c>
      <c r="T92" s="84">
        <f t="shared" si="47"/>
        <v>0</v>
      </c>
      <c r="U92" s="85">
        <f t="shared" si="47"/>
        <v>0</v>
      </c>
      <c r="V92" s="84">
        <f t="shared" si="47"/>
        <v>0</v>
      </c>
      <c r="W92" s="85">
        <f t="shared" si="47"/>
        <v>3.6127345608967465E-5</v>
      </c>
      <c r="X92" s="84">
        <f t="shared" si="47"/>
        <v>0</v>
      </c>
      <c r="Y92" s="85">
        <f t="shared" si="47"/>
        <v>0</v>
      </c>
      <c r="Z92" s="84">
        <f t="shared" si="47"/>
        <v>0</v>
      </c>
      <c r="AA92" s="84">
        <f t="shared" si="47"/>
        <v>0</v>
      </c>
      <c r="AB92" s="104">
        <f t="shared" si="47"/>
        <v>2.7329393527962343E-7</v>
      </c>
      <c r="AC92" s="105">
        <f t="shared" si="47"/>
        <v>3.1534232260040602E-6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0</v>
      </c>
      <c r="AC93" s="105">
        <f t="shared" si="48"/>
        <v>0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0</v>
      </c>
      <c r="AC94" s="107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1</v>
      </c>
      <c r="C95" s="81">
        <f t="shared" ref="C95:AC95" si="50">SUM(C71:C94)</f>
        <v>1</v>
      </c>
      <c r="D95" s="80">
        <f t="shared" si="50"/>
        <v>1</v>
      </c>
      <c r="E95" s="81">
        <f t="shared" si="50"/>
        <v>0.99999999999999989</v>
      </c>
      <c r="F95" s="80">
        <f t="shared" si="50"/>
        <v>1</v>
      </c>
      <c r="G95" s="81">
        <f t="shared" si="50"/>
        <v>1</v>
      </c>
      <c r="H95" s="80">
        <f t="shared" si="50"/>
        <v>1.0000000000000002</v>
      </c>
      <c r="I95" s="81">
        <f t="shared" si="50"/>
        <v>1.0000000000000002</v>
      </c>
      <c r="J95" s="80">
        <f t="shared" si="50"/>
        <v>0.99999999999999989</v>
      </c>
      <c r="K95" s="80">
        <f t="shared" si="50"/>
        <v>1</v>
      </c>
      <c r="L95" s="80">
        <f t="shared" si="50"/>
        <v>1</v>
      </c>
      <c r="M95" s="81">
        <f t="shared" si="50"/>
        <v>1.0000000000000002</v>
      </c>
      <c r="N95" s="80">
        <f t="shared" si="50"/>
        <v>1</v>
      </c>
      <c r="O95" s="81">
        <f t="shared" si="50"/>
        <v>1</v>
      </c>
      <c r="P95" s="80">
        <f t="shared" si="50"/>
        <v>1</v>
      </c>
      <c r="Q95" s="81">
        <f t="shared" si="50"/>
        <v>1</v>
      </c>
      <c r="R95" s="80">
        <f t="shared" si="50"/>
        <v>1</v>
      </c>
      <c r="S95" s="81">
        <f t="shared" si="50"/>
        <v>1</v>
      </c>
      <c r="T95" s="80">
        <f t="shared" si="50"/>
        <v>1</v>
      </c>
      <c r="U95" s="81">
        <f t="shared" si="50"/>
        <v>0.99999999999999978</v>
      </c>
      <c r="V95" s="80">
        <f t="shared" si="50"/>
        <v>1</v>
      </c>
      <c r="W95" s="81">
        <f t="shared" si="50"/>
        <v>1.0000000000000002</v>
      </c>
      <c r="X95" s="80">
        <f t="shared" si="50"/>
        <v>0.99999999999999989</v>
      </c>
      <c r="Y95" s="81">
        <f t="shared" si="50"/>
        <v>1</v>
      </c>
      <c r="Z95" s="80">
        <f t="shared" si="50"/>
        <v>1</v>
      </c>
      <c r="AA95" s="80">
        <f t="shared" si="50"/>
        <v>0.99999999999999989</v>
      </c>
      <c r="AB95" s="80">
        <f t="shared" si="50"/>
        <v>1</v>
      </c>
      <c r="AC95" s="82">
        <f t="shared" si="50"/>
        <v>1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5546875" defaultRowHeight="12.75" x14ac:dyDescent="0.2"/>
  <cols>
    <col min="1" max="1" width="12" style="240" customWidth="1"/>
    <col min="2" max="2" width="9.28515625" style="232" customWidth="1"/>
    <col min="3" max="3" width="8.42578125" style="232" customWidth="1"/>
    <col min="4" max="4" width="7.7109375" style="232" customWidth="1"/>
    <col min="5" max="5" width="8" style="232" customWidth="1"/>
    <col min="6" max="6" width="8.42578125" style="232" bestFit="1" customWidth="1"/>
    <col min="7" max="7" width="8" style="232" customWidth="1"/>
    <col min="8" max="9" width="8.85546875" style="232" customWidth="1"/>
    <col min="10" max="10" width="7.7109375" style="232" customWidth="1"/>
    <col min="11" max="11" width="8" style="232" customWidth="1"/>
    <col min="12" max="12" width="8.42578125" style="232" bestFit="1" customWidth="1"/>
    <col min="13" max="13" width="8" style="232" customWidth="1"/>
    <col min="14" max="14" width="8.85546875" style="232" customWidth="1"/>
    <col min="15" max="15" width="9.28515625" style="232" customWidth="1"/>
    <col min="16" max="16" width="8.7109375" style="232" bestFit="1" customWidth="1"/>
    <col min="17" max="17" width="8" style="232" customWidth="1"/>
    <col min="18" max="18" width="8.7109375" style="232" bestFit="1" customWidth="1"/>
    <col min="19" max="19" width="8.42578125" style="232" bestFit="1" customWidth="1"/>
    <col min="20" max="20" width="8" style="232" customWidth="1"/>
    <col min="21" max="21" width="7.7109375" style="232" customWidth="1"/>
    <col min="22" max="22" width="9.28515625" style="232" customWidth="1"/>
    <col min="23" max="23" width="8.42578125" style="232" customWidth="1"/>
    <col min="24" max="25" width="8" style="232" customWidth="1"/>
    <col min="26" max="26" width="9.28515625" style="232" customWidth="1"/>
    <col min="27" max="27" width="8.85546875" style="232" customWidth="1"/>
    <col min="28" max="28" width="10.42578125" style="240" bestFit="1" customWidth="1"/>
    <col min="29" max="29" width="10.28515625" style="240" customWidth="1"/>
    <col min="30" max="16384" width="8.85546875" style="232"/>
  </cols>
  <sheetData>
    <row r="2" spans="1:29" ht="15.75" x14ac:dyDescent="0.25">
      <c r="A2" s="310" t="s">
        <v>45</v>
      </c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 t="s">
        <v>45</v>
      </c>
      <c r="Q2" s="310"/>
      <c r="R2" s="310"/>
      <c r="S2" s="310"/>
      <c r="T2" s="310"/>
      <c r="U2" s="310"/>
      <c r="V2" s="310"/>
      <c r="W2" s="310"/>
      <c r="X2" s="310"/>
      <c r="Y2" s="310"/>
      <c r="Z2" s="310"/>
      <c r="AA2" s="310"/>
      <c r="AB2" s="310"/>
      <c r="AC2" s="310"/>
    </row>
    <row r="3" spans="1:29" ht="15.75" x14ac:dyDescent="0.25">
      <c r="A3" s="231"/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  <c r="AC3" s="231"/>
    </row>
    <row r="4" spans="1:29" ht="13.5" thickBot="1" x14ac:dyDescent="0.25"/>
    <row r="5" spans="1:29" ht="14.25" thickTop="1" thickBot="1" x14ac:dyDescent="0.25">
      <c r="A5" s="300" t="s">
        <v>0</v>
      </c>
      <c r="B5" s="305" t="s">
        <v>1</v>
      </c>
      <c r="C5" s="306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15" t="s">
        <v>8</v>
      </c>
      <c r="Q5" s="303"/>
      <c r="R5" s="302" t="s">
        <v>9</v>
      </c>
      <c r="S5" s="303"/>
      <c r="T5" s="302" t="s">
        <v>10</v>
      </c>
      <c r="U5" s="303"/>
      <c r="V5" s="316" t="s">
        <v>11</v>
      </c>
      <c r="W5" s="317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01"/>
      <c r="B6" s="252" t="s">
        <v>14</v>
      </c>
      <c r="C6" s="253" t="s">
        <v>15</v>
      </c>
      <c r="D6" s="50" t="s">
        <v>14</v>
      </c>
      <c r="E6" s="254" t="s">
        <v>15</v>
      </c>
      <c r="F6" s="255" t="s">
        <v>14</v>
      </c>
      <c r="G6" s="253" t="s">
        <v>15</v>
      </c>
      <c r="H6" s="50" t="s">
        <v>14</v>
      </c>
      <c r="I6" s="254" t="s">
        <v>15</v>
      </c>
      <c r="J6" s="255" t="s">
        <v>14</v>
      </c>
      <c r="K6" s="253" t="s">
        <v>15</v>
      </c>
      <c r="L6" s="50" t="s">
        <v>14</v>
      </c>
      <c r="M6" s="255" t="s">
        <v>15</v>
      </c>
      <c r="N6" s="252" t="s">
        <v>14</v>
      </c>
      <c r="O6" s="39" t="s">
        <v>15</v>
      </c>
      <c r="P6" s="256" t="s">
        <v>14</v>
      </c>
      <c r="Q6" s="253" t="s">
        <v>15</v>
      </c>
      <c r="R6" s="50" t="s">
        <v>14</v>
      </c>
      <c r="S6" s="254" t="s">
        <v>15</v>
      </c>
      <c r="T6" s="255" t="s">
        <v>14</v>
      </c>
      <c r="U6" s="253" t="s">
        <v>15</v>
      </c>
      <c r="V6" s="50" t="s">
        <v>14</v>
      </c>
      <c r="W6" s="254" t="s">
        <v>15</v>
      </c>
      <c r="X6" s="255" t="s">
        <v>14</v>
      </c>
      <c r="Y6" s="253" t="s">
        <v>15</v>
      </c>
      <c r="Z6" s="50" t="s">
        <v>14</v>
      </c>
      <c r="AA6" s="255" t="s">
        <v>15</v>
      </c>
      <c r="AB6" s="252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72">
        <f>Monthly!C7-(Saturdays!C7+'Sundays &amp; Holidays'!C7)</f>
        <v>0</v>
      </c>
      <c r="D7" s="126">
        <f>Monthly!D7-(Saturdays!D7+'Sundays &amp; Holidays'!D7)</f>
        <v>0</v>
      </c>
      <c r="E7" s="166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66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65">
        <f>Monthly!N7-(Saturdays!N7+'Sundays &amp; Holidays'!N7)</f>
        <v>0</v>
      </c>
      <c r="O7" s="167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66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0</v>
      </c>
      <c r="W7" s="166">
        <f>Monthly!W7-(Saturdays!W7+'Sundays &amp; Holidays'!W7)</f>
        <v>0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70">
        <f>Monthly!Z7-(Saturdays!Z7+'Sundays &amp; Holidays'!Z7)</f>
        <v>0</v>
      </c>
      <c r="AA7" s="171">
        <f>Monthly!AA7-(Saturdays!AA7+'Sundays &amp; Holidays'!AA7)</f>
        <v>0</v>
      </c>
      <c r="AB7" s="156">
        <f>+B7+D7+F7+H7+J7+L7+N7+P7+R7+T7+V7+X7+Z7</f>
        <v>0</v>
      </c>
      <c r="AC7" s="157">
        <f>+C7+E7+G7+I7+K7+M7+O7+Q7+S7+U7+W7+Y7+AA7</f>
        <v>0</v>
      </c>
    </row>
    <row r="8" spans="1:29" x14ac:dyDescent="0.2">
      <c r="A8" s="136" t="s">
        <v>17</v>
      </c>
      <c r="B8" s="175">
        <f>Monthly!B8-(Saturdays!B8+'Sundays &amp; Holidays'!B8)</f>
        <v>8146</v>
      </c>
      <c r="C8" s="176">
        <f>Monthly!C8-(Saturdays!C8+'Sundays &amp; Holidays'!C8)</f>
        <v>0</v>
      </c>
      <c r="D8" s="177">
        <f>Monthly!D8-(Saturdays!D8+'Sundays &amp; Holidays'!D8)</f>
        <v>4767</v>
      </c>
      <c r="E8" s="178">
        <f>Monthly!E8-(Saturdays!E8+'Sundays &amp; Holidays'!E8)</f>
        <v>17</v>
      </c>
      <c r="F8" s="175">
        <f>Monthly!F8-(Saturdays!F8+'Sundays &amp; Holidays'!F8)</f>
        <v>13247</v>
      </c>
      <c r="G8" s="179">
        <f>Monthly!G8-(Saturdays!G8+'Sundays &amp; Holidays'!G8)</f>
        <v>123</v>
      </c>
      <c r="H8" s="177">
        <f>Monthly!H8-(Saturdays!H8+'Sundays &amp; Holidays'!H8)</f>
        <v>9612</v>
      </c>
      <c r="I8" s="178">
        <f>Monthly!I8-(Saturdays!I8+'Sundays &amp; Holidays'!I8)</f>
        <v>784</v>
      </c>
      <c r="J8" s="175">
        <f>Monthly!J8-(Saturdays!J8+'Sundays &amp; Holidays'!J8)</f>
        <v>248</v>
      </c>
      <c r="K8" s="179">
        <f>Monthly!K8-(Saturdays!K8+'Sundays &amp; Holidays'!K8)</f>
        <v>383</v>
      </c>
      <c r="L8" s="177">
        <f>Monthly!L8-(Saturdays!L8+'Sundays &amp; Holidays'!L8)</f>
        <v>1172</v>
      </c>
      <c r="M8" s="175">
        <f>Monthly!M8-(Saturdays!M8+'Sundays &amp; Holidays'!M8)</f>
        <v>1672</v>
      </c>
      <c r="N8" s="180">
        <f>Monthly!N8-(Saturdays!N8+'Sundays &amp; Holidays'!N8)</f>
        <v>3705</v>
      </c>
      <c r="O8" s="181">
        <f>Monthly!O8-(Saturdays!O8+'Sundays &amp; Holidays'!O8)</f>
        <v>2319</v>
      </c>
      <c r="P8" s="175">
        <f>Monthly!P8-(Saturdays!P8+'Sundays &amp; Holidays'!P8)</f>
        <v>1329</v>
      </c>
      <c r="Q8" s="179">
        <f>Monthly!Q8-(Saturdays!Q8+'Sundays &amp; Holidays'!Q8)</f>
        <v>646</v>
      </c>
      <c r="R8" s="177">
        <f>Monthly!R8-(Saturdays!R8+'Sundays &amp; Holidays'!R8)</f>
        <v>604</v>
      </c>
      <c r="S8" s="178">
        <f>Monthly!S8-(Saturdays!S8+'Sundays &amp; Holidays'!S8)</f>
        <v>456</v>
      </c>
      <c r="T8" s="175">
        <f>Monthly!T8-(Saturdays!T8+'Sundays &amp; Holidays'!T8)</f>
        <v>32</v>
      </c>
      <c r="U8" s="179">
        <f>Monthly!U8-(Saturdays!U8+'Sundays &amp; Holidays'!U8)</f>
        <v>1</v>
      </c>
      <c r="V8" s="177">
        <f>Monthly!V8-(Saturdays!V8+'Sundays &amp; Holidays'!V8)</f>
        <v>161</v>
      </c>
      <c r="W8" s="178">
        <f>Monthly!W8-(Saturdays!W8+'Sundays &amp; Holidays'!W8)</f>
        <v>8</v>
      </c>
      <c r="X8" s="175">
        <f>Monthly!X8-(Saturdays!X8+'Sundays &amp; Holidays'!X8)</f>
        <v>55</v>
      </c>
      <c r="Y8" s="179">
        <f>Monthly!Y8-(Saturdays!Y8+'Sundays &amp; Holidays'!Y8)</f>
        <v>1</v>
      </c>
      <c r="Z8" s="177">
        <f>Monthly!Z8-(Saturdays!Z8+'Sundays &amp; Holidays'!Z8)</f>
        <v>0</v>
      </c>
      <c r="AA8" s="175">
        <f>Monthly!AA8-(Saturdays!AA8+'Sundays &amp; Holidays'!AA8)</f>
        <v>0</v>
      </c>
      <c r="AB8" s="158">
        <f>+B8+D8+F8+H8+J8+L8+N8+P8+R8+T8+V8+X8+Z8</f>
        <v>43078</v>
      </c>
      <c r="AC8" s="159">
        <f>+C8+E8+G8+I8+K8+M8+O8+Q8+S8+U8+W8+Y8+AA8</f>
        <v>6410</v>
      </c>
    </row>
    <row r="9" spans="1:29" x14ac:dyDescent="0.2">
      <c r="A9" s="145" t="s">
        <v>18</v>
      </c>
      <c r="B9" s="182">
        <f>Monthly!B9-(Saturdays!B9+'Sundays &amp; Holidays'!B9)</f>
        <v>36868</v>
      </c>
      <c r="C9" s="183">
        <f>Monthly!C9-(Saturdays!C9+'Sundays &amp; Holidays'!C9)</f>
        <v>1234</v>
      </c>
      <c r="D9" s="184">
        <f>Monthly!D9-(Saturdays!D9+'Sundays &amp; Holidays'!D9)</f>
        <v>16343</v>
      </c>
      <c r="E9" s="185">
        <f>Monthly!E9-(Saturdays!E9+'Sundays &amp; Holidays'!E9)</f>
        <v>2790</v>
      </c>
      <c r="F9" s="182">
        <f>Monthly!F9-(Saturdays!F9+'Sundays &amp; Holidays'!F9)</f>
        <v>51340</v>
      </c>
      <c r="G9" s="186">
        <f>Monthly!G9-(Saturdays!G9+'Sundays &amp; Holidays'!G9)</f>
        <v>7241</v>
      </c>
      <c r="H9" s="184">
        <f>Monthly!H9-(Saturdays!H9+'Sundays &amp; Holidays'!H9)</f>
        <v>40206</v>
      </c>
      <c r="I9" s="185">
        <f>Monthly!I9-(Saturdays!I9+'Sundays &amp; Holidays'!I9)</f>
        <v>12386</v>
      </c>
      <c r="J9" s="182">
        <f>Monthly!J9-(Saturdays!J9+'Sundays &amp; Holidays'!J9)</f>
        <v>1781</v>
      </c>
      <c r="K9" s="186">
        <f>Monthly!K9-(Saturdays!K9+'Sundays &amp; Holidays'!K9)</f>
        <v>4882</v>
      </c>
      <c r="L9" s="184">
        <f>Monthly!L9-(Saturdays!L9+'Sundays &amp; Holidays'!L9)</f>
        <v>9508</v>
      </c>
      <c r="M9" s="182">
        <f>Monthly!M9-(Saturdays!M9+'Sundays &amp; Holidays'!M9)</f>
        <v>17074</v>
      </c>
      <c r="N9" s="187">
        <f>Monthly!N9-(Saturdays!N9+'Sundays &amp; Holidays'!N9)</f>
        <v>27014</v>
      </c>
      <c r="O9" s="188">
        <f>Monthly!O9-(Saturdays!O9+'Sundays &amp; Holidays'!O9)</f>
        <v>31523</v>
      </c>
      <c r="P9" s="182">
        <f>Monthly!P9-(Saturdays!P9+'Sundays &amp; Holidays'!P9)</f>
        <v>15351</v>
      </c>
      <c r="Q9" s="186">
        <f>Monthly!Q9-(Saturdays!Q9+'Sundays &amp; Holidays'!Q9)</f>
        <v>17287</v>
      </c>
      <c r="R9" s="184">
        <f>Monthly!R9-(Saturdays!R9+'Sundays &amp; Holidays'!R9)</f>
        <v>17409</v>
      </c>
      <c r="S9" s="185">
        <f>Monthly!S9-(Saturdays!S9+'Sundays &amp; Holidays'!S9)</f>
        <v>21605</v>
      </c>
      <c r="T9" s="182">
        <f>Monthly!T9-(Saturdays!T9+'Sundays &amp; Holidays'!T9)</f>
        <v>3095</v>
      </c>
      <c r="U9" s="186">
        <f>Monthly!U9-(Saturdays!U9+'Sundays &amp; Holidays'!U9)</f>
        <v>11168</v>
      </c>
      <c r="V9" s="184">
        <f>Monthly!V9-(Saturdays!V9+'Sundays &amp; Holidays'!V9)</f>
        <v>11134</v>
      </c>
      <c r="W9" s="185">
        <f>Monthly!W9-(Saturdays!W9+'Sundays &amp; Holidays'!W9)</f>
        <v>25914</v>
      </c>
      <c r="X9" s="182">
        <f>Monthly!X9-(Saturdays!X9+'Sundays &amp; Holidays'!X9)</f>
        <v>13359</v>
      </c>
      <c r="Y9" s="186">
        <f>Monthly!Y9-(Saturdays!Y9+'Sundays &amp; Holidays'!Y9)</f>
        <v>11116</v>
      </c>
      <c r="Z9" s="184">
        <f>Monthly!Z9-(Saturdays!Z9+'Sundays &amp; Holidays'!Z9)</f>
        <v>33780</v>
      </c>
      <c r="AA9" s="182">
        <f>Monthly!AA9-(Saturdays!AA9+'Sundays &amp; Holidays'!AA9)</f>
        <v>23005</v>
      </c>
      <c r="AB9" s="158">
        <f t="shared" ref="AB9:AC30" si="0">+B9+D9+F9+H9+J9+L9+N9+P9+R9+T9+V9+X9+Z9</f>
        <v>277188</v>
      </c>
      <c r="AC9" s="159">
        <f t="shared" si="0"/>
        <v>187225</v>
      </c>
    </row>
    <row r="10" spans="1:29" x14ac:dyDescent="0.2">
      <c r="A10" s="136" t="s">
        <v>19</v>
      </c>
      <c r="B10" s="175">
        <f>Monthly!B10-(Saturdays!B10+'Sundays &amp; Holidays'!B10)</f>
        <v>50740</v>
      </c>
      <c r="C10" s="176">
        <f>Monthly!C10-(Saturdays!C10+'Sundays &amp; Holidays'!C10)</f>
        <v>23352</v>
      </c>
      <c r="D10" s="177">
        <f>Monthly!D10-(Saturdays!D10+'Sundays &amp; Holidays'!D10)</f>
        <v>20643</v>
      </c>
      <c r="E10" s="178">
        <f>Monthly!E10-(Saturdays!E10+'Sundays &amp; Holidays'!E10)</f>
        <v>14846</v>
      </c>
      <c r="F10" s="175">
        <f>Monthly!F10-(Saturdays!F10+'Sundays &amp; Holidays'!F10)</f>
        <v>58598</v>
      </c>
      <c r="G10" s="179">
        <f>Monthly!G10-(Saturdays!G10+'Sundays &amp; Holidays'!G10)</f>
        <v>22784</v>
      </c>
      <c r="H10" s="177">
        <f>Monthly!H10-(Saturdays!H10+'Sundays &amp; Holidays'!H10)</f>
        <v>57510</v>
      </c>
      <c r="I10" s="178">
        <f>Monthly!I10-(Saturdays!I10+'Sundays &amp; Holidays'!I10)</f>
        <v>31814</v>
      </c>
      <c r="J10" s="175">
        <f>Monthly!J10-(Saturdays!J10+'Sundays &amp; Holidays'!J10)</f>
        <v>4005</v>
      </c>
      <c r="K10" s="179">
        <f>Monthly!K10-(Saturdays!K10+'Sundays &amp; Holidays'!K10)</f>
        <v>11057</v>
      </c>
      <c r="L10" s="177">
        <f>Monthly!L10-(Saturdays!L10+'Sundays &amp; Holidays'!L10)</f>
        <v>17285</v>
      </c>
      <c r="M10" s="175">
        <f>Monthly!M10-(Saturdays!M10+'Sundays &amp; Holidays'!M10)</f>
        <v>37570</v>
      </c>
      <c r="N10" s="180">
        <f>Monthly!N10-(Saturdays!N10+'Sundays &amp; Holidays'!N10)</f>
        <v>45182</v>
      </c>
      <c r="O10" s="181">
        <f>Monthly!O10-(Saturdays!O10+'Sundays &amp; Holidays'!O10)</f>
        <v>57294</v>
      </c>
      <c r="P10" s="175">
        <f>Monthly!P10-(Saturdays!P10+'Sundays &amp; Holidays'!P10)</f>
        <v>28829</v>
      </c>
      <c r="Q10" s="179">
        <f>Monthly!Q10-(Saturdays!Q10+'Sundays &amp; Holidays'!Q10)</f>
        <v>30722</v>
      </c>
      <c r="R10" s="177">
        <f>Monthly!R10-(Saturdays!R10+'Sundays &amp; Holidays'!R10)</f>
        <v>36607</v>
      </c>
      <c r="S10" s="178">
        <f>Monthly!S10-(Saturdays!S10+'Sundays &amp; Holidays'!S10)</f>
        <v>33306</v>
      </c>
      <c r="T10" s="175">
        <f>Monthly!T10-(Saturdays!T10+'Sundays &amp; Holidays'!T10)</f>
        <v>5208</v>
      </c>
      <c r="U10" s="179">
        <f>Monthly!U10-(Saturdays!U10+'Sundays &amp; Holidays'!U10)</f>
        <v>22162</v>
      </c>
      <c r="V10" s="177">
        <f>Monthly!V10-(Saturdays!V10+'Sundays &amp; Holidays'!V10)</f>
        <v>19903</v>
      </c>
      <c r="W10" s="178">
        <f>Monthly!W10-(Saturdays!W10+'Sundays &amp; Holidays'!W10)</f>
        <v>49142</v>
      </c>
      <c r="X10" s="175">
        <f>Monthly!X10-(Saturdays!X10+'Sundays &amp; Holidays'!X10)</f>
        <v>27534</v>
      </c>
      <c r="Y10" s="179">
        <f>Monthly!Y10-(Saturdays!Y10+'Sundays &amp; Holidays'!Y10)</f>
        <v>20227</v>
      </c>
      <c r="Z10" s="177">
        <f>Monthly!Z10-(Saturdays!Z10+'Sundays &amp; Holidays'!Z10)</f>
        <v>52243</v>
      </c>
      <c r="AA10" s="175">
        <f>Monthly!AA10-(Saturdays!AA10+'Sundays &amp; Holidays'!AA10)</f>
        <v>42879</v>
      </c>
      <c r="AB10" s="158">
        <f t="shared" si="0"/>
        <v>424287</v>
      </c>
      <c r="AC10" s="159">
        <f t="shared" si="0"/>
        <v>397155</v>
      </c>
    </row>
    <row r="11" spans="1:29" x14ac:dyDescent="0.2">
      <c r="A11" s="145" t="s">
        <v>20</v>
      </c>
      <c r="B11" s="182">
        <f>Monthly!B11-(Saturdays!B11+'Sundays &amp; Holidays'!B11)</f>
        <v>51727</v>
      </c>
      <c r="C11" s="183">
        <f>Monthly!C11-(Saturdays!C11+'Sundays &amp; Holidays'!C11)</f>
        <v>25680</v>
      </c>
      <c r="D11" s="184">
        <f>Monthly!D11-(Saturdays!D11+'Sundays &amp; Holidays'!D11)</f>
        <v>18662</v>
      </c>
      <c r="E11" s="185">
        <f>Monthly!E11-(Saturdays!E11+'Sundays &amp; Holidays'!E11)</f>
        <v>18881</v>
      </c>
      <c r="F11" s="182">
        <f>Monthly!F11-(Saturdays!F11+'Sundays &amp; Holidays'!F11)</f>
        <v>47883</v>
      </c>
      <c r="G11" s="186">
        <f>Monthly!G11-(Saturdays!G11+'Sundays &amp; Holidays'!G11)</f>
        <v>26568</v>
      </c>
      <c r="H11" s="184">
        <f>Monthly!H11-(Saturdays!H11+'Sundays &amp; Holidays'!H11)</f>
        <v>62822</v>
      </c>
      <c r="I11" s="185">
        <f>Monthly!I11-(Saturdays!I11+'Sundays &amp; Holidays'!I11)</f>
        <v>38393</v>
      </c>
      <c r="J11" s="182">
        <f>Monthly!J11-(Saturdays!J11+'Sundays &amp; Holidays'!J11)</f>
        <v>4950</v>
      </c>
      <c r="K11" s="186">
        <f>Monthly!K11-(Saturdays!K11+'Sundays &amp; Holidays'!K11)</f>
        <v>15939</v>
      </c>
      <c r="L11" s="184">
        <f>Monthly!L11-(Saturdays!L11+'Sundays &amp; Holidays'!L11)</f>
        <v>19402</v>
      </c>
      <c r="M11" s="182">
        <f>Monthly!M11-(Saturdays!M11+'Sundays &amp; Holidays'!M11)</f>
        <v>52393</v>
      </c>
      <c r="N11" s="187">
        <f>Monthly!N11-(Saturdays!N11+'Sundays &amp; Holidays'!N11)</f>
        <v>46511</v>
      </c>
      <c r="O11" s="188">
        <f>Monthly!O11-(Saturdays!O11+'Sundays &amp; Holidays'!O11)</f>
        <v>66083</v>
      </c>
      <c r="P11" s="182">
        <f>Monthly!P11-(Saturdays!P11+'Sundays &amp; Holidays'!P11)</f>
        <v>34341</v>
      </c>
      <c r="Q11" s="186">
        <f>Monthly!Q11-(Saturdays!Q11+'Sundays &amp; Holidays'!Q11)</f>
        <v>32093</v>
      </c>
      <c r="R11" s="184">
        <f>Monthly!R11-(Saturdays!R11+'Sundays &amp; Holidays'!R11)</f>
        <v>43059</v>
      </c>
      <c r="S11" s="185">
        <f>Monthly!S11-(Saturdays!S11+'Sundays &amp; Holidays'!S11)</f>
        <v>33229</v>
      </c>
      <c r="T11" s="182">
        <f>Monthly!T11-(Saturdays!T11+'Sundays &amp; Holidays'!T11)</f>
        <v>6636</v>
      </c>
      <c r="U11" s="186">
        <f>Monthly!U11-(Saturdays!U11+'Sundays &amp; Holidays'!U11)</f>
        <v>24125</v>
      </c>
      <c r="V11" s="184">
        <f>Monthly!V11-(Saturdays!V11+'Sundays &amp; Holidays'!V11)</f>
        <v>18091</v>
      </c>
      <c r="W11" s="185">
        <f>Monthly!W11-(Saturdays!W11+'Sundays &amp; Holidays'!W11)</f>
        <v>48115</v>
      </c>
      <c r="X11" s="182">
        <f>Monthly!X11-(Saturdays!X11+'Sundays &amp; Holidays'!X11)</f>
        <v>27878</v>
      </c>
      <c r="Y11" s="186">
        <f>Monthly!Y11-(Saturdays!Y11+'Sundays &amp; Holidays'!Y11)</f>
        <v>27415</v>
      </c>
      <c r="Z11" s="184">
        <f>Monthly!Z11-(Saturdays!Z11+'Sundays &amp; Holidays'!Z11)</f>
        <v>57509</v>
      </c>
      <c r="AA11" s="182">
        <f>Monthly!AA11-(Saturdays!AA11+'Sundays &amp; Holidays'!AA11)</f>
        <v>48123</v>
      </c>
      <c r="AB11" s="158">
        <f t="shared" si="0"/>
        <v>439471</v>
      </c>
      <c r="AC11" s="159">
        <f t="shared" si="0"/>
        <v>457037</v>
      </c>
    </row>
    <row r="12" spans="1:29" x14ac:dyDescent="0.2">
      <c r="A12" s="136" t="s">
        <v>21</v>
      </c>
      <c r="B12" s="175">
        <f>Monthly!B12-(Saturdays!B12+'Sundays &amp; Holidays'!B12)</f>
        <v>43903</v>
      </c>
      <c r="C12" s="176">
        <f>Monthly!C12-(Saturdays!C12+'Sundays &amp; Holidays'!C12)</f>
        <v>20967</v>
      </c>
      <c r="D12" s="177">
        <f>Monthly!D12-(Saturdays!D12+'Sundays &amp; Holidays'!D12)</f>
        <v>14244</v>
      </c>
      <c r="E12" s="178">
        <f>Monthly!E12-(Saturdays!E12+'Sundays &amp; Holidays'!E12)</f>
        <v>14851</v>
      </c>
      <c r="F12" s="175">
        <f>Monthly!F12-(Saturdays!F12+'Sundays &amp; Holidays'!F12)</f>
        <v>44894</v>
      </c>
      <c r="G12" s="179">
        <f>Monthly!G12-(Saturdays!G12+'Sundays &amp; Holidays'!G12)</f>
        <v>19507</v>
      </c>
      <c r="H12" s="177">
        <f>Monthly!H12-(Saturdays!H12+'Sundays &amp; Holidays'!H12)</f>
        <v>53699</v>
      </c>
      <c r="I12" s="178">
        <f>Monthly!I12-(Saturdays!I12+'Sundays &amp; Holidays'!I12)</f>
        <v>34296</v>
      </c>
      <c r="J12" s="175">
        <f>Monthly!J12-(Saturdays!J12+'Sundays &amp; Holidays'!J12)</f>
        <v>4182</v>
      </c>
      <c r="K12" s="179">
        <f>Monthly!K12-(Saturdays!K12+'Sundays &amp; Holidays'!K12)</f>
        <v>13521</v>
      </c>
      <c r="L12" s="177">
        <f>Monthly!L12-(Saturdays!L12+'Sundays &amp; Holidays'!L12)</f>
        <v>15641</v>
      </c>
      <c r="M12" s="175">
        <f>Monthly!M12-(Saturdays!M12+'Sundays &amp; Holidays'!M12)</f>
        <v>46508</v>
      </c>
      <c r="N12" s="180">
        <f>Monthly!N12-(Saturdays!N12+'Sundays &amp; Holidays'!N12)</f>
        <v>36119</v>
      </c>
      <c r="O12" s="181">
        <f>Monthly!O12-(Saturdays!O12+'Sundays &amp; Holidays'!O12)</f>
        <v>61025</v>
      </c>
      <c r="P12" s="175">
        <f>Monthly!P12-(Saturdays!P12+'Sundays &amp; Holidays'!P12)</f>
        <v>25687</v>
      </c>
      <c r="Q12" s="179">
        <f>Monthly!Q12-(Saturdays!Q12+'Sundays &amp; Holidays'!Q12)</f>
        <v>27747</v>
      </c>
      <c r="R12" s="177">
        <f>Monthly!R12-(Saturdays!R12+'Sundays &amp; Holidays'!R12)</f>
        <v>36968</v>
      </c>
      <c r="S12" s="178">
        <f>Monthly!S12-(Saturdays!S12+'Sundays &amp; Holidays'!S12)</f>
        <v>27069</v>
      </c>
      <c r="T12" s="175">
        <f>Monthly!T12-(Saturdays!T12+'Sundays &amp; Holidays'!T12)</f>
        <v>5100</v>
      </c>
      <c r="U12" s="179">
        <f>Monthly!U12-(Saturdays!U12+'Sundays &amp; Holidays'!U12)</f>
        <v>16882</v>
      </c>
      <c r="V12" s="177">
        <f>Monthly!V12-(Saturdays!V12+'Sundays &amp; Holidays'!V12)</f>
        <v>14983</v>
      </c>
      <c r="W12" s="178">
        <f>Monthly!W12-(Saturdays!W12+'Sundays &amp; Holidays'!W12)</f>
        <v>37753</v>
      </c>
      <c r="X12" s="175">
        <f>Monthly!X12-(Saturdays!X12+'Sundays &amp; Holidays'!X12)</f>
        <v>21878</v>
      </c>
      <c r="Y12" s="179">
        <f>Monthly!Y12-(Saturdays!Y12+'Sundays &amp; Holidays'!Y12)</f>
        <v>22613</v>
      </c>
      <c r="Z12" s="177">
        <f>Monthly!Z12-(Saturdays!Z12+'Sundays &amp; Holidays'!Z12)</f>
        <v>51451</v>
      </c>
      <c r="AA12" s="175">
        <f>Monthly!AA12-(Saturdays!AA12+'Sundays &amp; Holidays'!AA12)</f>
        <v>42116</v>
      </c>
      <c r="AB12" s="158">
        <f t="shared" si="0"/>
        <v>368749</v>
      </c>
      <c r="AC12" s="159">
        <f t="shared" si="0"/>
        <v>384855</v>
      </c>
    </row>
    <row r="13" spans="1:29" x14ac:dyDescent="0.2">
      <c r="A13" s="145" t="s">
        <v>22</v>
      </c>
      <c r="B13" s="182">
        <f>Monthly!B13-(Saturdays!B13+'Sundays &amp; Holidays'!B13)</f>
        <v>35859</v>
      </c>
      <c r="C13" s="183">
        <f>Monthly!C13-(Saturdays!C13+'Sundays &amp; Holidays'!C13)</f>
        <v>23210</v>
      </c>
      <c r="D13" s="184">
        <f>Monthly!D13-(Saturdays!D13+'Sundays &amp; Holidays'!D13)</f>
        <v>12284</v>
      </c>
      <c r="E13" s="185">
        <f>Monthly!E13-(Saturdays!E13+'Sundays &amp; Holidays'!E13)</f>
        <v>11789</v>
      </c>
      <c r="F13" s="182">
        <f>Monthly!F13-(Saturdays!F13+'Sundays &amp; Holidays'!F13)</f>
        <v>40772</v>
      </c>
      <c r="G13" s="186">
        <f>Monthly!G13-(Saturdays!G13+'Sundays &amp; Holidays'!G13)</f>
        <v>16362</v>
      </c>
      <c r="H13" s="184">
        <f>Monthly!H13-(Saturdays!H13+'Sundays &amp; Holidays'!H13)</f>
        <v>46665</v>
      </c>
      <c r="I13" s="185">
        <f>Monthly!I13-(Saturdays!I13+'Sundays &amp; Holidays'!I13)</f>
        <v>33701</v>
      </c>
      <c r="J13" s="182">
        <f>Monthly!J13-(Saturdays!J13+'Sundays &amp; Holidays'!J13)</f>
        <v>4567</v>
      </c>
      <c r="K13" s="186">
        <f>Monthly!K13-(Saturdays!K13+'Sundays &amp; Holidays'!K13)</f>
        <v>13254</v>
      </c>
      <c r="L13" s="184">
        <f>Monthly!L13-(Saturdays!L13+'Sundays &amp; Holidays'!L13)</f>
        <v>14347</v>
      </c>
      <c r="M13" s="182">
        <f>Monthly!M13-(Saturdays!M13+'Sundays &amp; Holidays'!M13)</f>
        <v>37183</v>
      </c>
      <c r="N13" s="187">
        <f>Monthly!N13-(Saturdays!N13+'Sundays &amp; Holidays'!N13)</f>
        <v>33014</v>
      </c>
      <c r="O13" s="188">
        <f>Monthly!O13-(Saturdays!O13+'Sundays &amp; Holidays'!O13)</f>
        <v>52137</v>
      </c>
      <c r="P13" s="182">
        <f>Monthly!P13-(Saturdays!P13+'Sundays &amp; Holidays'!P13)</f>
        <v>18900</v>
      </c>
      <c r="Q13" s="186">
        <f>Monthly!Q13-(Saturdays!Q13+'Sundays &amp; Holidays'!Q13)</f>
        <v>21459</v>
      </c>
      <c r="R13" s="184">
        <f>Monthly!R13-(Saturdays!R13+'Sundays &amp; Holidays'!R13)</f>
        <v>31790</v>
      </c>
      <c r="S13" s="185">
        <f>Monthly!S13-(Saturdays!S13+'Sundays &amp; Holidays'!S13)</f>
        <v>24947</v>
      </c>
      <c r="T13" s="182">
        <f>Monthly!T13-(Saturdays!T13+'Sundays &amp; Holidays'!T13)</f>
        <v>4328</v>
      </c>
      <c r="U13" s="186">
        <f>Monthly!U13-(Saturdays!U13+'Sundays &amp; Holidays'!U13)</f>
        <v>10067</v>
      </c>
      <c r="V13" s="184">
        <f>Monthly!V13-(Saturdays!V13+'Sundays &amp; Holidays'!V13)</f>
        <v>13847</v>
      </c>
      <c r="W13" s="185">
        <f>Monthly!W13-(Saturdays!W13+'Sundays &amp; Holidays'!W13)</f>
        <v>35959</v>
      </c>
      <c r="X13" s="182">
        <f>Monthly!X13-(Saturdays!X13+'Sundays &amp; Holidays'!X13)</f>
        <v>17549</v>
      </c>
      <c r="Y13" s="186">
        <f>Monthly!Y13-(Saturdays!Y13+'Sundays &amp; Holidays'!Y13)</f>
        <v>15010</v>
      </c>
      <c r="Z13" s="184">
        <f>Monthly!Z13-(Saturdays!Z13+'Sundays &amp; Holidays'!Z13)</f>
        <v>46233</v>
      </c>
      <c r="AA13" s="182">
        <f>Monthly!AA13-(Saturdays!AA13+'Sundays &amp; Holidays'!AA13)</f>
        <v>42858</v>
      </c>
      <c r="AB13" s="158">
        <f t="shared" si="0"/>
        <v>320155</v>
      </c>
      <c r="AC13" s="159">
        <f t="shared" si="0"/>
        <v>337936</v>
      </c>
    </row>
    <row r="14" spans="1:29" x14ac:dyDescent="0.2">
      <c r="A14" s="136" t="s">
        <v>23</v>
      </c>
      <c r="B14" s="175">
        <f>Monthly!B14-(Saturdays!B14+'Sundays &amp; Holidays'!B14)</f>
        <v>29178</v>
      </c>
      <c r="C14" s="176">
        <f>Monthly!C14-(Saturdays!C14+'Sundays &amp; Holidays'!C14)</f>
        <v>22604</v>
      </c>
      <c r="D14" s="177">
        <f>Monthly!D14-(Saturdays!D14+'Sundays &amp; Holidays'!D14)</f>
        <v>10445</v>
      </c>
      <c r="E14" s="178">
        <f>Monthly!E14-(Saturdays!E14+'Sundays &amp; Holidays'!E14)</f>
        <v>10172</v>
      </c>
      <c r="F14" s="175">
        <f>Monthly!F14-(Saturdays!F14+'Sundays &amp; Holidays'!F14)</f>
        <v>31305</v>
      </c>
      <c r="G14" s="179">
        <f>Monthly!G14-(Saturdays!G14+'Sundays &amp; Holidays'!G14)</f>
        <v>15302</v>
      </c>
      <c r="H14" s="177">
        <f>Monthly!H14-(Saturdays!H14+'Sundays &amp; Holidays'!H14)</f>
        <v>38750</v>
      </c>
      <c r="I14" s="178">
        <f>Monthly!I14-(Saturdays!I14+'Sundays &amp; Holidays'!I14)</f>
        <v>31112</v>
      </c>
      <c r="J14" s="175">
        <f>Monthly!J14-(Saturdays!J14+'Sundays &amp; Holidays'!J14)</f>
        <v>5333</v>
      </c>
      <c r="K14" s="179">
        <f>Monthly!K14-(Saturdays!K14+'Sundays &amp; Holidays'!K14)</f>
        <v>9520</v>
      </c>
      <c r="L14" s="177">
        <f>Monthly!L14-(Saturdays!L14+'Sundays &amp; Holidays'!L14)</f>
        <v>13613</v>
      </c>
      <c r="M14" s="175">
        <f>Monthly!M14-(Saturdays!M14+'Sundays &amp; Holidays'!M14)</f>
        <v>27498</v>
      </c>
      <c r="N14" s="180">
        <f>Monthly!N14-(Saturdays!N14+'Sundays &amp; Holidays'!N14)</f>
        <v>28589</v>
      </c>
      <c r="O14" s="181">
        <f>Monthly!O14-(Saturdays!O14+'Sundays &amp; Holidays'!O14)</f>
        <v>37480</v>
      </c>
      <c r="P14" s="175">
        <f>Monthly!P14-(Saturdays!P14+'Sundays &amp; Holidays'!P14)</f>
        <v>16157</v>
      </c>
      <c r="Q14" s="179">
        <f>Monthly!Q14-(Saturdays!Q14+'Sundays &amp; Holidays'!Q14)</f>
        <v>15688</v>
      </c>
      <c r="R14" s="177">
        <f>Monthly!R14-(Saturdays!R14+'Sundays &amp; Holidays'!R14)</f>
        <v>25351</v>
      </c>
      <c r="S14" s="178">
        <f>Monthly!S14-(Saturdays!S14+'Sundays &amp; Holidays'!S14)</f>
        <v>22216</v>
      </c>
      <c r="T14" s="175">
        <f>Monthly!T14-(Saturdays!T14+'Sundays &amp; Holidays'!T14)</f>
        <v>5509</v>
      </c>
      <c r="U14" s="179">
        <f>Monthly!U14-(Saturdays!U14+'Sundays &amp; Holidays'!U14)</f>
        <v>7208</v>
      </c>
      <c r="V14" s="177">
        <f>Monthly!V14-(Saturdays!V14+'Sundays &amp; Holidays'!V14)</f>
        <v>12336</v>
      </c>
      <c r="W14" s="178">
        <f>Monthly!W14-(Saturdays!W14+'Sundays &amp; Holidays'!W14)</f>
        <v>29577</v>
      </c>
      <c r="X14" s="175">
        <f>Monthly!X14-(Saturdays!X14+'Sundays &amp; Holidays'!X14)</f>
        <v>14502</v>
      </c>
      <c r="Y14" s="179">
        <f>Monthly!Y14-(Saturdays!Y14+'Sundays &amp; Holidays'!Y14)</f>
        <v>10740</v>
      </c>
      <c r="Z14" s="177">
        <f>Monthly!Z14-(Saturdays!Z14+'Sundays &amp; Holidays'!Z14)</f>
        <v>40910</v>
      </c>
      <c r="AA14" s="175">
        <f>Monthly!AA14-(Saturdays!AA14+'Sundays &amp; Holidays'!AA14)</f>
        <v>42631</v>
      </c>
      <c r="AB14" s="158">
        <f t="shared" si="0"/>
        <v>271978</v>
      </c>
      <c r="AC14" s="159">
        <f t="shared" si="0"/>
        <v>281748</v>
      </c>
    </row>
    <row r="15" spans="1:29" x14ac:dyDescent="0.2">
      <c r="A15" s="145" t="s">
        <v>24</v>
      </c>
      <c r="B15" s="189">
        <f>Monthly!B15-(Saturdays!B15+'Sundays &amp; Holidays'!B15)</f>
        <v>25786</v>
      </c>
      <c r="C15" s="183">
        <f>Monthly!C15-(Saturdays!C15+'Sundays &amp; Holidays'!C15)</f>
        <v>22583</v>
      </c>
      <c r="D15" s="184">
        <f>Monthly!D15-(Saturdays!D15+'Sundays &amp; Holidays'!D15)</f>
        <v>10469</v>
      </c>
      <c r="E15" s="185">
        <f>Monthly!E15-(Saturdays!E15+'Sundays &amp; Holidays'!E15)</f>
        <v>9496</v>
      </c>
      <c r="F15" s="182">
        <f>Monthly!F15-(Saturdays!F15+'Sundays &amp; Holidays'!F15)</f>
        <v>29365</v>
      </c>
      <c r="G15" s="186">
        <f>Monthly!G15-(Saturdays!G15+'Sundays &amp; Holidays'!G15)</f>
        <v>14406</v>
      </c>
      <c r="H15" s="184">
        <f>Monthly!H15-(Saturdays!H15+'Sundays &amp; Holidays'!H15)</f>
        <v>38282</v>
      </c>
      <c r="I15" s="185">
        <f>Monthly!I15-(Saturdays!I15+'Sundays &amp; Holidays'!I15)</f>
        <v>31027</v>
      </c>
      <c r="J15" s="182">
        <f>Monthly!J15-(Saturdays!J15+'Sundays &amp; Holidays'!J15)</f>
        <v>5432</v>
      </c>
      <c r="K15" s="186">
        <f>Monthly!K15-(Saturdays!K15+'Sundays &amp; Holidays'!K15)</f>
        <v>6313</v>
      </c>
      <c r="L15" s="184">
        <f>Monthly!L15-(Saturdays!L15+'Sundays &amp; Holidays'!L15)</f>
        <v>14814</v>
      </c>
      <c r="M15" s="182">
        <f>Monthly!M15-(Saturdays!M15+'Sundays &amp; Holidays'!M15)</f>
        <v>24851</v>
      </c>
      <c r="N15" s="187">
        <f>Monthly!N15-(Saturdays!N15+'Sundays &amp; Holidays'!N15)</f>
        <v>26908</v>
      </c>
      <c r="O15" s="190">
        <f>Monthly!O15-(Saturdays!O15+'Sundays &amp; Holidays'!O15)</f>
        <v>34962</v>
      </c>
      <c r="P15" s="182">
        <f>Monthly!P15-(Saturdays!P15+'Sundays &amp; Holidays'!P15)</f>
        <v>15878</v>
      </c>
      <c r="Q15" s="186">
        <f>Monthly!Q15-(Saturdays!Q15+'Sundays &amp; Holidays'!Q15)</f>
        <v>14372</v>
      </c>
      <c r="R15" s="184">
        <f>Monthly!R15-(Saturdays!R15+'Sundays &amp; Holidays'!R15)</f>
        <v>23803</v>
      </c>
      <c r="S15" s="185">
        <f>Monthly!S15-(Saturdays!S15+'Sundays &amp; Holidays'!S15)</f>
        <v>21082</v>
      </c>
      <c r="T15" s="182">
        <f>Monthly!T15-(Saturdays!T15+'Sundays &amp; Holidays'!T15)</f>
        <v>4531</v>
      </c>
      <c r="U15" s="186">
        <f>Monthly!U15-(Saturdays!U15+'Sundays &amp; Holidays'!U15)</f>
        <v>5877</v>
      </c>
      <c r="V15" s="184">
        <f>Monthly!V15-(Saturdays!V15+'Sundays &amp; Holidays'!V15)</f>
        <v>13177</v>
      </c>
      <c r="W15" s="191">
        <f>Monthly!W15-(Saturdays!W15+'Sundays &amp; Holidays'!W15)</f>
        <v>27297</v>
      </c>
      <c r="X15" s="182">
        <f>Monthly!X15-(Saturdays!X15+'Sundays &amp; Holidays'!X15)</f>
        <v>13300</v>
      </c>
      <c r="Y15" s="186">
        <f>Monthly!Y15-(Saturdays!Y15+'Sundays &amp; Holidays'!Y15)</f>
        <v>8969</v>
      </c>
      <c r="Z15" s="184">
        <f>Monthly!Z15-(Saturdays!Z15+'Sundays &amp; Holidays'!Z15)</f>
        <v>39947</v>
      </c>
      <c r="AA15" s="182">
        <f>Monthly!AA15-(Saturdays!AA15+'Sundays &amp; Holidays'!AA15)</f>
        <v>41970</v>
      </c>
      <c r="AB15" s="158">
        <f t="shared" si="0"/>
        <v>261692</v>
      </c>
      <c r="AC15" s="159">
        <f t="shared" si="0"/>
        <v>263205</v>
      </c>
    </row>
    <row r="16" spans="1:29" x14ac:dyDescent="0.2">
      <c r="A16" s="136" t="s">
        <v>25</v>
      </c>
      <c r="B16" s="192">
        <f>Monthly!B16-(Saturdays!B16+'Sundays &amp; Holidays'!B16)</f>
        <v>24778</v>
      </c>
      <c r="C16" s="176">
        <f>Monthly!C16-(Saturdays!C16+'Sundays &amp; Holidays'!C16)</f>
        <v>22485</v>
      </c>
      <c r="D16" s="177">
        <f>Monthly!D16-(Saturdays!D16+'Sundays &amp; Holidays'!D16)</f>
        <v>9895</v>
      </c>
      <c r="E16" s="178">
        <f>Monthly!E16-(Saturdays!E16+'Sundays &amp; Holidays'!E16)</f>
        <v>9622</v>
      </c>
      <c r="F16" s="175">
        <f>Monthly!F16-(Saturdays!F16+'Sundays &amp; Holidays'!F16)</f>
        <v>25275</v>
      </c>
      <c r="G16" s="179">
        <f>Monthly!G16-(Saturdays!G16+'Sundays &amp; Holidays'!G16)</f>
        <v>15199</v>
      </c>
      <c r="H16" s="177">
        <f>Monthly!H16-(Saturdays!H16+'Sundays &amp; Holidays'!H16)</f>
        <v>35473</v>
      </c>
      <c r="I16" s="178">
        <f>Monthly!I16-(Saturdays!I16+'Sundays &amp; Holidays'!I16)</f>
        <v>32185</v>
      </c>
      <c r="J16" s="175">
        <f>Monthly!J16-(Saturdays!J16+'Sundays &amp; Holidays'!J16)</f>
        <v>5243</v>
      </c>
      <c r="K16" s="176">
        <f>Monthly!K16-(Saturdays!K16+'Sundays &amp; Holidays'!K16)</f>
        <v>5209</v>
      </c>
      <c r="L16" s="177">
        <f>Monthly!L16-(Saturdays!L16+'Sundays &amp; Holidays'!L16)</f>
        <v>15130</v>
      </c>
      <c r="M16" s="175">
        <f>Monthly!M16-(Saturdays!M16+'Sundays &amp; Holidays'!M16)</f>
        <v>21098</v>
      </c>
      <c r="N16" s="180">
        <f>Monthly!N16-(Saturdays!N16+'Sundays &amp; Holidays'!N16)</f>
        <v>27600</v>
      </c>
      <c r="O16" s="193">
        <f>Monthly!O16-(Saturdays!O16+'Sundays &amp; Holidays'!O16)</f>
        <v>31508</v>
      </c>
      <c r="P16" s="175">
        <f>Monthly!P16-(Saturdays!P16+'Sundays &amp; Holidays'!P16)</f>
        <v>15806</v>
      </c>
      <c r="Q16" s="176">
        <f>Monthly!Q16-(Saturdays!Q16+'Sundays &amp; Holidays'!Q16)</f>
        <v>14416</v>
      </c>
      <c r="R16" s="177">
        <f>Monthly!R16-(Saturdays!R16+'Sundays &amp; Holidays'!R16)</f>
        <v>22715</v>
      </c>
      <c r="S16" s="178">
        <f>Monthly!S16-(Saturdays!S16+'Sundays &amp; Holidays'!S16)</f>
        <v>20856</v>
      </c>
      <c r="T16" s="184">
        <f>Monthly!T16-(Saturdays!T16+'Sundays &amp; Holidays'!T16)</f>
        <v>4460</v>
      </c>
      <c r="U16" s="175">
        <f>Monthly!U16-(Saturdays!U16+'Sundays &amp; Holidays'!U16)</f>
        <v>5758</v>
      </c>
      <c r="V16" s="177">
        <f>Monthly!V16-(Saturdays!V16+'Sundays &amp; Holidays'!V16)</f>
        <v>14296</v>
      </c>
      <c r="W16" s="194">
        <f>Monthly!W16-(Saturdays!W16+'Sundays &amp; Holidays'!W16)</f>
        <v>23603</v>
      </c>
      <c r="X16" s="175">
        <f>Monthly!X16-(Saturdays!X16+'Sundays &amp; Holidays'!X16)</f>
        <v>11745</v>
      </c>
      <c r="Y16" s="179">
        <f>Monthly!Y16-(Saturdays!Y16+'Sundays &amp; Holidays'!Y16)</f>
        <v>7994</v>
      </c>
      <c r="Z16" s="177">
        <f>Monthly!Z16-(Saturdays!Z16+'Sundays &amp; Holidays'!Z16)</f>
        <v>39704</v>
      </c>
      <c r="AA16" s="175">
        <f>Monthly!AA16-(Saturdays!AA16+'Sundays &amp; Holidays'!AA16)</f>
        <v>42051</v>
      </c>
      <c r="AB16" s="158">
        <f t="shared" si="0"/>
        <v>252120</v>
      </c>
      <c r="AC16" s="159">
        <f t="shared" si="0"/>
        <v>251984</v>
      </c>
    </row>
    <row r="17" spans="1:29" x14ac:dyDescent="0.2">
      <c r="A17" s="145" t="s">
        <v>26</v>
      </c>
      <c r="B17" s="189">
        <f>Monthly!B17-(Saturdays!B17+'Sundays &amp; Holidays'!B17)</f>
        <v>22442</v>
      </c>
      <c r="C17" s="183">
        <f>Monthly!C17-(Saturdays!C17+'Sundays &amp; Holidays'!C17)</f>
        <v>23570</v>
      </c>
      <c r="D17" s="184">
        <f>Monthly!D17-(Saturdays!D17+'Sundays &amp; Holidays'!D17)</f>
        <v>8703</v>
      </c>
      <c r="E17" s="185">
        <f>Monthly!E17-(Saturdays!E17+'Sundays &amp; Holidays'!E17)</f>
        <v>10323</v>
      </c>
      <c r="F17" s="182">
        <f>Monthly!F17-(Saturdays!F17+'Sundays &amp; Holidays'!F17)</f>
        <v>20546</v>
      </c>
      <c r="G17" s="186">
        <f>Monthly!G17-(Saturdays!G17+'Sundays &amp; Holidays'!G17)</f>
        <v>15896</v>
      </c>
      <c r="H17" s="184">
        <f>Monthly!H17-(Saturdays!H17+'Sundays &amp; Holidays'!H17)</f>
        <v>33439</v>
      </c>
      <c r="I17" s="185">
        <f>Monthly!I17-(Saturdays!I17+'Sundays &amp; Holidays'!I17)</f>
        <v>31874</v>
      </c>
      <c r="J17" s="182">
        <f>Monthly!J17-(Saturdays!J17+'Sundays &amp; Holidays'!J17)</f>
        <v>5318</v>
      </c>
      <c r="K17" s="183">
        <f>Monthly!K17-(Saturdays!K17+'Sundays &amp; Holidays'!K17)</f>
        <v>4802</v>
      </c>
      <c r="L17" s="184">
        <f>Monthly!L17-(Saturdays!L17+'Sundays &amp; Holidays'!L17)</f>
        <v>15564</v>
      </c>
      <c r="M17" s="182">
        <f>Monthly!M17-(Saturdays!M17+'Sundays &amp; Holidays'!M17)</f>
        <v>17386</v>
      </c>
      <c r="N17" s="187">
        <f>Monthly!N17-(Saturdays!N17+'Sundays &amp; Holidays'!N17)</f>
        <v>27114</v>
      </c>
      <c r="O17" s="190">
        <f>Monthly!O17-(Saturdays!O17+'Sundays &amp; Holidays'!O17)</f>
        <v>27287</v>
      </c>
      <c r="P17" s="182">
        <f>Monthly!P17-(Saturdays!P17+'Sundays &amp; Holidays'!P17)</f>
        <v>15134</v>
      </c>
      <c r="Q17" s="183">
        <f>Monthly!Q17-(Saturdays!Q17+'Sundays &amp; Holidays'!Q17)</f>
        <v>13594</v>
      </c>
      <c r="R17" s="184">
        <f>Monthly!R17-(Saturdays!R17+'Sundays &amp; Holidays'!R17)</f>
        <v>21145</v>
      </c>
      <c r="S17" s="185">
        <f>Monthly!S17-(Saturdays!S17+'Sundays &amp; Holidays'!S17)</f>
        <v>19223</v>
      </c>
      <c r="T17" s="182">
        <f>Monthly!T17-(Saturdays!T17+'Sundays &amp; Holidays'!T17)</f>
        <v>4275</v>
      </c>
      <c r="U17" s="186">
        <f>Monthly!U17-(Saturdays!U17+'Sundays &amp; Holidays'!U17)</f>
        <v>5515</v>
      </c>
      <c r="V17" s="184">
        <f>Monthly!V17-(Saturdays!V17+'Sundays &amp; Holidays'!V17)</f>
        <v>14671</v>
      </c>
      <c r="W17" s="191">
        <f>Monthly!W17-(Saturdays!W17+'Sundays &amp; Holidays'!W17)</f>
        <v>20933</v>
      </c>
      <c r="X17" s="182">
        <f>Monthly!X17-(Saturdays!X17+'Sundays &amp; Holidays'!X17)</f>
        <v>11565</v>
      </c>
      <c r="Y17" s="186">
        <f>Monthly!Y17-(Saturdays!Y17+'Sundays &amp; Holidays'!Y17)</f>
        <v>7491</v>
      </c>
      <c r="Z17" s="184">
        <f>Monthly!Z17-(Saturdays!Z17+'Sundays &amp; Holidays'!Z17)</f>
        <v>37297</v>
      </c>
      <c r="AA17" s="182">
        <f>Monthly!AA17-(Saturdays!AA17+'Sundays &amp; Holidays'!AA17)</f>
        <v>41563</v>
      </c>
      <c r="AB17" s="158">
        <f t="shared" si="0"/>
        <v>237213</v>
      </c>
      <c r="AC17" s="159">
        <f t="shared" si="0"/>
        <v>239457</v>
      </c>
    </row>
    <row r="18" spans="1:29" x14ac:dyDescent="0.2">
      <c r="A18" s="136" t="s">
        <v>27</v>
      </c>
      <c r="B18" s="192">
        <f>Monthly!B18-(Saturdays!B18+'Sundays &amp; Holidays'!B18)</f>
        <v>21080</v>
      </c>
      <c r="C18" s="176">
        <f>Monthly!C18-(Saturdays!C18+'Sundays &amp; Holidays'!C18)</f>
        <v>24687</v>
      </c>
      <c r="D18" s="177">
        <f>Monthly!D18-(Saturdays!D18+'Sundays &amp; Holidays'!D18)</f>
        <v>9091</v>
      </c>
      <c r="E18" s="178">
        <f>Monthly!E18-(Saturdays!E18+'Sundays &amp; Holidays'!E18)</f>
        <v>10130</v>
      </c>
      <c r="F18" s="175">
        <f>Monthly!F18-(Saturdays!F18+'Sundays &amp; Holidays'!F18)</f>
        <v>19771</v>
      </c>
      <c r="G18" s="179">
        <f>Monthly!G18-(Saturdays!G18+'Sundays &amp; Holidays'!G18)</f>
        <v>19205</v>
      </c>
      <c r="H18" s="177">
        <f>Monthly!H18-(Saturdays!H18+'Sundays &amp; Holidays'!H18)</f>
        <v>33334</v>
      </c>
      <c r="I18" s="178">
        <f>Monthly!I18-(Saturdays!I18+'Sundays &amp; Holidays'!I18)</f>
        <v>35114</v>
      </c>
      <c r="J18" s="175">
        <f>Monthly!J18-(Saturdays!J18+'Sundays &amp; Holidays'!J18)</f>
        <v>5940</v>
      </c>
      <c r="K18" s="176">
        <f>Monthly!K18-(Saturdays!K18+'Sundays &amp; Holidays'!K18)</f>
        <v>4417</v>
      </c>
      <c r="L18" s="177">
        <f>Monthly!L18-(Saturdays!L18+'Sundays &amp; Holidays'!L18)</f>
        <v>17790</v>
      </c>
      <c r="M18" s="175">
        <f>Monthly!M18-(Saturdays!M18+'Sundays &amp; Holidays'!M18)</f>
        <v>15683</v>
      </c>
      <c r="N18" s="180">
        <f>Monthly!N18-(Saturdays!N18+'Sundays &amp; Holidays'!N18)</f>
        <v>30095</v>
      </c>
      <c r="O18" s="193">
        <f>Monthly!O18-(Saturdays!O18+'Sundays &amp; Holidays'!O18)</f>
        <v>25919</v>
      </c>
      <c r="P18" s="175">
        <f>Monthly!P18-(Saturdays!P18+'Sundays &amp; Holidays'!P18)</f>
        <v>16576</v>
      </c>
      <c r="Q18" s="176">
        <f>Monthly!Q18-(Saturdays!Q18+'Sundays &amp; Holidays'!Q18)</f>
        <v>13261</v>
      </c>
      <c r="R18" s="177">
        <f>Monthly!R18-(Saturdays!R18+'Sundays &amp; Holidays'!R18)</f>
        <v>21522</v>
      </c>
      <c r="S18" s="178">
        <f>Monthly!S18-(Saturdays!S18+'Sundays &amp; Holidays'!S18)</f>
        <v>20051</v>
      </c>
      <c r="T18" s="175">
        <f>Monthly!T18-(Saturdays!T18+'Sundays &amp; Holidays'!T18)</f>
        <v>5881</v>
      </c>
      <c r="U18" s="179">
        <f>Monthly!U18-(Saturdays!U18+'Sundays &amp; Holidays'!U18)</f>
        <v>4328</v>
      </c>
      <c r="V18" s="177">
        <f>Monthly!V18-(Saturdays!V18+'Sundays &amp; Holidays'!V18)</f>
        <v>18926</v>
      </c>
      <c r="W18" s="194">
        <f>Monthly!W18-(Saturdays!W18+'Sundays &amp; Holidays'!W18)</f>
        <v>19338</v>
      </c>
      <c r="X18" s="175">
        <f>Monthly!X18-(Saturdays!X18+'Sundays &amp; Holidays'!X18)</f>
        <v>12090</v>
      </c>
      <c r="Y18" s="179">
        <f>Monthly!Y18-(Saturdays!Y18+'Sundays &amp; Holidays'!Y18)</f>
        <v>6713</v>
      </c>
      <c r="Z18" s="177">
        <f>Monthly!Z18-(Saturdays!Z18+'Sundays &amp; Holidays'!Z18)</f>
        <v>37495</v>
      </c>
      <c r="AA18" s="175">
        <f>Monthly!AA18-(Saturdays!AA18+'Sundays &amp; Holidays'!AA18)</f>
        <v>43589</v>
      </c>
      <c r="AB18" s="158">
        <f t="shared" si="0"/>
        <v>249591</v>
      </c>
      <c r="AC18" s="159">
        <f t="shared" si="0"/>
        <v>242435</v>
      </c>
    </row>
    <row r="19" spans="1:29" x14ac:dyDescent="0.2">
      <c r="A19" s="145" t="s">
        <v>28</v>
      </c>
      <c r="B19" s="189">
        <f>Monthly!B19-(Saturdays!B19+'Sundays &amp; Holidays'!B19)</f>
        <v>20333</v>
      </c>
      <c r="C19" s="183">
        <f>Monthly!C19-(Saturdays!C19+'Sundays &amp; Holidays'!C19)</f>
        <v>32636</v>
      </c>
      <c r="D19" s="184">
        <f>Monthly!D19-(Saturdays!D19+'Sundays &amp; Holidays'!D19)</f>
        <v>10690</v>
      </c>
      <c r="E19" s="185">
        <f>Monthly!E19-(Saturdays!E19+'Sundays &amp; Holidays'!E19)</f>
        <v>11735</v>
      </c>
      <c r="F19" s="182">
        <f>Monthly!F19-(Saturdays!F19+'Sundays &amp; Holidays'!F19)</f>
        <v>19437</v>
      </c>
      <c r="G19" s="186">
        <f>Monthly!G19-(Saturdays!G19+'Sundays &amp; Holidays'!G19)</f>
        <v>27340</v>
      </c>
      <c r="H19" s="184">
        <f>Monthly!H19-(Saturdays!H19+'Sundays &amp; Holidays'!H19)</f>
        <v>35415</v>
      </c>
      <c r="I19" s="185">
        <f>Monthly!I19-(Saturdays!I19+'Sundays &amp; Holidays'!I19)</f>
        <v>42044</v>
      </c>
      <c r="J19" s="182">
        <f>Monthly!J19-(Saturdays!J19+'Sundays &amp; Holidays'!J19)</f>
        <v>7452</v>
      </c>
      <c r="K19" s="183">
        <f>Monthly!K19-(Saturdays!K19+'Sundays &amp; Holidays'!K19)</f>
        <v>3569</v>
      </c>
      <c r="L19" s="184">
        <f>Monthly!L19-(Saturdays!L19+'Sundays &amp; Holidays'!L19)</f>
        <v>28509</v>
      </c>
      <c r="M19" s="182">
        <f>Monthly!M19-(Saturdays!M19+'Sundays &amp; Holidays'!M19)</f>
        <v>13608</v>
      </c>
      <c r="N19" s="187">
        <f>Monthly!N19-(Saturdays!N19+'Sundays &amp; Holidays'!N19)</f>
        <v>37698</v>
      </c>
      <c r="O19" s="190">
        <f>Monthly!O19-(Saturdays!O19+'Sundays &amp; Holidays'!O19)</f>
        <v>27824</v>
      </c>
      <c r="P19" s="182">
        <f>Monthly!P19-(Saturdays!P19+'Sundays &amp; Holidays'!P19)</f>
        <v>20878</v>
      </c>
      <c r="Q19" s="183">
        <f>Monthly!Q19-(Saturdays!Q19+'Sundays &amp; Holidays'!Q19)</f>
        <v>14255</v>
      </c>
      <c r="R19" s="184">
        <f>Monthly!R19-(Saturdays!R19+'Sundays &amp; Holidays'!R19)</f>
        <v>23022</v>
      </c>
      <c r="S19" s="185">
        <f>Monthly!S19-(Saturdays!S19+'Sundays &amp; Holidays'!S19)</f>
        <v>24167</v>
      </c>
      <c r="T19" s="182">
        <f>Monthly!T19-(Saturdays!T19+'Sundays &amp; Holidays'!T19)</f>
        <v>7927</v>
      </c>
      <c r="U19" s="186">
        <f>Monthly!U19-(Saturdays!U19+'Sundays &amp; Holidays'!U19)</f>
        <v>3295</v>
      </c>
      <c r="V19" s="184">
        <f>Monthly!V19-(Saturdays!V19+'Sundays &amp; Holidays'!V19)</f>
        <v>27001</v>
      </c>
      <c r="W19" s="191">
        <f>Monthly!W19-(Saturdays!W19+'Sundays &amp; Holidays'!W19)</f>
        <v>19429</v>
      </c>
      <c r="X19" s="182">
        <f>Monthly!X19-(Saturdays!X19+'Sundays &amp; Holidays'!X19)</f>
        <v>17432</v>
      </c>
      <c r="Y19" s="186">
        <f>Monthly!Y19-(Saturdays!Y19+'Sundays &amp; Holidays'!Y19)</f>
        <v>7000</v>
      </c>
      <c r="Z19" s="184">
        <f>Monthly!Z19-(Saturdays!Z19+'Sundays &amp; Holidays'!Z19)</f>
        <v>40576</v>
      </c>
      <c r="AA19" s="182">
        <f>Monthly!AA19-(Saturdays!AA19+'Sundays &amp; Holidays'!AA19)</f>
        <v>48379</v>
      </c>
      <c r="AB19" s="158">
        <f t="shared" si="0"/>
        <v>296370</v>
      </c>
      <c r="AC19" s="159">
        <f t="shared" si="0"/>
        <v>275281</v>
      </c>
    </row>
    <row r="20" spans="1:29" x14ac:dyDescent="0.2">
      <c r="A20" s="136" t="s">
        <v>29</v>
      </c>
      <c r="B20" s="192">
        <f>Monthly!B20-(Saturdays!B20+'Sundays &amp; Holidays'!B20)</f>
        <v>24535</v>
      </c>
      <c r="C20" s="176">
        <f>Monthly!C20-(Saturdays!C20+'Sundays &amp; Holidays'!C20)</f>
        <v>45750</v>
      </c>
      <c r="D20" s="177">
        <f>Monthly!D20-(Saturdays!D20+'Sundays &amp; Holidays'!D20)</f>
        <v>18388</v>
      </c>
      <c r="E20" s="178">
        <f>Monthly!E20-(Saturdays!E20+'Sundays &amp; Holidays'!E20)</f>
        <v>15205</v>
      </c>
      <c r="F20" s="175">
        <f>Monthly!F20-(Saturdays!F20+'Sundays &amp; Holidays'!F20)</f>
        <v>25684</v>
      </c>
      <c r="G20" s="179">
        <f>Monthly!G20-(Saturdays!G20+'Sundays &amp; Holidays'!G20)</f>
        <v>41554</v>
      </c>
      <c r="H20" s="177">
        <f>Monthly!H20-(Saturdays!H20+'Sundays &amp; Holidays'!H20)</f>
        <v>39059</v>
      </c>
      <c r="I20" s="178">
        <f>Monthly!I20-(Saturdays!I20+'Sundays &amp; Holidays'!I20)</f>
        <v>57909</v>
      </c>
      <c r="J20" s="175">
        <f>Monthly!J20-(Saturdays!J20+'Sundays &amp; Holidays'!J20)</f>
        <v>11856</v>
      </c>
      <c r="K20" s="176">
        <f>Monthly!K20-(Saturdays!K20+'Sundays &amp; Holidays'!K20)</f>
        <v>4002</v>
      </c>
      <c r="L20" s="177">
        <f>Monthly!L20-(Saturdays!L20+'Sundays &amp; Holidays'!L20)</f>
        <v>38815</v>
      </c>
      <c r="M20" s="175">
        <f>Monthly!M20-(Saturdays!M20+'Sundays &amp; Holidays'!M20)</f>
        <v>13510</v>
      </c>
      <c r="N20" s="180">
        <f>Monthly!N20-(Saturdays!N20+'Sundays &amp; Holidays'!N20)</f>
        <v>50767</v>
      </c>
      <c r="O20" s="193">
        <f>Monthly!O20-(Saturdays!O20+'Sundays &amp; Holidays'!O20)</f>
        <v>34181</v>
      </c>
      <c r="P20" s="175">
        <f>Monthly!P20-(Saturdays!P20+'Sundays &amp; Holidays'!P20)</f>
        <v>29941</v>
      </c>
      <c r="Q20" s="176">
        <f>Monthly!Q20-(Saturdays!Q20+'Sundays &amp; Holidays'!Q20)</f>
        <v>18952</v>
      </c>
      <c r="R20" s="177">
        <f>Monthly!R20-(Saturdays!R20+'Sundays &amp; Holidays'!R20)</f>
        <v>31338</v>
      </c>
      <c r="S20" s="178">
        <f>Monthly!S20-(Saturdays!S20+'Sundays &amp; Holidays'!S20)</f>
        <v>33948</v>
      </c>
      <c r="T20" s="175">
        <f>Monthly!T20-(Saturdays!T20+'Sundays &amp; Holidays'!T20)</f>
        <v>19203</v>
      </c>
      <c r="U20" s="179">
        <f>Monthly!U20-(Saturdays!U20+'Sundays &amp; Holidays'!U20)</f>
        <v>3543</v>
      </c>
      <c r="V20" s="177">
        <f>Monthly!V20-(Saturdays!V20+'Sundays &amp; Holidays'!V20)</f>
        <v>40473</v>
      </c>
      <c r="W20" s="194">
        <f>Monthly!W20-(Saturdays!W20+'Sundays &amp; Holidays'!W20)</f>
        <v>23065</v>
      </c>
      <c r="X20" s="175">
        <f>Monthly!X20-(Saturdays!X20+'Sundays &amp; Holidays'!X20)</f>
        <v>26785</v>
      </c>
      <c r="Y20" s="179">
        <f>Monthly!Y20-(Saturdays!Y20+'Sundays &amp; Holidays'!Y20)</f>
        <v>9346</v>
      </c>
      <c r="Z20" s="177">
        <f>Monthly!Z20-(Saturdays!Z20+'Sundays &amp; Holidays'!Z20)</f>
        <v>46219</v>
      </c>
      <c r="AA20" s="175">
        <f>Monthly!AA20-(Saturdays!AA20+'Sundays &amp; Holidays'!AA20)</f>
        <v>60076</v>
      </c>
      <c r="AB20" s="158">
        <f t="shared" si="0"/>
        <v>403063</v>
      </c>
      <c r="AC20" s="159">
        <f t="shared" si="0"/>
        <v>361041</v>
      </c>
    </row>
    <row r="21" spans="1:29" x14ac:dyDescent="0.2">
      <c r="A21" s="145" t="s">
        <v>30</v>
      </c>
      <c r="B21" s="189">
        <f>Monthly!B21-(Saturdays!B21+'Sundays &amp; Holidays'!B21)</f>
        <v>31057</v>
      </c>
      <c r="C21" s="183">
        <f>Monthly!C21-(Saturdays!C21+'Sundays &amp; Holidays'!C21)</f>
        <v>57563</v>
      </c>
      <c r="D21" s="184">
        <f>Monthly!D21-(Saturdays!D21+'Sundays &amp; Holidays'!D21)</f>
        <v>22812</v>
      </c>
      <c r="E21" s="185">
        <f>Monthly!E21-(Saturdays!E21+'Sundays &amp; Holidays'!E21)</f>
        <v>19388</v>
      </c>
      <c r="F21" s="182">
        <f>Monthly!F21-(Saturdays!F21+'Sundays &amp; Holidays'!F21)</f>
        <v>28351</v>
      </c>
      <c r="G21" s="186">
        <f>Monthly!G21-(Saturdays!G21+'Sundays &amp; Holidays'!G21)</f>
        <v>51636</v>
      </c>
      <c r="H21" s="184">
        <f>Monthly!H21-(Saturdays!H21+'Sundays &amp; Holidays'!H21)</f>
        <v>46055</v>
      </c>
      <c r="I21" s="185">
        <f>Monthly!I21-(Saturdays!I21+'Sundays &amp; Holidays'!I21)</f>
        <v>75377</v>
      </c>
      <c r="J21" s="182">
        <f>Monthly!J21-(Saturdays!J21+'Sundays &amp; Holidays'!J21)</f>
        <v>17619</v>
      </c>
      <c r="K21" s="183">
        <f>Monthly!K21-(Saturdays!K21+'Sundays &amp; Holidays'!K21)</f>
        <v>4668</v>
      </c>
      <c r="L21" s="184">
        <f>Monthly!L21-(Saturdays!L21+'Sundays &amp; Holidays'!L21)</f>
        <v>49189</v>
      </c>
      <c r="M21" s="182">
        <f>Monthly!M21-(Saturdays!M21+'Sundays &amp; Holidays'!M21)</f>
        <v>15436</v>
      </c>
      <c r="N21" s="187">
        <f>Monthly!N21-(Saturdays!N21+'Sundays &amp; Holidays'!N21)</f>
        <v>68539</v>
      </c>
      <c r="O21" s="190">
        <f>Monthly!O21-(Saturdays!O21+'Sundays &amp; Holidays'!O21)</f>
        <v>41196</v>
      </c>
      <c r="P21" s="182">
        <f>Monthly!P21-(Saturdays!P21+'Sundays &amp; Holidays'!P21)</f>
        <v>36358</v>
      </c>
      <c r="Q21" s="183">
        <f>Monthly!Q21-(Saturdays!Q21+'Sundays &amp; Holidays'!Q21)</f>
        <v>27199</v>
      </c>
      <c r="R21" s="184">
        <f>Monthly!R21-(Saturdays!R21+'Sundays &amp; Holidays'!R21)</f>
        <v>34609</v>
      </c>
      <c r="S21" s="185">
        <f>Monthly!S21-(Saturdays!S21+'Sundays &amp; Holidays'!S21)</f>
        <v>43131</v>
      </c>
      <c r="T21" s="182">
        <f>Monthly!T21-(Saturdays!T21+'Sundays &amp; Holidays'!T21)</f>
        <v>21922</v>
      </c>
      <c r="U21" s="186">
        <f>Monthly!U21-(Saturdays!U21+'Sundays &amp; Holidays'!U21)</f>
        <v>4647</v>
      </c>
      <c r="V21" s="184">
        <f>Monthly!V21-(Saturdays!V21+'Sundays &amp; Holidays'!V21)</f>
        <v>45906</v>
      </c>
      <c r="W21" s="191">
        <f>Monthly!W21-(Saturdays!W21+'Sundays &amp; Holidays'!W21)</f>
        <v>25762</v>
      </c>
      <c r="X21" s="182">
        <f>Monthly!X21-(Saturdays!X21+'Sundays &amp; Holidays'!X21)</f>
        <v>35792</v>
      </c>
      <c r="Y21" s="186">
        <f>Monthly!Y21-(Saturdays!Y21+'Sundays &amp; Holidays'!Y21)</f>
        <v>12592</v>
      </c>
      <c r="Z21" s="184">
        <f>Monthly!Z21-(Saturdays!Z21+'Sundays &amp; Holidays'!Z21)</f>
        <v>50063</v>
      </c>
      <c r="AA21" s="182">
        <f>Monthly!AA21-(Saturdays!AA21+'Sundays &amp; Holidays'!AA21)</f>
        <v>75343</v>
      </c>
      <c r="AB21" s="158">
        <f t="shared" si="0"/>
        <v>488272</v>
      </c>
      <c r="AC21" s="159">
        <f t="shared" si="0"/>
        <v>453938</v>
      </c>
    </row>
    <row r="22" spans="1:29" x14ac:dyDescent="0.2">
      <c r="A22" s="136" t="s">
        <v>31</v>
      </c>
      <c r="B22" s="192">
        <f>Monthly!B22-(Saturdays!B22+'Sundays &amp; Holidays'!B22)</f>
        <v>31264</v>
      </c>
      <c r="C22" s="176">
        <f>Monthly!C22-(Saturdays!C22+'Sundays &amp; Holidays'!C22)</f>
        <v>61552</v>
      </c>
      <c r="D22" s="177">
        <f>Monthly!D22-(Saturdays!D22+'Sundays &amp; Holidays'!D22)</f>
        <v>15873</v>
      </c>
      <c r="E22" s="178">
        <f>Monthly!E22-(Saturdays!E22+'Sundays &amp; Holidays'!E22)</f>
        <v>20861</v>
      </c>
      <c r="F22" s="175">
        <f>Monthly!F22-(Saturdays!F22+'Sundays &amp; Holidays'!F22)</f>
        <v>22727</v>
      </c>
      <c r="G22" s="179">
        <f>Monthly!G22-(Saturdays!G22+'Sundays &amp; Holidays'!G22)</f>
        <v>51168</v>
      </c>
      <c r="H22" s="177">
        <f>Monthly!H22-(Saturdays!H22+'Sundays &amp; Holidays'!H22)</f>
        <v>43433</v>
      </c>
      <c r="I22" s="178">
        <f>Monthly!I22-(Saturdays!I22+'Sundays &amp; Holidays'!I22)</f>
        <v>78109</v>
      </c>
      <c r="J22" s="175">
        <f>Monthly!J22-(Saturdays!J22+'Sundays &amp; Holidays'!J22)</f>
        <v>11974</v>
      </c>
      <c r="K22" s="176">
        <f>Monthly!K22-(Saturdays!K22+'Sundays &amp; Holidays'!K22)</f>
        <v>4362</v>
      </c>
      <c r="L22" s="177">
        <f>Monthly!L22-(Saturdays!L22+'Sundays &amp; Holidays'!L22)</f>
        <v>48931</v>
      </c>
      <c r="M22" s="175">
        <f>Monthly!M22-(Saturdays!M22+'Sundays &amp; Holidays'!M22)</f>
        <v>14800</v>
      </c>
      <c r="N22" s="180">
        <f>Monthly!N22-(Saturdays!N22+'Sundays &amp; Holidays'!N22)</f>
        <v>62796</v>
      </c>
      <c r="O22" s="193">
        <f>Monthly!O22-(Saturdays!O22+'Sundays &amp; Holidays'!O22)</f>
        <v>42513</v>
      </c>
      <c r="P22" s="175">
        <f>Monthly!P22-(Saturdays!P22+'Sundays &amp; Holidays'!P22)</f>
        <v>32254</v>
      </c>
      <c r="Q22" s="176">
        <f>Monthly!Q22-(Saturdays!Q22+'Sundays &amp; Holidays'!Q22)</f>
        <v>31545</v>
      </c>
      <c r="R22" s="177">
        <f>Monthly!R22-(Saturdays!R22+'Sundays &amp; Holidays'!R22)</f>
        <v>32143</v>
      </c>
      <c r="S22" s="178">
        <f>Monthly!S22-(Saturdays!S22+'Sundays &amp; Holidays'!S22)</f>
        <v>44834</v>
      </c>
      <c r="T22" s="175">
        <f>Monthly!T22-(Saturdays!T22+'Sundays &amp; Holidays'!T22)</f>
        <v>18837</v>
      </c>
      <c r="U22" s="179">
        <f>Monthly!U22-(Saturdays!U22+'Sundays &amp; Holidays'!U22)</f>
        <v>4280</v>
      </c>
      <c r="V22" s="177">
        <f>Monthly!V22-(Saturdays!V22+'Sundays &amp; Holidays'!V22)</f>
        <v>48141</v>
      </c>
      <c r="W22" s="194">
        <f>Monthly!W22-(Saturdays!W22+'Sundays &amp; Holidays'!W22)</f>
        <v>25927</v>
      </c>
      <c r="X22" s="175">
        <f>Monthly!X22-(Saturdays!X22+'Sundays &amp; Holidays'!X22)</f>
        <v>32949</v>
      </c>
      <c r="Y22" s="179">
        <f>Monthly!Y22-(Saturdays!Y22+'Sundays &amp; Holidays'!Y22)</f>
        <v>13590</v>
      </c>
      <c r="Z22" s="177">
        <f>Monthly!Z22-(Saturdays!Z22+'Sundays &amp; Holidays'!Z22)</f>
        <v>47433</v>
      </c>
      <c r="AA22" s="175">
        <f>Monthly!AA22-(Saturdays!AA22+'Sundays &amp; Holidays'!AA22)</f>
        <v>73028</v>
      </c>
      <c r="AB22" s="158">
        <f t="shared" si="0"/>
        <v>448755</v>
      </c>
      <c r="AC22" s="159">
        <f t="shared" si="0"/>
        <v>466569</v>
      </c>
    </row>
    <row r="23" spans="1:29" x14ac:dyDescent="0.2">
      <c r="A23" s="145" t="s">
        <v>32</v>
      </c>
      <c r="B23" s="189">
        <f>Monthly!B23-(Saturdays!B23+'Sundays &amp; Holidays'!B23)</f>
        <v>31152</v>
      </c>
      <c r="C23" s="183">
        <f>Monthly!C23-(Saturdays!C23+'Sundays &amp; Holidays'!C23)</f>
        <v>48925</v>
      </c>
      <c r="D23" s="184">
        <f>Monthly!D23-(Saturdays!D23+'Sundays &amp; Holidays'!D23)</f>
        <v>10559</v>
      </c>
      <c r="E23" s="185">
        <f>Monthly!E23-(Saturdays!E23+'Sundays &amp; Holidays'!E23)</f>
        <v>19339</v>
      </c>
      <c r="F23" s="182">
        <f>Monthly!F23-(Saturdays!F23+'Sundays &amp; Holidays'!F23)</f>
        <v>19456</v>
      </c>
      <c r="G23" s="186">
        <f>Monthly!G23-(Saturdays!G23+'Sundays &amp; Holidays'!G23)</f>
        <v>45853</v>
      </c>
      <c r="H23" s="184">
        <f>Monthly!H23-(Saturdays!H23+'Sundays &amp; Holidays'!H23)</f>
        <v>38422</v>
      </c>
      <c r="I23" s="185">
        <f>Monthly!I23-(Saturdays!I23+'Sundays &amp; Holidays'!I23)</f>
        <v>66045</v>
      </c>
      <c r="J23" s="182">
        <f>Monthly!J23-(Saturdays!J23+'Sundays &amp; Holidays'!J23)</f>
        <v>8399</v>
      </c>
      <c r="K23" s="183">
        <f>Monthly!K23-(Saturdays!K23+'Sundays &amp; Holidays'!K23)</f>
        <v>3389</v>
      </c>
      <c r="L23" s="184">
        <f>Monthly!L23-(Saturdays!L23+'Sundays &amp; Holidays'!L23)</f>
        <v>36285</v>
      </c>
      <c r="M23" s="182">
        <f>Monthly!M23-(Saturdays!M23+'Sundays &amp; Holidays'!M23)</f>
        <v>15043</v>
      </c>
      <c r="N23" s="187">
        <f>Monthly!N23-(Saturdays!N23+'Sundays &amp; Holidays'!N23)</f>
        <v>51908</v>
      </c>
      <c r="O23" s="190">
        <f>Monthly!O23-(Saturdays!O23+'Sundays &amp; Holidays'!O23)</f>
        <v>38897</v>
      </c>
      <c r="P23" s="182">
        <f>Monthly!P23-(Saturdays!P23+'Sundays &amp; Holidays'!P23)</f>
        <v>22513</v>
      </c>
      <c r="Q23" s="183">
        <f>Monthly!Q23-(Saturdays!Q23+'Sundays &amp; Holidays'!Q23)</f>
        <v>29058</v>
      </c>
      <c r="R23" s="184">
        <f>Monthly!R23-(Saturdays!R23+'Sundays &amp; Holidays'!R23)</f>
        <v>27467</v>
      </c>
      <c r="S23" s="185">
        <f>Monthly!S23-(Saturdays!S23+'Sundays &amp; Holidays'!S23)</f>
        <v>35886</v>
      </c>
      <c r="T23" s="182">
        <f>Monthly!T23-(Saturdays!T23+'Sundays &amp; Holidays'!T23)</f>
        <v>10610</v>
      </c>
      <c r="U23" s="186">
        <f>Monthly!U23-(Saturdays!U23+'Sundays &amp; Holidays'!U23)</f>
        <v>5220</v>
      </c>
      <c r="V23" s="184">
        <f>Monthly!V23-(Saturdays!V23+'Sundays &amp; Holidays'!V23)</f>
        <v>39761</v>
      </c>
      <c r="W23" s="191">
        <f>Monthly!W23-(Saturdays!W23+'Sundays &amp; Holidays'!W23)</f>
        <v>24394</v>
      </c>
      <c r="X23" s="182">
        <f>Monthly!X23-(Saturdays!X23+'Sundays &amp; Holidays'!X23)</f>
        <v>21217</v>
      </c>
      <c r="Y23" s="186">
        <f>Monthly!Y23-(Saturdays!Y23+'Sundays &amp; Holidays'!Y23)</f>
        <v>11076</v>
      </c>
      <c r="Z23" s="184">
        <f>Monthly!Z23-(Saturdays!Z23+'Sundays &amp; Holidays'!Z23)</f>
        <v>41953</v>
      </c>
      <c r="AA23" s="182">
        <f>Monthly!AA23-(Saturdays!AA23+'Sundays &amp; Holidays'!AA23)</f>
        <v>59115</v>
      </c>
      <c r="AB23" s="158">
        <f t="shared" si="0"/>
        <v>359702</v>
      </c>
      <c r="AC23" s="159">
        <f t="shared" si="0"/>
        <v>402240</v>
      </c>
    </row>
    <row r="24" spans="1:29" x14ac:dyDescent="0.2">
      <c r="A24" s="136" t="s">
        <v>33</v>
      </c>
      <c r="B24" s="192">
        <f>Monthly!B24-(Saturdays!B24+'Sundays &amp; Holidays'!B24)</f>
        <v>26414</v>
      </c>
      <c r="C24" s="176">
        <f>Monthly!C24-(Saturdays!C24+'Sundays &amp; Holidays'!C24)</f>
        <v>33408</v>
      </c>
      <c r="D24" s="177">
        <f>Monthly!D24-(Saturdays!D24+'Sundays &amp; Holidays'!D24)</f>
        <v>8017</v>
      </c>
      <c r="E24" s="178">
        <f>Monthly!E24-(Saturdays!E24+'Sundays &amp; Holidays'!E24)</f>
        <v>14972</v>
      </c>
      <c r="F24" s="175">
        <f>Monthly!F24-(Saturdays!F24+'Sundays &amp; Holidays'!F24)</f>
        <v>17071</v>
      </c>
      <c r="G24" s="179">
        <f>Monthly!G24-(Saturdays!G24+'Sundays &amp; Holidays'!G24)</f>
        <v>33418</v>
      </c>
      <c r="H24" s="177">
        <f>Monthly!H24-(Saturdays!H24+'Sundays &amp; Holidays'!H24)</f>
        <v>31779</v>
      </c>
      <c r="I24" s="178">
        <f>Monthly!I24-(Saturdays!I24+'Sundays &amp; Holidays'!I24)</f>
        <v>47757</v>
      </c>
      <c r="J24" s="175">
        <f>Monthly!J24-(Saturdays!J24+'Sundays &amp; Holidays'!J24)</f>
        <v>7266</v>
      </c>
      <c r="K24" s="176">
        <f>Monthly!K24-(Saturdays!K24+'Sundays &amp; Holidays'!K24)</f>
        <v>2373</v>
      </c>
      <c r="L24" s="177">
        <f>Monthly!L24-(Saturdays!L24+'Sundays &amp; Holidays'!L24)</f>
        <v>25842</v>
      </c>
      <c r="M24" s="175">
        <f>Monthly!M24-(Saturdays!M24+'Sundays &amp; Holidays'!M24)</f>
        <v>14374</v>
      </c>
      <c r="N24" s="180">
        <f>Monthly!N24-(Saturdays!N24+'Sundays &amp; Holidays'!N24)</f>
        <v>36422</v>
      </c>
      <c r="O24" s="193">
        <f>Monthly!O24-(Saturdays!O24+'Sundays &amp; Holidays'!O24)</f>
        <v>35033</v>
      </c>
      <c r="P24" s="175">
        <f>Monthly!P24-(Saturdays!P24+'Sundays &amp; Holidays'!P24)</f>
        <v>16280</v>
      </c>
      <c r="Q24" s="176">
        <f>Monthly!Q24-(Saturdays!Q24+'Sundays &amp; Holidays'!Q24)</f>
        <v>23400</v>
      </c>
      <c r="R24" s="177">
        <f>Monthly!R24-(Saturdays!R24+'Sundays &amp; Holidays'!R24)</f>
        <v>22747</v>
      </c>
      <c r="S24" s="178">
        <f>Monthly!S24-(Saturdays!S24+'Sundays &amp; Holidays'!S24)</f>
        <v>28047</v>
      </c>
      <c r="T24" s="175">
        <f>Monthly!T24-(Saturdays!T24+'Sundays &amp; Holidays'!T24)</f>
        <v>6906</v>
      </c>
      <c r="U24" s="179">
        <f>Monthly!U24-(Saturdays!U24+'Sundays &amp; Holidays'!U24)</f>
        <v>5000</v>
      </c>
      <c r="V24" s="177">
        <f>Monthly!V24-(Saturdays!V24+'Sundays &amp; Holidays'!V24)</f>
        <v>33047</v>
      </c>
      <c r="W24" s="194">
        <f>Monthly!W24-(Saturdays!W24+'Sundays &amp; Holidays'!W24)</f>
        <v>23079</v>
      </c>
      <c r="X24" s="175">
        <f>Monthly!X24-(Saturdays!X24+'Sundays &amp; Holidays'!X24)</f>
        <v>13521</v>
      </c>
      <c r="Y24" s="179">
        <f>Monthly!Y24-(Saturdays!Y24+'Sundays &amp; Holidays'!Y24)</f>
        <v>10280</v>
      </c>
      <c r="Z24" s="177">
        <f>Monthly!Z24-(Saturdays!Z24+'Sundays &amp; Holidays'!Z24)</f>
        <v>33967</v>
      </c>
      <c r="AA24" s="175">
        <f>Monthly!AA24-(Saturdays!AA24+'Sundays &amp; Holidays'!AA24)</f>
        <v>45205</v>
      </c>
      <c r="AB24" s="158">
        <f t="shared" si="0"/>
        <v>279279</v>
      </c>
      <c r="AC24" s="159">
        <f t="shared" si="0"/>
        <v>316346</v>
      </c>
    </row>
    <row r="25" spans="1:29" x14ac:dyDescent="0.2">
      <c r="A25" s="145" t="s">
        <v>34</v>
      </c>
      <c r="B25" s="189">
        <f>Monthly!B25-(Saturdays!B25+'Sundays &amp; Holidays'!B25)</f>
        <v>10947</v>
      </c>
      <c r="C25" s="183">
        <f>Monthly!C25-(Saturdays!C25+'Sundays &amp; Holidays'!C25)</f>
        <v>24198</v>
      </c>
      <c r="D25" s="184">
        <f>Monthly!D25-(Saturdays!D25+'Sundays &amp; Holidays'!D25)</f>
        <v>3900</v>
      </c>
      <c r="E25" s="185">
        <f>Monthly!E25-(Saturdays!E25+'Sundays &amp; Holidays'!E25)</f>
        <v>12732</v>
      </c>
      <c r="F25" s="182">
        <f>Monthly!F25-(Saturdays!F25+'Sundays &amp; Holidays'!F25)</f>
        <v>7895</v>
      </c>
      <c r="G25" s="186">
        <f>Monthly!G25-(Saturdays!G25+'Sundays &amp; Holidays'!G25)</f>
        <v>29029</v>
      </c>
      <c r="H25" s="184">
        <f>Monthly!H25-(Saturdays!H25+'Sundays &amp; Holidays'!H25)</f>
        <v>16497</v>
      </c>
      <c r="I25" s="185">
        <f>Monthly!I25-(Saturdays!I25+'Sundays &amp; Holidays'!I25)</f>
        <v>37261</v>
      </c>
      <c r="J25" s="182">
        <f>Monthly!J25-(Saturdays!J25+'Sundays &amp; Holidays'!J25)</f>
        <v>3410</v>
      </c>
      <c r="K25" s="183">
        <f>Monthly!K25-(Saturdays!K25+'Sundays &amp; Holidays'!K25)</f>
        <v>1982</v>
      </c>
      <c r="L25" s="184">
        <f>Monthly!L25-(Saturdays!L25+'Sundays &amp; Holidays'!L25)</f>
        <v>24495</v>
      </c>
      <c r="M25" s="182">
        <f>Monthly!M25-(Saturdays!M25+'Sundays &amp; Holidays'!M25)</f>
        <v>9804</v>
      </c>
      <c r="N25" s="187">
        <f>Monthly!N25-(Saturdays!N25+'Sundays &amp; Holidays'!N25)</f>
        <v>34672</v>
      </c>
      <c r="O25" s="190">
        <f>Monthly!O25-(Saturdays!O25+'Sundays &amp; Holidays'!O25)</f>
        <v>27528</v>
      </c>
      <c r="P25" s="182">
        <f>Monthly!P25-(Saturdays!P25+'Sundays &amp; Holidays'!P25)</f>
        <v>11120</v>
      </c>
      <c r="Q25" s="183">
        <f>Monthly!Q25-(Saturdays!Q25+'Sundays &amp; Holidays'!Q25)</f>
        <v>17864</v>
      </c>
      <c r="R25" s="184">
        <f>Monthly!R25-(Saturdays!R25+'Sundays &amp; Holidays'!R25)</f>
        <v>16927</v>
      </c>
      <c r="S25" s="185">
        <f>Monthly!S25-(Saturdays!S25+'Sundays &amp; Holidays'!S25)</f>
        <v>23341</v>
      </c>
      <c r="T25" s="182">
        <f>Monthly!T25-(Saturdays!T25+'Sundays &amp; Holidays'!T25)</f>
        <v>4185</v>
      </c>
      <c r="U25" s="186">
        <f>Monthly!U25-(Saturdays!U25+'Sundays &amp; Holidays'!U25)</f>
        <v>4038</v>
      </c>
      <c r="V25" s="184">
        <f>Monthly!V25-(Saturdays!V25+'Sundays &amp; Holidays'!V25)</f>
        <v>27522</v>
      </c>
      <c r="W25" s="191">
        <f>Monthly!W25-(Saturdays!W25+'Sundays &amp; Holidays'!W25)</f>
        <v>14758</v>
      </c>
      <c r="X25" s="182">
        <f>Monthly!X25-(Saturdays!X25+'Sundays &amp; Holidays'!X25)</f>
        <v>7769</v>
      </c>
      <c r="Y25" s="186">
        <f>Monthly!Y25-(Saturdays!Y25+'Sundays &amp; Holidays'!Y25)</f>
        <v>8377</v>
      </c>
      <c r="Z25" s="184">
        <f>Monthly!Z25-(Saturdays!Z25+'Sundays &amp; Holidays'!Z25)</f>
        <v>23107</v>
      </c>
      <c r="AA25" s="182">
        <f>Monthly!AA25-(Saturdays!AA25+'Sundays &amp; Holidays'!AA25)</f>
        <v>31940</v>
      </c>
      <c r="AB25" s="158">
        <f t="shared" si="0"/>
        <v>192446</v>
      </c>
      <c r="AC25" s="159">
        <f t="shared" si="0"/>
        <v>242852</v>
      </c>
    </row>
    <row r="26" spans="1:29" x14ac:dyDescent="0.2">
      <c r="A26" s="136" t="s">
        <v>35</v>
      </c>
      <c r="B26" s="192">
        <f>Monthly!B26-(Saturdays!B26+'Sundays &amp; Holidays'!B26)</f>
        <v>0</v>
      </c>
      <c r="C26" s="176">
        <f>Monthly!C26-(Saturdays!C26+'Sundays &amp; Holidays'!C26)</f>
        <v>10872</v>
      </c>
      <c r="D26" s="177">
        <f>Monthly!D26-(Saturdays!D26+'Sundays &amp; Holidays'!D26)</f>
        <v>225</v>
      </c>
      <c r="E26" s="178">
        <f>Monthly!E26-(Saturdays!E26+'Sundays &amp; Holidays'!E26)</f>
        <v>5840</v>
      </c>
      <c r="F26" s="175">
        <f>Monthly!F26-(Saturdays!F26+'Sundays &amp; Holidays'!F26)</f>
        <v>407</v>
      </c>
      <c r="G26" s="179">
        <f>Monthly!G26-(Saturdays!G26+'Sundays &amp; Holidays'!G26)</f>
        <v>12855</v>
      </c>
      <c r="H26" s="177">
        <f>Monthly!H26-(Saturdays!H26+'Sundays &amp; Holidays'!H26)</f>
        <v>1831</v>
      </c>
      <c r="I26" s="178">
        <f>Monthly!I26-(Saturdays!I26+'Sundays &amp; Holidays'!I26)</f>
        <v>12471</v>
      </c>
      <c r="J26" s="175">
        <f>Monthly!J26-(Saturdays!J26+'Sundays &amp; Holidays'!J26)</f>
        <v>809</v>
      </c>
      <c r="K26" s="176">
        <f>Monthly!K26-(Saturdays!K26+'Sundays &amp; Holidays'!K26)</f>
        <v>538</v>
      </c>
      <c r="L26" s="177">
        <f>Monthly!L26-(Saturdays!L26+'Sundays &amp; Holidays'!L26)</f>
        <v>5878</v>
      </c>
      <c r="M26" s="175">
        <f>Monthly!M26-(Saturdays!M26+'Sundays &amp; Holidays'!M26)</f>
        <v>2295</v>
      </c>
      <c r="N26" s="180">
        <f>Monthly!N26-(Saturdays!N26+'Sundays &amp; Holidays'!N26)</f>
        <v>6502</v>
      </c>
      <c r="O26" s="193">
        <f>Monthly!O26-(Saturdays!O26+'Sundays &amp; Holidays'!O26)</f>
        <v>5048</v>
      </c>
      <c r="P26" s="175">
        <f>Monthly!P26-(Saturdays!P26+'Sundays &amp; Holidays'!P26)</f>
        <v>2174</v>
      </c>
      <c r="Q26" s="176">
        <f>Monthly!Q26-(Saturdays!Q26+'Sundays &amp; Holidays'!Q26)</f>
        <v>3268</v>
      </c>
      <c r="R26" s="177">
        <f>Monthly!R26-(Saturdays!R26+'Sundays &amp; Holidays'!R26)</f>
        <v>4151</v>
      </c>
      <c r="S26" s="178">
        <f>Monthly!S26-(Saturdays!S26+'Sundays &amp; Holidays'!S26)</f>
        <v>2307</v>
      </c>
      <c r="T26" s="175">
        <f>Monthly!T26-(Saturdays!T26+'Sundays &amp; Holidays'!T26)</f>
        <v>781</v>
      </c>
      <c r="U26" s="179">
        <f>Monthly!U26-(Saturdays!U26+'Sundays &amp; Holidays'!U26)</f>
        <v>332</v>
      </c>
      <c r="V26" s="177">
        <f>Monthly!V26-(Saturdays!V26+'Sundays &amp; Holidays'!V26)</f>
        <v>4265</v>
      </c>
      <c r="W26" s="194">
        <f>Monthly!W26-(Saturdays!W26+'Sundays &amp; Holidays'!W26)</f>
        <v>522</v>
      </c>
      <c r="X26" s="175">
        <f>Monthly!X26-(Saturdays!X26+'Sundays &amp; Holidays'!X26)</f>
        <v>1416</v>
      </c>
      <c r="Y26" s="179">
        <f>Monthly!Y26-(Saturdays!Y26+'Sundays &amp; Holidays'!Y26)</f>
        <v>540</v>
      </c>
      <c r="Z26" s="177">
        <f>Monthly!Z26-(Saturdays!Z26+'Sundays &amp; Holidays'!Z26)</f>
        <v>1932</v>
      </c>
      <c r="AA26" s="175">
        <f>Monthly!AA26-(Saturdays!AA26+'Sundays &amp; Holidays'!AA26)</f>
        <v>3181</v>
      </c>
      <c r="AB26" s="158">
        <f t="shared" si="0"/>
        <v>30371</v>
      </c>
      <c r="AC26" s="159">
        <f t="shared" si="0"/>
        <v>60069</v>
      </c>
    </row>
    <row r="27" spans="1:29" x14ac:dyDescent="0.2">
      <c r="A27" s="145" t="s">
        <v>36</v>
      </c>
      <c r="B27" s="189">
        <f>Monthly!B27-(Saturdays!B27+'Sundays &amp; Holidays'!B27)</f>
        <v>0</v>
      </c>
      <c r="C27" s="183">
        <f>Monthly!C27-(Saturdays!C27+'Sundays &amp; Holidays'!C27)</f>
        <v>0</v>
      </c>
      <c r="D27" s="184">
        <f>Monthly!D27-(Saturdays!D27+'Sundays &amp; Holidays'!D27)</f>
        <v>0</v>
      </c>
      <c r="E27" s="185">
        <f>Monthly!E27-(Saturdays!E27+'Sundays &amp; Holidays'!E27)</f>
        <v>15</v>
      </c>
      <c r="F27" s="182">
        <f>Monthly!F27-(Saturdays!F27+'Sundays &amp; Holidays'!F27)</f>
        <v>0</v>
      </c>
      <c r="G27" s="186">
        <f>Monthly!G27-(Saturdays!G27+'Sundays &amp; Holidays'!G27)</f>
        <v>0</v>
      </c>
      <c r="H27" s="184">
        <f>Monthly!H27-(Saturdays!H27+'Sundays &amp; Holidays'!H27)</f>
        <v>0</v>
      </c>
      <c r="I27" s="185">
        <f>Monthly!I27-(Saturdays!I27+'Sundays &amp; Holidays'!I27)</f>
        <v>2</v>
      </c>
      <c r="J27" s="182">
        <f>Monthly!J27-(Saturdays!J27+'Sundays &amp; Holidays'!J27)</f>
        <v>0</v>
      </c>
      <c r="K27" s="186">
        <f>Monthly!K27-(Saturdays!K27+'Sundays &amp; Holidays'!K27)</f>
        <v>0</v>
      </c>
      <c r="L27" s="184">
        <f>Monthly!L27-(Saturdays!L27+'Sundays &amp; Holidays'!L27)</f>
        <v>0</v>
      </c>
      <c r="M27" s="182">
        <f>Monthly!M27-(Saturdays!M27+'Sundays &amp; Holidays'!M27)</f>
        <v>78</v>
      </c>
      <c r="N27" s="187">
        <f>Monthly!N27-(Saturdays!N27+'Sundays &amp; Holidays'!N27)</f>
        <v>0</v>
      </c>
      <c r="O27" s="190">
        <f>Monthly!O27-(Saturdays!O27+'Sundays &amp; Holidays'!O27)</f>
        <v>13</v>
      </c>
      <c r="P27" s="182">
        <f>Monthly!P27-(Saturdays!P27+'Sundays &amp; Holidays'!P27)</f>
        <v>0</v>
      </c>
      <c r="Q27" s="186">
        <f>Monthly!Q27-(Saturdays!Q27+'Sundays &amp; Holidays'!Q27)</f>
        <v>14</v>
      </c>
      <c r="R27" s="184">
        <f>Monthly!R27-(Saturdays!R27+'Sundays &amp; Holidays'!R27)</f>
        <v>0</v>
      </c>
      <c r="S27" s="185">
        <f>Monthly!S27-(Saturdays!S27+'Sundays &amp; Holidays'!S27)</f>
        <v>0</v>
      </c>
      <c r="T27" s="182">
        <f>Monthly!T27-(Saturdays!T27+'Sundays &amp; Holidays'!T27)</f>
        <v>0</v>
      </c>
      <c r="U27" s="186">
        <f>Monthly!U27-(Saturdays!U27+'Sundays &amp; Holidays'!U27)</f>
        <v>3</v>
      </c>
      <c r="V27" s="184">
        <f>Monthly!V27-(Saturdays!V27+'Sundays &amp; Holidays'!V27)</f>
        <v>0</v>
      </c>
      <c r="W27" s="185">
        <f>Monthly!W27-(Saturdays!W27+'Sundays &amp; Holidays'!W27)</f>
        <v>0</v>
      </c>
      <c r="X27" s="182">
        <f>Monthly!X27-(Saturdays!X27+'Sundays &amp; Holidays'!X27)</f>
        <v>0</v>
      </c>
      <c r="Y27" s="186">
        <f>Monthly!Y27-(Saturdays!Y27+'Sundays &amp; Holidays'!Y27)</f>
        <v>0</v>
      </c>
      <c r="Z27" s="184">
        <f>Monthly!Z27-(Saturdays!Z27+'Sundays &amp; Holidays'!Z27)</f>
        <v>0</v>
      </c>
      <c r="AA27" s="182">
        <f>Monthly!AA27-(Saturdays!AA27+'Sundays &amp; Holidays'!AA27)</f>
        <v>0</v>
      </c>
      <c r="AB27" s="158">
        <f t="shared" si="0"/>
        <v>0</v>
      </c>
      <c r="AC27" s="159">
        <f t="shared" si="0"/>
        <v>125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1</v>
      </c>
      <c r="E28" s="139">
        <f>Monthly!E28-(Saturdays!E28+'Sundays &amp; Holidays'!E28)</f>
        <v>1</v>
      </c>
      <c r="F28" s="137">
        <f>Monthly!F28-(Saturdays!F28+'Sundays &amp; Holidays'!F28)</f>
        <v>1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78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22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58">
        <f t="shared" si="0"/>
        <v>2</v>
      </c>
      <c r="AC28" s="159">
        <f t="shared" si="0"/>
        <v>23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58">
        <f t="shared" si="0"/>
        <v>0</v>
      </c>
      <c r="AC29" s="159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0</v>
      </c>
      <c r="I30" s="139">
        <f>Monthly!I30-(Saturdays!I30+'Sundays &amp; Holidays'!I30)</f>
        <v>0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0</v>
      </c>
      <c r="O30" s="142">
        <f>Monthly!O30-(Saturdays!O30+'Sundays &amp; Holidays'!O30)</f>
        <v>0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58">
        <f t="shared" si="0"/>
        <v>0</v>
      </c>
      <c r="AC30" s="159">
        <f t="shared" si="0"/>
        <v>0</v>
      </c>
    </row>
    <row r="31" spans="1:29" ht="14.25" thickTop="1" thickBot="1" x14ac:dyDescent="0.25">
      <c r="A31" s="241" t="s">
        <v>13</v>
      </c>
      <c r="B31" s="20">
        <f t="shared" ref="B31:AA31" si="1">SUM(B7:B30)</f>
        <v>526209</v>
      </c>
      <c r="C31" s="21">
        <f t="shared" si="1"/>
        <v>525276</v>
      </c>
      <c r="D31" s="242">
        <f t="shared" si="1"/>
        <v>226011</v>
      </c>
      <c r="E31" s="243">
        <f t="shared" si="1"/>
        <v>233005</v>
      </c>
      <c r="F31" s="20">
        <f t="shared" si="1"/>
        <v>524025</v>
      </c>
      <c r="G31" s="21">
        <f t="shared" si="1"/>
        <v>465446</v>
      </c>
      <c r="H31" s="242">
        <f t="shared" si="1"/>
        <v>702283</v>
      </c>
      <c r="I31" s="243">
        <f t="shared" si="1"/>
        <v>729661</v>
      </c>
      <c r="J31" s="20">
        <f t="shared" si="1"/>
        <v>115784</v>
      </c>
      <c r="K31" s="21">
        <f t="shared" si="1"/>
        <v>114180</v>
      </c>
      <c r="L31" s="242">
        <f t="shared" si="1"/>
        <v>412210</v>
      </c>
      <c r="M31" s="243">
        <f t="shared" si="1"/>
        <v>397864</v>
      </c>
      <c r="N31" s="20">
        <f t="shared" si="1"/>
        <v>681155</v>
      </c>
      <c r="O31" s="21">
        <f t="shared" si="1"/>
        <v>679770</v>
      </c>
      <c r="P31" s="242">
        <f t="shared" si="1"/>
        <v>375506</v>
      </c>
      <c r="Q31" s="243">
        <f t="shared" si="1"/>
        <v>366840</v>
      </c>
      <c r="R31" s="20">
        <f t="shared" si="1"/>
        <v>473377</v>
      </c>
      <c r="S31" s="21">
        <f t="shared" si="1"/>
        <v>479701</v>
      </c>
      <c r="T31" s="242">
        <f t="shared" si="1"/>
        <v>139426</v>
      </c>
      <c r="U31" s="243">
        <f t="shared" si="1"/>
        <v>143449</v>
      </c>
      <c r="V31" s="20">
        <f t="shared" si="1"/>
        <v>417641</v>
      </c>
      <c r="W31" s="21">
        <f t="shared" si="1"/>
        <v>474597</v>
      </c>
      <c r="X31" s="242">
        <f t="shared" si="1"/>
        <v>328336</v>
      </c>
      <c r="Y31" s="243">
        <f t="shared" si="1"/>
        <v>211090</v>
      </c>
      <c r="Z31" s="20">
        <f t="shared" si="1"/>
        <v>721819</v>
      </c>
      <c r="AA31" s="21">
        <f t="shared" si="1"/>
        <v>807052</v>
      </c>
      <c r="AB31" s="242">
        <f>SUM(AB7:AB30)</f>
        <v>5643782</v>
      </c>
      <c r="AC31" s="21">
        <f>SUM(AC7:AC30)</f>
        <v>5627931</v>
      </c>
    </row>
    <row r="32" spans="1:29" ht="15.75" thickTop="1" x14ac:dyDescent="0.2">
      <c r="AB32" s="244" t="str">
        <f>IF(AB31='Daily Total'!D44,"Correct","Wrong")</f>
        <v>Correct</v>
      </c>
      <c r="AC32" s="244" t="str">
        <f>IF(AC31='Daily Total'!E44,"Correct","Wrong")</f>
        <v>Wrong</v>
      </c>
    </row>
    <row r="35" spans="1:29" x14ac:dyDescent="0.2">
      <c r="A35" s="245" t="s">
        <v>86</v>
      </c>
      <c r="B35" s="246"/>
      <c r="C35" s="246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45"/>
      <c r="AC35" s="245"/>
    </row>
    <row r="36" spans="1:29" ht="13.5" thickBot="1" x14ac:dyDescent="0.25">
      <c r="A36" s="245"/>
      <c r="B36" s="246"/>
      <c r="C36" s="246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45"/>
      <c r="AC36" s="2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72">
        <f t="shared" ref="C39:AA39" si="2">+C7/$B$65</f>
        <v>0</v>
      </c>
      <c r="D39" s="126">
        <f t="shared" si="2"/>
        <v>0</v>
      </c>
      <c r="E39" s="166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66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65">
        <f t="shared" si="2"/>
        <v>0</v>
      </c>
      <c r="O39" s="167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66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</v>
      </c>
      <c r="W39" s="166">
        <f t="shared" si="2"/>
        <v>0</v>
      </c>
      <c r="X39" s="125">
        <f t="shared" si="2"/>
        <v>0</v>
      </c>
      <c r="Y39" s="127">
        <f t="shared" si="2"/>
        <v>0</v>
      </c>
      <c r="Z39" s="170">
        <f t="shared" si="2"/>
        <v>0</v>
      </c>
      <c r="AA39" s="171">
        <f t="shared" si="2"/>
        <v>0</v>
      </c>
      <c r="AB39" s="156">
        <f>+B39+D39+F39+H39+J39+L39+N39+P39+R39+T39+V39+X39+Z39</f>
        <v>0</v>
      </c>
      <c r="AC39" s="157">
        <f>+C39+E39+G39+I39+K39+M39+O39+Q39+S39+U39+W39+Y39+AA39</f>
        <v>0</v>
      </c>
    </row>
    <row r="40" spans="1:29" x14ac:dyDescent="0.2">
      <c r="A40" s="136" t="s">
        <v>17</v>
      </c>
      <c r="B40" s="175">
        <f t="shared" ref="B40:AA40" si="3">+B8/$B$65</f>
        <v>452.55555555555554</v>
      </c>
      <c r="C40" s="176">
        <f t="shared" si="3"/>
        <v>0</v>
      </c>
      <c r="D40" s="177">
        <f t="shared" si="3"/>
        <v>264.83333333333331</v>
      </c>
      <c r="E40" s="178">
        <f t="shared" si="3"/>
        <v>0.94444444444444442</v>
      </c>
      <c r="F40" s="175">
        <f t="shared" si="3"/>
        <v>735.94444444444446</v>
      </c>
      <c r="G40" s="179">
        <f t="shared" si="3"/>
        <v>6.833333333333333</v>
      </c>
      <c r="H40" s="177">
        <f t="shared" si="3"/>
        <v>534</v>
      </c>
      <c r="I40" s="178">
        <f t="shared" si="3"/>
        <v>43.555555555555557</v>
      </c>
      <c r="J40" s="175">
        <f t="shared" si="3"/>
        <v>13.777777777777779</v>
      </c>
      <c r="K40" s="179">
        <f t="shared" si="3"/>
        <v>21.277777777777779</v>
      </c>
      <c r="L40" s="177">
        <f t="shared" si="3"/>
        <v>65.111111111111114</v>
      </c>
      <c r="M40" s="175">
        <f t="shared" si="3"/>
        <v>92.888888888888886</v>
      </c>
      <c r="N40" s="180">
        <f t="shared" si="3"/>
        <v>205.83333333333334</v>
      </c>
      <c r="O40" s="181">
        <f t="shared" si="3"/>
        <v>128.83333333333334</v>
      </c>
      <c r="P40" s="175">
        <f t="shared" si="3"/>
        <v>73.833333333333329</v>
      </c>
      <c r="Q40" s="179">
        <f t="shared" si="3"/>
        <v>35.888888888888886</v>
      </c>
      <c r="R40" s="177">
        <f t="shared" si="3"/>
        <v>33.555555555555557</v>
      </c>
      <c r="S40" s="178">
        <f t="shared" si="3"/>
        <v>25.333333333333332</v>
      </c>
      <c r="T40" s="175">
        <f t="shared" si="3"/>
        <v>1.7777777777777777</v>
      </c>
      <c r="U40" s="179">
        <f t="shared" si="3"/>
        <v>5.5555555555555552E-2</v>
      </c>
      <c r="V40" s="177">
        <f t="shared" si="3"/>
        <v>8.9444444444444446</v>
      </c>
      <c r="W40" s="178">
        <f t="shared" si="3"/>
        <v>0.44444444444444442</v>
      </c>
      <c r="X40" s="175">
        <f t="shared" si="3"/>
        <v>3.0555555555555554</v>
      </c>
      <c r="Y40" s="179">
        <f t="shared" si="3"/>
        <v>5.5555555555555552E-2</v>
      </c>
      <c r="Z40" s="177">
        <f t="shared" si="3"/>
        <v>0</v>
      </c>
      <c r="AA40" s="175">
        <f t="shared" si="3"/>
        <v>0</v>
      </c>
      <c r="AB40" s="158">
        <f>+B40+D40+F40+H40+J40+L40+N40+P40+R40+T40+V40+X40+Z40</f>
        <v>2393.2222222222231</v>
      </c>
      <c r="AC40" s="159">
        <f>+C40+E40+G40+I40+K40+M40+O40+Q40+S40+U40+W40+Y40+AA40</f>
        <v>356.11111111111114</v>
      </c>
    </row>
    <row r="41" spans="1:29" x14ac:dyDescent="0.2">
      <c r="A41" s="145" t="s">
        <v>18</v>
      </c>
      <c r="B41" s="182">
        <f t="shared" ref="B41:AA41" si="4">+B9/$B$65</f>
        <v>2048.2222222222222</v>
      </c>
      <c r="C41" s="183">
        <f t="shared" si="4"/>
        <v>68.555555555555557</v>
      </c>
      <c r="D41" s="184">
        <f t="shared" si="4"/>
        <v>907.94444444444446</v>
      </c>
      <c r="E41" s="185">
        <f t="shared" si="4"/>
        <v>155</v>
      </c>
      <c r="F41" s="182">
        <f t="shared" si="4"/>
        <v>2852.2222222222222</v>
      </c>
      <c r="G41" s="186">
        <f t="shared" si="4"/>
        <v>402.27777777777777</v>
      </c>
      <c r="H41" s="184">
        <f t="shared" si="4"/>
        <v>2233.6666666666665</v>
      </c>
      <c r="I41" s="185">
        <f t="shared" si="4"/>
        <v>688.11111111111109</v>
      </c>
      <c r="J41" s="182">
        <f t="shared" si="4"/>
        <v>98.944444444444443</v>
      </c>
      <c r="K41" s="186">
        <f t="shared" si="4"/>
        <v>271.22222222222223</v>
      </c>
      <c r="L41" s="184">
        <f t="shared" si="4"/>
        <v>528.22222222222217</v>
      </c>
      <c r="M41" s="182">
        <f t="shared" si="4"/>
        <v>948.55555555555554</v>
      </c>
      <c r="N41" s="187">
        <f t="shared" si="4"/>
        <v>1500.7777777777778</v>
      </c>
      <c r="O41" s="188">
        <f t="shared" si="4"/>
        <v>1751.2777777777778</v>
      </c>
      <c r="P41" s="182">
        <f t="shared" si="4"/>
        <v>852.83333333333337</v>
      </c>
      <c r="Q41" s="186">
        <f t="shared" si="4"/>
        <v>960.38888888888891</v>
      </c>
      <c r="R41" s="184">
        <f t="shared" si="4"/>
        <v>967.16666666666663</v>
      </c>
      <c r="S41" s="185">
        <f t="shared" si="4"/>
        <v>1200.2777777777778</v>
      </c>
      <c r="T41" s="182">
        <f t="shared" si="4"/>
        <v>171.94444444444446</v>
      </c>
      <c r="U41" s="186">
        <f t="shared" si="4"/>
        <v>620.44444444444446</v>
      </c>
      <c r="V41" s="184">
        <f t="shared" si="4"/>
        <v>618.55555555555554</v>
      </c>
      <c r="W41" s="185">
        <f t="shared" si="4"/>
        <v>1439.6666666666667</v>
      </c>
      <c r="X41" s="182">
        <f t="shared" si="4"/>
        <v>742.16666666666663</v>
      </c>
      <c r="Y41" s="186">
        <f t="shared" si="4"/>
        <v>617.55555555555554</v>
      </c>
      <c r="Z41" s="184">
        <f t="shared" si="4"/>
        <v>1876.6666666666667</v>
      </c>
      <c r="AA41" s="182">
        <f t="shared" si="4"/>
        <v>1278.0555555555557</v>
      </c>
      <c r="AB41" s="158">
        <f t="shared" ref="AB41:AB62" si="5">+B41+D41+F41+H41+J41+L41+N41+P41+R41+T41+V41+X41+Z41</f>
        <v>15399.33333333333</v>
      </c>
      <c r="AC41" s="159">
        <f t="shared" ref="AC41:AC62" si="6">+C41+E41+G41+I41+K41+M41+O41+Q41+S41+U41+W41+Y41+AA41</f>
        <v>10401.388888888887</v>
      </c>
    </row>
    <row r="42" spans="1:29" x14ac:dyDescent="0.2">
      <c r="A42" s="136" t="s">
        <v>19</v>
      </c>
      <c r="B42" s="175">
        <f t="shared" ref="B42:AA42" si="7">+B10/$B$65</f>
        <v>2818.8888888888887</v>
      </c>
      <c r="C42" s="176">
        <f t="shared" si="7"/>
        <v>1297.3333333333333</v>
      </c>
      <c r="D42" s="177">
        <f t="shared" si="7"/>
        <v>1146.8333333333333</v>
      </c>
      <c r="E42" s="178">
        <f t="shared" si="7"/>
        <v>824.77777777777783</v>
      </c>
      <c r="F42" s="175">
        <f t="shared" si="7"/>
        <v>3255.4444444444443</v>
      </c>
      <c r="G42" s="179">
        <f t="shared" si="7"/>
        <v>1265.7777777777778</v>
      </c>
      <c r="H42" s="177">
        <f t="shared" si="7"/>
        <v>3195</v>
      </c>
      <c r="I42" s="178">
        <f t="shared" si="7"/>
        <v>1767.4444444444443</v>
      </c>
      <c r="J42" s="175">
        <f t="shared" si="7"/>
        <v>222.5</v>
      </c>
      <c r="K42" s="179">
        <f t="shared" si="7"/>
        <v>614.27777777777783</v>
      </c>
      <c r="L42" s="177">
        <f t="shared" si="7"/>
        <v>960.27777777777783</v>
      </c>
      <c r="M42" s="175">
        <f t="shared" si="7"/>
        <v>2087.2222222222222</v>
      </c>
      <c r="N42" s="180">
        <f t="shared" si="7"/>
        <v>2510.1111111111113</v>
      </c>
      <c r="O42" s="181">
        <f t="shared" si="7"/>
        <v>3183</v>
      </c>
      <c r="P42" s="175">
        <f t="shared" si="7"/>
        <v>1601.6111111111111</v>
      </c>
      <c r="Q42" s="179">
        <f t="shared" si="7"/>
        <v>1706.7777777777778</v>
      </c>
      <c r="R42" s="177">
        <f t="shared" si="7"/>
        <v>2033.7222222222222</v>
      </c>
      <c r="S42" s="178">
        <f t="shared" si="7"/>
        <v>1850.3333333333333</v>
      </c>
      <c r="T42" s="175">
        <f t="shared" si="7"/>
        <v>289.33333333333331</v>
      </c>
      <c r="U42" s="179">
        <f t="shared" si="7"/>
        <v>1231.2222222222222</v>
      </c>
      <c r="V42" s="177">
        <f t="shared" si="7"/>
        <v>1105.7222222222222</v>
      </c>
      <c r="W42" s="178">
        <f t="shared" si="7"/>
        <v>2730.1111111111113</v>
      </c>
      <c r="X42" s="175">
        <f t="shared" si="7"/>
        <v>1529.6666666666667</v>
      </c>
      <c r="Y42" s="179">
        <f t="shared" si="7"/>
        <v>1123.7222222222222</v>
      </c>
      <c r="Z42" s="177">
        <f t="shared" si="7"/>
        <v>2902.3888888888887</v>
      </c>
      <c r="AA42" s="175">
        <f t="shared" si="7"/>
        <v>2382.1666666666665</v>
      </c>
      <c r="AB42" s="158">
        <f t="shared" si="5"/>
        <v>23571.5</v>
      </c>
      <c r="AC42" s="159">
        <f t="shared" si="6"/>
        <v>22064.166666666672</v>
      </c>
    </row>
    <row r="43" spans="1:29" x14ac:dyDescent="0.2">
      <c r="A43" s="145" t="s">
        <v>20</v>
      </c>
      <c r="B43" s="182">
        <f t="shared" ref="B43:AA43" si="8">+B11/$B$65</f>
        <v>2873.7222222222222</v>
      </c>
      <c r="C43" s="183">
        <f t="shared" si="8"/>
        <v>1426.6666666666667</v>
      </c>
      <c r="D43" s="184">
        <f t="shared" si="8"/>
        <v>1036.7777777777778</v>
      </c>
      <c r="E43" s="185">
        <f t="shared" si="8"/>
        <v>1048.9444444444443</v>
      </c>
      <c r="F43" s="182">
        <f t="shared" si="8"/>
        <v>2660.1666666666665</v>
      </c>
      <c r="G43" s="186">
        <f t="shared" si="8"/>
        <v>1476</v>
      </c>
      <c r="H43" s="184">
        <f t="shared" si="8"/>
        <v>3490.1111111111113</v>
      </c>
      <c r="I43" s="185">
        <f t="shared" si="8"/>
        <v>2132.9444444444443</v>
      </c>
      <c r="J43" s="182">
        <f t="shared" si="8"/>
        <v>275</v>
      </c>
      <c r="K43" s="186">
        <f t="shared" si="8"/>
        <v>885.5</v>
      </c>
      <c r="L43" s="184">
        <f t="shared" si="8"/>
        <v>1077.8888888888889</v>
      </c>
      <c r="M43" s="182">
        <f t="shared" si="8"/>
        <v>2910.7222222222222</v>
      </c>
      <c r="N43" s="187">
        <f t="shared" si="8"/>
        <v>2583.9444444444443</v>
      </c>
      <c r="O43" s="188">
        <f t="shared" si="8"/>
        <v>3671.2777777777778</v>
      </c>
      <c r="P43" s="182">
        <f t="shared" si="8"/>
        <v>1907.8333333333333</v>
      </c>
      <c r="Q43" s="186">
        <f t="shared" si="8"/>
        <v>1782.9444444444443</v>
      </c>
      <c r="R43" s="184">
        <f t="shared" si="8"/>
        <v>2392.1666666666665</v>
      </c>
      <c r="S43" s="185">
        <f t="shared" si="8"/>
        <v>1846.0555555555557</v>
      </c>
      <c r="T43" s="182">
        <f t="shared" si="8"/>
        <v>368.66666666666669</v>
      </c>
      <c r="U43" s="186">
        <f t="shared" si="8"/>
        <v>1340.2777777777778</v>
      </c>
      <c r="V43" s="184">
        <f t="shared" si="8"/>
        <v>1005.0555555555555</v>
      </c>
      <c r="W43" s="185">
        <f t="shared" si="8"/>
        <v>2673.0555555555557</v>
      </c>
      <c r="X43" s="182">
        <f t="shared" si="8"/>
        <v>1548.7777777777778</v>
      </c>
      <c r="Y43" s="186">
        <f t="shared" si="8"/>
        <v>1523.0555555555557</v>
      </c>
      <c r="Z43" s="184">
        <f t="shared" si="8"/>
        <v>3194.9444444444443</v>
      </c>
      <c r="AA43" s="182">
        <f t="shared" si="8"/>
        <v>2673.5</v>
      </c>
      <c r="AB43" s="158">
        <f t="shared" si="5"/>
        <v>24415.055555555555</v>
      </c>
      <c r="AC43" s="159">
        <f t="shared" si="6"/>
        <v>25390.944444444442</v>
      </c>
    </row>
    <row r="44" spans="1:29" x14ac:dyDescent="0.2">
      <c r="A44" s="136" t="s">
        <v>21</v>
      </c>
      <c r="B44" s="175">
        <f t="shared" ref="B44:AA44" si="9">+B12/$B$65</f>
        <v>2439.0555555555557</v>
      </c>
      <c r="C44" s="176">
        <f t="shared" si="9"/>
        <v>1164.8333333333333</v>
      </c>
      <c r="D44" s="177">
        <f t="shared" si="9"/>
        <v>791.33333333333337</v>
      </c>
      <c r="E44" s="178">
        <f t="shared" si="9"/>
        <v>825.05555555555554</v>
      </c>
      <c r="F44" s="175">
        <f t="shared" si="9"/>
        <v>2494.1111111111113</v>
      </c>
      <c r="G44" s="179">
        <f t="shared" si="9"/>
        <v>1083.7222222222222</v>
      </c>
      <c r="H44" s="177">
        <f t="shared" si="9"/>
        <v>2983.2777777777778</v>
      </c>
      <c r="I44" s="178">
        <f t="shared" si="9"/>
        <v>1905.3333333333333</v>
      </c>
      <c r="J44" s="175">
        <f t="shared" si="9"/>
        <v>232.33333333333334</v>
      </c>
      <c r="K44" s="179">
        <f t="shared" si="9"/>
        <v>751.16666666666663</v>
      </c>
      <c r="L44" s="177">
        <f t="shared" si="9"/>
        <v>868.94444444444446</v>
      </c>
      <c r="M44" s="175">
        <f t="shared" si="9"/>
        <v>2583.7777777777778</v>
      </c>
      <c r="N44" s="180">
        <f t="shared" si="9"/>
        <v>2006.6111111111111</v>
      </c>
      <c r="O44" s="181">
        <f t="shared" si="9"/>
        <v>3390.2777777777778</v>
      </c>
      <c r="P44" s="175">
        <f t="shared" si="9"/>
        <v>1427.0555555555557</v>
      </c>
      <c r="Q44" s="179">
        <f t="shared" si="9"/>
        <v>1541.5</v>
      </c>
      <c r="R44" s="177">
        <f t="shared" si="9"/>
        <v>2053.7777777777778</v>
      </c>
      <c r="S44" s="178">
        <f t="shared" si="9"/>
        <v>1503.8333333333333</v>
      </c>
      <c r="T44" s="175">
        <f t="shared" si="9"/>
        <v>283.33333333333331</v>
      </c>
      <c r="U44" s="179">
        <f t="shared" si="9"/>
        <v>937.88888888888891</v>
      </c>
      <c r="V44" s="177">
        <f t="shared" si="9"/>
        <v>832.38888888888891</v>
      </c>
      <c r="W44" s="178">
        <f t="shared" si="9"/>
        <v>2097.3888888888887</v>
      </c>
      <c r="X44" s="175">
        <f t="shared" si="9"/>
        <v>1215.4444444444443</v>
      </c>
      <c r="Y44" s="179">
        <f t="shared" si="9"/>
        <v>1256.2777777777778</v>
      </c>
      <c r="Z44" s="177">
        <f t="shared" si="9"/>
        <v>2858.3888888888887</v>
      </c>
      <c r="AA44" s="175">
        <f t="shared" si="9"/>
        <v>2339.7777777777778</v>
      </c>
      <c r="AB44" s="158">
        <f t="shared" si="5"/>
        <v>20486.055555555555</v>
      </c>
      <c r="AC44" s="159">
        <f t="shared" si="6"/>
        <v>21380.833333333332</v>
      </c>
    </row>
    <row r="45" spans="1:29" x14ac:dyDescent="0.2">
      <c r="A45" s="145" t="s">
        <v>22</v>
      </c>
      <c r="B45" s="182">
        <f t="shared" ref="B45:AA45" si="10">+B13/$B$65</f>
        <v>1992.1666666666667</v>
      </c>
      <c r="C45" s="183">
        <f t="shared" si="10"/>
        <v>1289.4444444444443</v>
      </c>
      <c r="D45" s="184">
        <f t="shared" si="10"/>
        <v>682.44444444444446</v>
      </c>
      <c r="E45" s="185">
        <f t="shared" si="10"/>
        <v>654.94444444444446</v>
      </c>
      <c r="F45" s="182">
        <f t="shared" si="10"/>
        <v>2265.1111111111113</v>
      </c>
      <c r="G45" s="186">
        <f t="shared" si="10"/>
        <v>909</v>
      </c>
      <c r="H45" s="184">
        <f t="shared" si="10"/>
        <v>2592.5</v>
      </c>
      <c r="I45" s="185">
        <f t="shared" si="10"/>
        <v>1872.2777777777778</v>
      </c>
      <c r="J45" s="182">
        <f t="shared" si="10"/>
        <v>253.72222222222223</v>
      </c>
      <c r="K45" s="186">
        <f t="shared" si="10"/>
        <v>736.33333333333337</v>
      </c>
      <c r="L45" s="184">
        <f t="shared" si="10"/>
        <v>797.05555555555554</v>
      </c>
      <c r="M45" s="182">
        <f t="shared" si="10"/>
        <v>2065.7222222222222</v>
      </c>
      <c r="N45" s="187">
        <f t="shared" si="10"/>
        <v>1834.1111111111111</v>
      </c>
      <c r="O45" s="188">
        <f t="shared" si="10"/>
        <v>2896.5</v>
      </c>
      <c r="P45" s="182">
        <f t="shared" si="10"/>
        <v>1050</v>
      </c>
      <c r="Q45" s="186">
        <f t="shared" si="10"/>
        <v>1192.1666666666667</v>
      </c>
      <c r="R45" s="184">
        <f t="shared" si="10"/>
        <v>1766.1111111111111</v>
      </c>
      <c r="S45" s="185">
        <f t="shared" si="10"/>
        <v>1385.9444444444443</v>
      </c>
      <c r="T45" s="182">
        <f t="shared" si="10"/>
        <v>240.44444444444446</v>
      </c>
      <c r="U45" s="186">
        <f t="shared" si="10"/>
        <v>559.27777777777783</v>
      </c>
      <c r="V45" s="184">
        <f t="shared" si="10"/>
        <v>769.27777777777783</v>
      </c>
      <c r="W45" s="185">
        <f t="shared" si="10"/>
        <v>1997.7222222222222</v>
      </c>
      <c r="X45" s="182">
        <f t="shared" si="10"/>
        <v>974.94444444444446</v>
      </c>
      <c r="Y45" s="186">
        <f t="shared" si="10"/>
        <v>833.88888888888891</v>
      </c>
      <c r="Z45" s="184">
        <f t="shared" si="10"/>
        <v>2568.5</v>
      </c>
      <c r="AA45" s="182">
        <f t="shared" si="10"/>
        <v>2381</v>
      </c>
      <c r="AB45" s="158">
        <f t="shared" si="5"/>
        <v>17786.388888888891</v>
      </c>
      <c r="AC45" s="159">
        <f t="shared" si="6"/>
        <v>18774.222222222223</v>
      </c>
    </row>
    <row r="46" spans="1:29" x14ac:dyDescent="0.2">
      <c r="A46" s="136" t="s">
        <v>23</v>
      </c>
      <c r="B46" s="175">
        <f t="shared" ref="B46:AA46" si="11">+B14/$B$65</f>
        <v>1621</v>
      </c>
      <c r="C46" s="176">
        <f t="shared" si="11"/>
        <v>1255.7777777777778</v>
      </c>
      <c r="D46" s="177">
        <f t="shared" si="11"/>
        <v>580.27777777777783</v>
      </c>
      <c r="E46" s="178">
        <f t="shared" si="11"/>
        <v>565.11111111111109</v>
      </c>
      <c r="F46" s="175">
        <f t="shared" si="11"/>
        <v>1739.1666666666667</v>
      </c>
      <c r="G46" s="179">
        <f t="shared" si="11"/>
        <v>850.11111111111109</v>
      </c>
      <c r="H46" s="177">
        <f t="shared" si="11"/>
        <v>2152.7777777777778</v>
      </c>
      <c r="I46" s="178">
        <f t="shared" si="11"/>
        <v>1728.4444444444443</v>
      </c>
      <c r="J46" s="175">
        <f t="shared" si="11"/>
        <v>296.27777777777777</v>
      </c>
      <c r="K46" s="179">
        <f t="shared" si="11"/>
        <v>528.88888888888891</v>
      </c>
      <c r="L46" s="177">
        <f t="shared" si="11"/>
        <v>756.27777777777783</v>
      </c>
      <c r="M46" s="175">
        <f t="shared" si="11"/>
        <v>1527.6666666666667</v>
      </c>
      <c r="N46" s="180">
        <f t="shared" si="11"/>
        <v>1588.2777777777778</v>
      </c>
      <c r="O46" s="181">
        <f t="shared" si="11"/>
        <v>2082.2222222222222</v>
      </c>
      <c r="P46" s="175">
        <f t="shared" si="11"/>
        <v>897.61111111111109</v>
      </c>
      <c r="Q46" s="179">
        <f t="shared" si="11"/>
        <v>871.55555555555554</v>
      </c>
      <c r="R46" s="177">
        <f t="shared" si="11"/>
        <v>1408.3888888888889</v>
      </c>
      <c r="S46" s="178">
        <f t="shared" si="11"/>
        <v>1234.2222222222222</v>
      </c>
      <c r="T46" s="175">
        <f t="shared" si="11"/>
        <v>306.05555555555554</v>
      </c>
      <c r="U46" s="179">
        <f t="shared" si="11"/>
        <v>400.44444444444446</v>
      </c>
      <c r="V46" s="177">
        <f t="shared" si="11"/>
        <v>685.33333333333337</v>
      </c>
      <c r="W46" s="178">
        <f t="shared" si="11"/>
        <v>1643.1666666666667</v>
      </c>
      <c r="X46" s="175">
        <f t="shared" si="11"/>
        <v>805.66666666666663</v>
      </c>
      <c r="Y46" s="179">
        <f t="shared" si="11"/>
        <v>596.66666666666663</v>
      </c>
      <c r="Z46" s="177">
        <f t="shared" si="11"/>
        <v>2272.7777777777778</v>
      </c>
      <c r="AA46" s="175">
        <f t="shared" si="11"/>
        <v>2368.3888888888887</v>
      </c>
      <c r="AB46" s="158">
        <f t="shared" si="5"/>
        <v>15109.888888888887</v>
      </c>
      <c r="AC46" s="159">
        <f t="shared" si="6"/>
        <v>15652.666666666666</v>
      </c>
    </row>
    <row r="47" spans="1:29" x14ac:dyDescent="0.2">
      <c r="A47" s="145" t="s">
        <v>24</v>
      </c>
      <c r="B47" s="189">
        <f t="shared" ref="B47:AA47" si="12">+B15/$B$65</f>
        <v>1432.5555555555557</v>
      </c>
      <c r="C47" s="183">
        <f t="shared" si="12"/>
        <v>1254.6111111111111</v>
      </c>
      <c r="D47" s="184">
        <f t="shared" si="12"/>
        <v>581.61111111111109</v>
      </c>
      <c r="E47" s="185">
        <f t="shared" si="12"/>
        <v>527.55555555555554</v>
      </c>
      <c r="F47" s="182">
        <f t="shared" si="12"/>
        <v>1631.3888888888889</v>
      </c>
      <c r="G47" s="186">
        <f t="shared" si="12"/>
        <v>800.33333333333337</v>
      </c>
      <c r="H47" s="184">
        <f t="shared" si="12"/>
        <v>2126.7777777777778</v>
      </c>
      <c r="I47" s="185">
        <f t="shared" si="12"/>
        <v>1723.7222222222222</v>
      </c>
      <c r="J47" s="182">
        <f t="shared" si="12"/>
        <v>301.77777777777777</v>
      </c>
      <c r="K47" s="186">
        <f t="shared" si="12"/>
        <v>350.72222222222223</v>
      </c>
      <c r="L47" s="184">
        <f t="shared" si="12"/>
        <v>823</v>
      </c>
      <c r="M47" s="182">
        <f t="shared" si="12"/>
        <v>1380.6111111111111</v>
      </c>
      <c r="N47" s="187">
        <f t="shared" si="12"/>
        <v>1494.8888888888889</v>
      </c>
      <c r="O47" s="190">
        <f t="shared" si="12"/>
        <v>1942.3333333333333</v>
      </c>
      <c r="P47" s="182">
        <f t="shared" si="12"/>
        <v>882.11111111111109</v>
      </c>
      <c r="Q47" s="186">
        <f t="shared" si="12"/>
        <v>798.44444444444446</v>
      </c>
      <c r="R47" s="184">
        <f t="shared" si="12"/>
        <v>1322.3888888888889</v>
      </c>
      <c r="S47" s="185">
        <f t="shared" si="12"/>
        <v>1171.2222222222222</v>
      </c>
      <c r="T47" s="182">
        <f t="shared" si="12"/>
        <v>251.72222222222223</v>
      </c>
      <c r="U47" s="186">
        <f t="shared" si="12"/>
        <v>326.5</v>
      </c>
      <c r="V47" s="184">
        <f t="shared" si="12"/>
        <v>732.05555555555554</v>
      </c>
      <c r="W47" s="191">
        <f t="shared" si="12"/>
        <v>1516.5</v>
      </c>
      <c r="X47" s="182">
        <f t="shared" si="12"/>
        <v>738.88888888888891</v>
      </c>
      <c r="Y47" s="186">
        <f t="shared" si="12"/>
        <v>498.27777777777777</v>
      </c>
      <c r="Z47" s="184">
        <f t="shared" si="12"/>
        <v>2219.2777777777778</v>
      </c>
      <c r="AA47" s="182">
        <f t="shared" si="12"/>
        <v>2331.6666666666665</v>
      </c>
      <c r="AB47" s="158">
        <f t="shared" si="5"/>
        <v>14538.444444444443</v>
      </c>
      <c r="AC47" s="159">
        <f t="shared" si="6"/>
        <v>14622.5</v>
      </c>
    </row>
    <row r="48" spans="1:29" x14ac:dyDescent="0.2">
      <c r="A48" s="136" t="s">
        <v>25</v>
      </c>
      <c r="B48" s="192">
        <f t="shared" ref="B48:AA48" si="13">+B16/$B$65</f>
        <v>1376.5555555555557</v>
      </c>
      <c r="C48" s="176">
        <f t="shared" si="13"/>
        <v>1249.1666666666667</v>
      </c>
      <c r="D48" s="177">
        <f t="shared" si="13"/>
        <v>549.72222222222217</v>
      </c>
      <c r="E48" s="178">
        <f t="shared" si="13"/>
        <v>534.55555555555554</v>
      </c>
      <c r="F48" s="175">
        <f t="shared" si="13"/>
        <v>1404.1666666666667</v>
      </c>
      <c r="G48" s="179">
        <f t="shared" si="13"/>
        <v>844.38888888888891</v>
      </c>
      <c r="H48" s="177">
        <f t="shared" si="13"/>
        <v>1970.7222222222222</v>
      </c>
      <c r="I48" s="178">
        <f t="shared" si="13"/>
        <v>1788.0555555555557</v>
      </c>
      <c r="J48" s="175">
        <f t="shared" si="13"/>
        <v>291.27777777777777</v>
      </c>
      <c r="K48" s="176">
        <f t="shared" si="13"/>
        <v>289.38888888888891</v>
      </c>
      <c r="L48" s="177">
        <f t="shared" si="13"/>
        <v>840.55555555555554</v>
      </c>
      <c r="M48" s="175">
        <f t="shared" si="13"/>
        <v>1172.1111111111111</v>
      </c>
      <c r="N48" s="180">
        <f t="shared" si="13"/>
        <v>1533.3333333333333</v>
      </c>
      <c r="O48" s="193">
        <f t="shared" si="13"/>
        <v>1750.4444444444443</v>
      </c>
      <c r="P48" s="175">
        <f t="shared" si="13"/>
        <v>878.11111111111109</v>
      </c>
      <c r="Q48" s="176">
        <f t="shared" si="13"/>
        <v>800.88888888888891</v>
      </c>
      <c r="R48" s="177">
        <f t="shared" si="13"/>
        <v>1261.9444444444443</v>
      </c>
      <c r="S48" s="178">
        <f t="shared" si="13"/>
        <v>1158.6666666666667</v>
      </c>
      <c r="T48" s="184">
        <f t="shared" si="13"/>
        <v>247.77777777777777</v>
      </c>
      <c r="U48" s="175">
        <f t="shared" si="13"/>
        <v>319.88888888888891</v>
      </c>
      <c r="V48" s="177">
        <f t="shared" si="13"/>
        <v>794.22222222222217</v>
      </c>
      <c r="W48" s="194">
        <f t="shared" si="13"/>
        <v>1311.2777777777778</v>
      </c>
      <c r="X48" s="175">
        <f t="shared" si="13"/>
        <v>652.5</v>
      </c>
      <c r="Y48" s="179">
        <f t="shared" si="13"/>
        <v>444.11111111111109</v>
      </c>
      <c r="Z48" s="177">
        <f t="shared" si="13"/>
        <v>2205.7777777777778</v>
      </c>
      <c r="AA48" s="175">
        <f t="shared" si="13"/>
        <v>2336.1666666666665</v>
      </c>
      <c r="AB48" s="158">
        <f t="shared" si="5"/>
        <v>14006.666666666664</v>
      </c>
      <c r="AC48" s="159">
        <f t="shared" si="6"/>
        <v>13999.111111111109</v>
      </c>
    </row>
    <row r="49" spans="1:29" x14ac:dyDescent="0.2">
      <c r="A49" s="145" t="s">
        <v>26</v>
      </c>
      <c r="B49" s="189">
        <f t="shared" ref="B49:AA49" si="14">+B17/$B$65</f>
        <v>1246.7777777777778</v>
      </c>
      <c r="C49" s="183">
        <f t="shared" si="14"/>
        <v>1309.4444444444443</v>
      </c>
      <c r="D49" s="184">
        <f t="shared" si="14"/>
        <v>483.5</v>
      </c>
      <c r="E49" s="185">
        <f t="shared" si="14"/>
        <v>573.5</v>
      </c>
      <c r="F49" s="182">
        <f t="shared" si="14"/>
        <v>1141.4444444444443</v>
      </c>
      <c r="G49" s="186">
        <f t="shared" si="14"/>
        <v>883.11111111111109</v>
      </c>
      <c r="H49" s="184">
        <f t="shared" si="14"/>
        <v>1857.7222222222222</v>
      </c>
      <c r="I49" s="185">
        <f t="shared" si="14"/>
        <v>1770.7777777777778</v>
      </c>
      <c r="J49" s="182">
        <f t="shared" si="14"/>
        <v>295.44444444444446</v>
      </c>
      <c r="K49" s="183">
        <f t="shared" si="14"/>
        <v>266.77777777777777</v>
      </c>
      <c r="L49" s="184">
        <f t="shared" si="14"/>
        <v>864.66666666666663</v>
      </c>
      <c r="M49" s="182">
        <f t="shared" si="14"/>
        <v>965.88888888888891</v>
      </c>
      <c r="N49" s="187">
        <f t="shared" si="14"/>
        <v>1506.3333333333333</v>
      </c>
      <c r="O49" s="190">
        <f t="shared" si="14"/>
        <v>1515.9444444444443</v>
      </c>
      <c r="P49" s="182">
        <f t="shared" si="14"/>
        <v>840.77777777777783</v>
      </c>
      <c r="Q49" s="183">
        <f t="shared" si="14"/>
        <v>755.22222222222217</v>
      </c>
      <c r="R49" s="184">
        <f t="shared" si="14"/>
        <v>1174.7222222222222</v>
      </c>
      <c r="S49" s="185">
        <f t="shared" si="14"/>
        <v>1067.9444444444443</v>
      </c>
      <c r="T49" s="182">
        <f t="shared" si="14"/>
        <v>237.5</v>
      </c>
      <c r="U49" s="186">
        <f t="shared" si="14"/>
        <v>306.38888888888891</v>
      </c>
      <c r="V49" s="184">
        <f t="shared" si="14"/>
        <v>815.05555555555554</v>
      </c>
      <c r="W49" s="191">
        <f t="shared" si="14"/>
        <v>1162.9444444444443</v>
      </c>
      <c r="X49" s="182">
        <f t="shared" si="14"/>
        <v>642.5</v>
      </c>
      <c r="Y49" s="186">
        <f t="shared" si="14"/>
        <v>416.16666666666669</v>
      </c>
      <c r="Z49" s="184">
        <f t="shared" si="14"/>
        <v>2072.0555555555557</v>
      </c>
      <c r="AA49" s="182">
        <f t="shared" si="14"/>
        <v>2309.0555555555557</v>
      </c>
      <c r="AB49" s="158">
        <f t="shared" si="5"/>
        <v>13178.5</v>
      </c>
      <c r="AC49" s="159">
        <f t="shared" si="6"/>
        <v>13303.166666666664</v>
      </c>
    </row>
    <row r="50" spans="1:29" x14ac:dyDescent="0.2">
      <c r="A50" s="136" t="s">
        <v>27</v>
      </c>
      <c r="B50" s="192">
        <f t="shared" ref="B50:AA50" si="15">+B18/$B$65</f>
        <v>1171.1111111111111</v>
      </c>
      <c r="C50" s="176">
        <f t="shared" si="15"/>
        <v>1371.5</v>
      </c>
      <c r="D50" s="177">
        <f t="shared" si="15"/>
        <v>505.05555555555554</v>
      </c>
      <c r="E50" s="178">
        <f t="shared" si="15"/>
        <v>562.77777777777783</v>
      </c>
      <c r="F50" s="175">
        <f t="shared" si="15"/>
        <v>1098.3888888888889</v>
      </c>
      <c r="G50" s="179">
        <f t="shared" si="15"/>
        <v>1066.9444444444443</v>
      </c>
      <c r="H50" s="177">
        <f t="shared" si="15"/>
        <v>1851.8888888888889</v>
      </c>
      <c r="I50" s="178">
        <f t="shared" si="15"/>
        <v>1950.7777777777778</v>
      </c>
      <c r="J50" s="175">
        <f t="shared" si="15"/>
        <v>330</v>
      </c>
      <c r="K50" s="176">
        <f t="shared" si="15"/>
        <v>245.38888888888889</v>
      </c>
      <c r="L50" s="177">
        <f t="shared" si="15"/>
        <v>988.33333333333337</v>
      </c>
      <c r="M50" s="175">
        <f t="shared" si="15"/>
        <v>871.27777777777783</v>
      </c>
      <c r="N50" s="180">
        <f t="shared" si="15"/>
        <v>1671.9444444444443</v>
      </c>
      <c r="O50" s="193">
        <f t="shared" si="15"/>
        <v>1439.9444444444443</v>
      </c>
      <c r="P50" s="175">
        <f t="shared" si="15"/>
        <v>920.88888888888891</v>
      </c>
      <c r="Q50" s="176">
        <f t="shared" si="15"/>
        <v>736.72222222222217</v>
      </c>
      <c r="R50" s="177">
        <f t="shared" si="15"/>
        <v>1195.6666666666667</v>
      </c>
      <c r="S50" s="178">
        <f t="shared" si="15"/>
        <v>1113.9444444444443</v>
      </c>
      <c r="T50" s="175">
        <f t="shared" si="15"/>
        <v>326.72222222222223</v>
      </c>
      <c r="U50" s="179">
        <f t="shared" si="15"/>
        <v>240.44444444444446</v>
      </c>
      <c r="V50" s="177">
        <f t="shared" si="15"/>
        <v>1051.4444444444443</v>
      </c>
      <c r="W50" s="194">
        <f t="shared" si="15"/>
        <v>1074.3333333333333</v>
      </c>
      <c r="X50" s="175">
        <f t="shared" si="15"/>
        <v>671.66666666666663</v>
      </c>
      <c r="Y50" s="179">
        <f t="shared" si="15"/>
        <v>372.94444444444446</v>
      </c>
      <c r="Z50" s="177">
        <f t="shared" si="15"/>
        <v>2083.0555555555557</v>
      </c>
      <c r="AA50" s="175">
        <f t="shared" si="15"/>
        <v>2421.6111111111113</v>
      </c>
      <c r="AB50" s="158">
        <f t="shared" si="5"/>
        <v>13866.166666666668</v>
      </c>
      <c r="AC50" s="159">
        <f t="shared" si="6"/>
        <v>13468.611111111113</v>
      </c>
    </row>
    <row r="51" spans="1:29" x14ac:dyDescent="0.2">
      <c r="A51" s="145" t="s">
        <v>28</v>
      </c>
      <c r="B51" s="189">
        <f t="shared" ref="B51:AA51" si="16">+B19/$B$65</f>
        <v>1129.6111111111111</v>
      </c>
      <c r="C51" s="183">
        <f t="shared" si="16"/>
        <v>1813.1111111111111</v>
      </c>
      <c r="D51" s="184">
        <f t="shared" si="16"/>
        <v>593.88888888888891</v>
      </c>
      <c r="E51" s="185">
        <f t="shared" si="16"/>
        <v>651.94444444444446</v>
      </c>
      <c r="F51" s="182">
        <f t="shared" si="16"/>
        <v>1079.8333333333333</v>
      </c>
      <c r="G51" s="186">
        <f t="shared" si="16"/>
        <v>1518.8888888888889</v>
      </c>
      <c r="H51" s="184">
        <f t="shared" si="16"/>
        <v>1967.5</v>
      </c>
      <c r="I51" s="185">
        <f t="shared" si="16"/>
        <v>2335.7777777777778</v>
      </c>
      <c r="J51" s="182">
        <f t="shared" si="16"/>
        <v>414</v>
      </c>
      <c r="K51" s="183">
        <f t="shared" si="16"/>
        <v>198.27777777777777</v>
      </c>
      <c r="L51" s="184">
        <f t="shared" si="16"/>
        <v>1583.8333333333333</v>
      </c>
      <c r="M51" s="182">
        <f t="shared" si="16"/>
        <v>756</v>
      </c>
      <c r="N51" s="187">
        <f t="shared" si="16"/>
        <v>2094.3333333333335</v>
      </c>
      <c r="O51" s="190">
        <f t="shared" si="16"/>
        <v>1545.7777777777778</v>
      </c>
      <c r="P51" s="182">
        <f t="shared" si="16"/>
        <v>1159.8888888888889</v>
      </c>
      <c r="Q51" s="183">
        <f t="shared" si="16"/>
        <v>791.94444444444446</v>
      </c>
      <c r="R51" s="184">
        <f t="shared" si="16"/>
        <v>1279</v>
      </c>
      <c r="S51" s="185">
        <f t="shared" si="16"/>
        <v>1342.6111111111111</v>
      </c>
      <c r="T51" s="182">
        <f t="shared" si="16"/>
        <v>440.38888888888891</v>
      </c>
      <c r="U51" s="186">
        <f t="shared" si="16"/>
        <v>183.05555555555554</v>
      </c>
      <c r="V51" s="184">
        <f t="shared" si="16"/>
        <v>1500.0555555555557</v>
      </c>
      <c r="W51" s="191">
        <f t="shared" si="16"/>
        <v>1079.3888888888889</v>
      </c>
      <c r="X51" s="182">
        <f t="shared" si="16"/>
        <v>968.44444444444446</v>
      </c>
      <c r="Y51" s="186">
        <f t="shared" si="16"/>
        <v>388.88888888888891</v>
      </c>
      <c r="Z51" s="184">
        <f t="shared" si="16"/>
        <v>2254.2222222222222</v>
      </c>
      <c r="AA51" s="182">
        <f t="shared" si="16"/>
        <v>2687.7222222222222</v>
      </c>
      <c r="AB51" s="158">
        <f t="shared" si="5"/>
        <v>16465</v>
      </c>
      <c r="AC51" s="159">
        <f t="shared" si="6"/>
        <v>15293.388888888889</v>
      </c>
    </row>
    <row r="52" spans="1:29" x14ac:dyDescent="0.2">
      <c r="A52" s="136" t="s">
        <v>29</v>
      </c>
      <c r="B52" s="192">
        <f t="shared" ref="B52:AA52" si="17">+B20/$B$65</f>
        <v>1363.0555555555557</v>
      </c>
      <c r="C52" s="176">
        <f t="shared" si="17"/>
        <v>2541.6666666666665</v>
      </c>
      <c r="D52" s="177">
        <f t="shared" si="17"/>
        <v>1021.5555555555555</v>
      </c>
      <c r="E52" s="178">
        <f t="shared" si="17"/>
        <v>844.72222222222217</v>
      </c>
      <c r="F52" s="175">
        <f t="shared" si="17"/>
        <v>1426.8888888888889</v>
      </c>
      <c r="G52" s="179">
        <f t="shared" si="17"/>
        <v>2308.5555555555557</v>
      </c>
      <c r="H52" s="177">
        <f t="shared" si="17"/>
        <v>2169.9444444444443</v>
      </c>
      <c r="I52" s="178">
        <f t="shared" si="17"/>
        <v>3217.1666666666665</v>
      </c>
      <c r="J52" s="175">
        <f t="shared" si="17"/>
        <v>658.66666666666663</v>
      </c>
      <c r="K52" s="176">
        <f t="shared" si="17"/>
        <v>222.33333333333334</v>
      </c>
      <c r="L52" s="177">
        <f t="shared" si="17"/>
        <v>2156.3888888888887</v>
      </c>
      <c r="M52" s="175">
        <f t="shared" si="17"/>
        <v>750.55555555555554</v>
      </c>
      <c r="N52" s="180">
        <f t="shared" si="17"/>
        <v>2820.3888888888887</v>
      </c>
      <c r="O52" s="193">
        <f t="shared" si="17"/>
        <v>1898.9444444444443</v>
      </c>
      <c r="P52" s="175">
        <f t="shared" si="17"/>
        <v>1663.3888888888889</v>
      </c>
      <c r="Q52" s="176">
        <f t="shared" si="17"/>
        <v>1052.8888888888889</v>
      </c>
      <c r="R52" s="177">
        <f t="shared" si="17"/>
        <v>1741</v>
      </c>
      <c r="S52" s="178">
        <f t="shared" si="17"/>
        <v>1886</v>
      </c>
      <c r="T52" s="175">
        <f t="shared" si="17"/>
        <v>1066.8333333333333</v>
      </c>
      <c r="U52" s="179">
        <f t="shared" si="17"/>
        <v>196.83333333333334</v>
      </c>
      <c r="V52" s="177">
        <f t="shared" si="17"/>
        <v>2248.5</v>
      </c>
      <c r="W52" s="194">
        <f t="shared" si="17"/>
        <v>1281.3888888888889</v>
      </c>
      <c r="X52" s="175">
        <f t="shared" si="17"/>
        <v>1488.0555555555557</v>
      </c>
      <c r="Y52" s="179">
        <f t="shared" si="17"/>
        <v>519.22222222222217</v>
      </c>
      <c r="Z52" s="177">
        <f t="shared" si="17"/>
        <v>2567.7222222222222</v>
      </c>
      <c r="AA52" s="175">
        <f t="shared" si="17"/>
        <v>3337.5555555555557</v>
      </c>
      <c r="AB52" s="158">
        <f t="shared" si="5"/>
        <v>22392.388888888887</v>
      </c>
      <c r="AC52" s="159">
        <f t="shared" si="6"/>
        <v>20057.833333333332</v>
      </c>
    </row>
    <row r="53" spans="1:29" x14ac:dyDescent="0.2">
      <c r="A53" s="145" t="s">
        <v>30</v>
      </c>
      <c r="B53" s="189">
        <f t="shared" ref="B53:AA53" si="18">+B21/$B$65</f>
        <v>1725.3888888888889</v>
      </c>
      <c r="C53" s="183">
        <f t="shared" si="18"/>
        <v>3197.9444444444443</v>
      </c>
      <c r="D53" s="184">
        <f t="shared" si="18"/>
        <v>1267.3333333333333</v>
      </c>
      <c r="E53" s="185">
        <f t="shared" si="18"/>
        <v>1077.1111111111111</v>
      </c>
      <c r="F53" s="182">
        <f t="shared" si="18"/>
        <v>1575.0555555555557</v>
      </c>
      <c r="G53" s="186">
        <f t="shared" si="18"/>
        <v>2868.6666666666665</v>
      </c>
      <c r="H53" s="184">
        <f t="shared" si="18"/>
        <v>2558.6111111111113</v>
      </c>
      <c r="I53" s="185">
        <f t="shared" si="18"/>
        <v>4187.6111111111113</v>
      </c>
      <c r="J53" s="182">
        <f t="shared" si="18"/>
        <v>978.83333333333337</v>
      </c>
      <c r="K53" s="183">
        <f t="shared" si="18"/>
        <v>259.33333333333331</v>
      </c>
      <c r="L53" s="184">
        <f t="shared" si="18"/>
        <v>2732.7222222222222</v>
      </c>
      <c r="M53" s="182">
        <f t="shared" si="18"/>
        <v>857.55555555555554</v>
      </c>
      <c r="N53" s="187">
        <f t="shared" si="18"/>
        <v>3807.7222222222222</v>
      </c>
      <c r="O53" s="190">
        <f t="shared" si="18"/>
        <v>2288.6666666666665</v>
      </c>
      <c r="P53" s="182">
        <f t="shared" si="18"/>
        <v>2019.8888888888889</v>
      </c>
      <c r="Q53" s="183">
        <f t="shared" si="18"/>
        <v>1511.0555555555557</v>
      </c>
      <c r="R53" s="184">
        <f t="shared" si="18"/>
        <v>1922.7222222222222</v>
      </c>
      <c r="S53" s="185">
        <f t="shared" si="18"/>
        <v>2396.1666666666665</v>
      </c>
      <c r="T53" s="182">
        <f t="shared" si="18"/>
        <v>1217.8888888888889</v>
      </c>
      <c r="U53" s="186">
        <f t="shared" si="18"/>
        <v>258.16666666666669</v>
      </c>
      <c r="V53" s="184">
        <f t="shared" si="18"/>
        <v>2550.3333333333335</v>
      </c>
      <c r="W53" s="191">
        <f t="shared" si="18"/>
        <v>1431.2222222222222</v>
      </c>
      <c r="X53" s="182">
        <f t="shared" si="18"/>
        <v>1988.4444444444443</v>
      </c>
      <c r="Y53" s="186">
        <f t="shared" si="18"/>
        <v>699.55555555555554</v>
      </c>
      <c r="Z53" s="184">
        <f t="shared" si="18"/>
        <v>2781.2777777777778</v>
      </c>
      <c r="AA53" s="182">
        <f t="shared" si="18"/>
        <v>4185.7222222222226</v>
      </c>
      <c r="AB53" s="158">
        <f t="shared" si="5"/>
        <v>27126.222222222223</v>
      </c>
      <c r="AC53" s="159">
        <f t="shared" si="6"/>
        <v>25218.777777777781</v>
      </c>
    </row>
    <row r="54" spans="1:29" x14ac:dyDescent="0.2">
      <c r="A54" s="136" t="s">
        <v>31</v>
      </c>
      <c r="B54" s="192">
        <f t="shared" ref="B54:AA54" si="19">+B22/$B$65</f>
        <v>1736.8888888888889</v>
      </c>
      <c r="C54" s="176">
        <f t="shared" si="19"/>
        <v>3419.5555555555557</v>
      </c>
      <c r="D54" s="177">
        <f t="shared" si="19"/>
        <v>881.83333333333337</v>
      </c>
      <c r="E54" s="178">
        <f t="shared" si="19"/>
        <v>1158.9444444444443</v>
      </c>
      <c r="F54" s="175">
        <f t="shared" si="19"/>
        <v>1262.6111111111111</v>
      </c>
      <c r="G54" s="179">
        <f t="shared" si="19"/>
        <v>2842.6666666666665</v>
      </c>
      <c r="H54" s="177">
        <f t="shared" si="19"/>
        <v>2412.9444444444443</v>
      </c>
      <c r="I54" s="178">
        <f t="shared" si="19"/>
        <v>4339.3888888888887</v>
      </c>
      <c r="J54" s="175">
        <f t="shared" si="19"/>
        <v>665.22222222222217</v>
      </c>
      <c r="K54" s="176">
        <f t="shared" si="19"/>
        <v>242.33333333333334</v>
      </c>
      <c r="L54" s="177">
        <f t="shared" si="19"/>
        <v>2718.3888888888887</v>
      </c>
      <c r="M54" s="175">
        <f t="shared" si="19"/>
        <v>822.22222222222217</v>
      </c>
      <c r="N54" s="180">
        <f t="shared" si="19"/>
        <v>3488.6666666666665</v>
      </c>
      <c r="O54" s="193">
        <f t="shared" si="19"/>
        <v>2361.8333333333335</v>
      </c>
      <c r="P54" s="175">
        <f t="shared" si="19"/>
        <v>1791.8888888888889</v>
      </c>
      <c r="Q54" s="176">
        <f t="shared" si="19"/>
        <v>1752.5</v>
      </c>
      <c r="R54" s="177">
        <f t="shared" si="19"/>
        <v>1785.7222222222222</v>
      </c>
      <c r="S54" s="178">
        <f t="shared" si="19"/>
        <v>2490.7777777777778</v>
      </c>
      <c r="T54" s="175">
        <f t="shared" si="19"/>
        <v>1046.5</v>
      </c>
      <c r="U54" s="179">
        <f t="shared" si="19"/>
        <v>237.77777777777777</v>
      </c>
      <c r="V54" s="177">
        <f t="shared" si="19"/>
        <v>2674.5</v>
      </c>
      <c r="W54" s="194">
        <f t="shared" si="19"/>
        <v>1440.3888888888889</v>
      </c>
      <c r="X54" s="175">
        <f t="shared" si="19"/>
        <v>1830.5</v>
      </c>
      <c r="Y54" s="179">
        <f t="shared" si="19"/>
        <v>755</v>
      </c>
      <c r="Z54" s="177">
        <f t="shared" si="19"/>
        <v>2635.1666666666665</v>
      </c>
      <c r="AA54" s="175">
        <f t="shared" si="19"/>
        <v>4057.1111111111113</v>
      </c>
      <c r="AB54" s="158">
        <f t="shared" si="5"/>
        <v>24930.833333333332</v>
      </c>
      <c r="AC54" s="159">
        <f t="shared" si="6"/>
        <v>25920.5</v>
      </c>
    </row>
    <row r="55" spans="1:29" x14ac:dyDescent="0.2">
      <c r="A55" s="145" t="s">
        <v>32</v>
      </c>
      <c r="B55" s="189">
        <f t="shared" ref="B55:AA55" si="20">+B23/$B$65</f>
        <v>1730.6666666666667</v>
      </c>
      <c r="C55" s="183">
        <f t="shared" si="20"/>
        <v>2718.0555555555557</v>
      </c>
      <c r="D55" s="184">
        <f t="shared" si="20"/>
        <v>586.61111111111109</v>
      </c>
      <c r="E55" s="185">
        <f t="shared" si="20"/>
        <v>1074.3888888888889</v>
      </c>
      <c r="F55" s="182">
        <f t="shared" si="20"/>
        <v>1080.8888888888889</v>
      </c>
      <c r="G55" s="186">
        <f t="shared" si="20"/>
        <v>2547.3888888888887</v>
      </c>
      <c r="H55" s="184">
        <f t="shared" si="20"/>
        <v>2134.5555555555557</v>
      </c>
      <c r="I55" s="185">
        <f t="shared" si="20"/>
        <v>3669.1666666666665</v>
      </c>
      <c r="J55" s="182">
        <f t="shared" si="20"/>
        <v>466.61111111111109</v>
      </c>
      <c r="K55" s="183">
        <f t="shared" si="20"/>
        <v>188.27777777777777</v>
      </c>
      <c r="L55" s="184">
        <f t="shared" si="20"/>
        <v>2015.8333333333333</v>
      </c>
      <c r="M55" s="182">
        <f t="shared" si="20"/>
        <v>835.72222222222217</v>
      </c>
      <c r="N55" s="187">
        <f t="shared" si="20"/>
        <v>2883.7777777777778</v>
      </c>
      <c r="O55" s="190">
        <f t="shared" si="20"/>
        <v>2160.9444444444443</v>
      </c>
      <c r="P55" s="182">
        <f t="shared" si="20"/>
        <v>1250.7222222222222</v>
      </c>
      <c r="Q55" s="183">
        <f t="shared" si="20"/>
        <v>1614.3333333333333</v>
      </c>
      <c r="R55" s="184">
        <f t="shared" si="20"/>
        <v>1525.9444444444443</v>
      </c>
      <c r="S55" s="185">
        <f t="shared" si="20"/>
        <v>1993.6666666666667</v>
      </c>
      <c r="T55" s="182">
        <f t="shared" si="20"/>
        <v>589.44444444444446</v>
      </c>
      <c r="U55" s="186">
        <f t="shared" si="20"/>
        <v>290</v>
      </c>
      <c r="V55" s="184">
        <f t="shared" si="20"/>
        <v>2208.9444444444443</v>
      </c>
      <c r="W55" s="191">
        <f t="shared" si="20"/>
        <v>1355.2222222222222</v>
      </c>
      <c r="X55" s="182">
        <f t="shared" si="20"/>
        <v>1178.7222222222222</v>
      </c>
      <c r="Y55" s="186">
        <f t="shared" si="20"/>
        <v>615.33333333333337</v>
      </c>
      <c r="Z55" s="184">
        <f t="shared" si="20"/>
        <v>2330.7222222222222</v>
      </c>
      <c r="AA55" s="182">
        <f t="shared" si="20"/>
        <v>3284.1666666666665</v>
      </c>
      <c r="AB55" s="158">
        <f t="shared" si="5"/>
        <v>19983.444444444449</v>
      </c>
      <c r="AC55" s="159">
        <f t="shared" si="6"/>
        <v>22346.666666666668</v>
      </c>
    </row>
    <row r="56" spans="1:29" x14ac:dyDescent="0.2">
      <c r="A56" s="136" t="s">
        <v>33</v>
      </c>
      <c r="B56" s="192">
        <f t="shared" ref="B56:AA56" si="21">+B24/$B$65</f>
        <v>1467.4444444444443</v>
      </c>
      <c r="C56" s="176">
        <f t="shared" si="21"/>
        <v>1856</v>
      </c>
      <c r="D56" s="177">
        <f t="shared" si="21"/>
        <v>445.38888888888891</v>
      </c>
      <c r="E56" s="178">
        <f t="shared" si="21"/>
        <v>831.77777777777783</v>
      </c>
      <c r="F56" s="175">
        <f t="shared" si="21"/>
        <v>948.38888888888891</v>
      </c>
      <c r="G56" s="179">
        <f t="shared" si="21"/>
        <v>1856.5555555555557</v>
      </c>
      <c r="H56" s="177">
        <f t="shared" si="21"/>
        <v>1765.5</v>
      </c>
      <c r="I56" s="178">
        <f t="shared" si="21"/>
        <v>2653.1666666666665</v>
      </c>
      <c r="J56" s="175">
        <f t="shared" si="21"/>
        <v>403.66666666666669</v>
      </c>
      <c r="K56" s="176">
        <f t="shared" si="21"/>
        <v>131.83333333333334</v>
      </c>
      <c r="L56" s="177">
        <f t="shared" si="21"/>
        <v>1435.6666666666667</v>
      </c>
      <c r="M56" s="175">
        <f t="shared" si="21"/>
        <v>798.55555555555554</v>
      </c>
      <c r="N56" s="180">
        <f t="shared" si="21"/>
        <v>2023.4444444444443</v>
      </c>
      <c r="O56" s="193">
        <f t="shared" si="21"/>
        <v>1946.2777777777778</v>
      </c>
      <c r="P56" s="175">
        <f t="shared" si="21"/>
        <v>904.44444444444446</v>
      </c>
      <c r="Q56" s="176">
        <f t="shared" si="21"/>
        <v>1300</v>
      </c>
      <c r="R56" s="177">
        <f t="shared" si="21"/>
        <v>1263.7222222222222</v>
      </c>
      <c r="S56" s="178">
        <f t="shared" si="21"/>
        <v>1558.1666666666667</v>
      </c>
      <c r="T56" s="175">
        <f t="shared" si="21"/>
        <v>383.66666666666669</v>
      </c>
      <c r="U56" s="179">
        <f t="shared" si="21"/>
        <v>277.77777777777777</v>
      </c>
      <c r="V56" s="177">
        <f t="shared" si="21"/>
        <v>1835.9444444444443</v>
      </c>
      <c r="W56" s="194">
        <f t="shared" si="21"/>
        <v>1282.1666666666667</v>
      </c>
      <c r="X56" s="175">
        <f t="shared" si="21"/>
        <v>751.16666666666663</v>
      </c>
      <c r="Y56" s="179">
        <f t="shared" si="21"/>
        <v>571.11111111111109</v>
      </c>
      <c r="Z56" s="177">
        <f t="shared" si="21"/>
        <v>1887.0555555555557</v>
      </c>
      <c r="AA56" s="175">
        <f t="shared" si="21"/>
        <v>2511.3888888888887</v>
      </c>
      <c r="AB56" s="158">
        <f t="shared" si="5"/>
        <v>15515.5</v>
      </c>
      <c r="AC56" s="159">
        <f t="shared" si="6"/>
        <v>17574.777777777774</v>
      </c>
    </row>
    <row r="57" spans="1:29" x14ac:dyDescent="0.2">
      <c r="A57" s="145" t="s">
        <v>34</v>
      </c>
      <c r="B57" s="189">
        <f t="shared" ref="B57:AA57" si="22">+B25/$B$65</f>
        <v>608.16666666666663</v>
      </c>
      <c r="C57" s="183">
        <f t="shared" si="22"/>
        <v>1344.3333333333333</v>
      </c>
      <c r="D57" s="184">
        <f t="shared" si="22"/>
        <v>216.66666666666666</v>
      </c>
      <c r="E57" s="185">
        <f t="shared" si="22"/>
        <v>707.33333333333337</v>
      </c>
      <c r="F57" s="182">
        <f t="shared" si="22"/>
        <v>438.61111111111109</v>
      </c>
      <c r="G57" s="186">
        <f t="shared" si="22"/>
        <v>1612.7222222222222</v>
      </c>
      <c r="H57" s="184">
        <f t="shared" si="22"/>
        <v>916.5</v>
      </c>
      <c r="I57" s="185">
        <f t="shared" si="22"/>
        <v>2070.0555555555557</v>
      </c>
      <c r="J57" s="182">
        <f t="shared" si="22"/>
        <v>189.44444444444446</v>
      </c>
      <c r="K57" s="183">
        <f t="shared" si="22"/>
        <v>110.11111111111111</v>
      </c>
      <c r="L57" s="184">
        <f t="shared" si="22"/>
        <v>1360.8333333333333</v>
      </c>
      <c r="M57" s="182">
        <f t="shared" si="22"/>
        <v>544.66666666666663</v>
      </c>
      <c r="N57" s="187">
        <f t="shared" si="22"/>
        <v>1926.2222222222222</v>
      </c>
      <c r="O57" s="190">
        <f t="shared" si="22"/>
        <v>1529.3333333333333</v>
      </c>
      <c r="P57" s="182">
        <f t="shared" si="22"/>
        <v>617.77777777777783</v>
      </c>
      <c r="Q57" s="183">
        <f t="shared" si="22"/>
        <v>992.44444444444446</v>
      </c>
      <c r="R57" s="184">
        <f t="shared" si="22"/>
        <v>940.38888888888891</v>
      </c>
      <c r="S57" s="185">
        <f t="shared" si="22"/>
        <v>1296.7222222222222</v>
      </c>
      <c r="T57" s="182">
        <f t="shared" si="22"/>
        <v>232.5</v>
      </c>
      <c r="U57" s="186">
        <f t="shared" si="22"/>
        <v>224.33333333333334</v>
      </c>
      <c r="V57" s="184">
        <f t="shared" si="22"/>
        <v>1529</v>
      </c>
      <c r="W57" s="191">
        <f t="shared" si="22"/>
        <v>819.88888888888891</v>
      </c>
      <c r="X57" s="182">
        <f t="shared" si="22"/>
        <v>431.61111111111109</v>
      </c>
      <c r="Y57" s="186">
        <f t="shared" si="22"/>
        <v>465.38888888888891</v>
      </c>
      <c r="Z57" s="184">
        <f t="shared" si="22"/>
        <v>1283.7222222222222</v>
      </c>
      <c r="AA57" s="182">
        <f t="shared" si="22"/>
        <v>1774.4444444444443</v>
      </c>
      <c r="AB57" s="158">
        <f t="shared" si="5"/>
        <v>10691.444444444443</v>
      </c>
      <c r="AC57" s="159">
        <f t="shared" si="6"/>
        <v>13491.777777777777</v>
      </c>
    </row>
    <row r="58" spans="1:29" x14ac:dyDescent="0.2">
      <c r="A58" s="136" t="s">
        <v>35</v>
      </c>
      <c r="B58" s="192">
        <f t="shared" ref="B58:AA58" si="23">+B26/$B$65</f>
        <v>0</v>
      </c>
      <c r="C58" s="176">
        <f t="shared" si="23"/>
        <v>604</v>
      </c>
      <c r="D58" s="177">
        <f t="shared" si="23"/>
        <v>12.5</v>
      </c>
      <c r="E58" s="178">
        <f t="shared" si="23"/>
        <v>324.44444444444446</v>
      </c>
      <c r="F58" s="175">
        <f t="shared" si="23"/>
        <v>22.611111111111111</v>
      </c>
      <c r="G58" s="179">
        <f t="shared" si="23"/>
        <v>714.16666666666663</v>
      </c>
      <c r="H58" s="177">
        <f t="shared" si="23"/>
        <v>101.72222222222223</v>
      </c>
      <c r="I58" s="178">
        <f t="shared" si="23"/>
        <v>692.83333333333337</v>
      </c>
      <c r="J58" s="175">
        <f t="shared" si="23"/>
        <v>44.944444444444443</v>
      </c>
      <c r="K58" s="176">
        <f t="shared" si="23"/>
        <v>29.888888888888889</v>
      </c>
      <c r="L58" s="177">
        <f t="shared" si="23"/>
        <v>326.55555555555554</v>
      </c>
      <c r="M58" s="175">
        <f t="shared" si="23"/>
        <v>127.5</v>
      </c>
      <c r="N58" s="180">
        <f t="shared" si="23"/>
        <v>361.22222222222223</v>
      </c>
      <c r="O58" s="193">
        <f t="shared" si="23"/>
        <v>280.44444444444446</v>
      </c>
      <c r="P58" s="175">
        <f t="shared" si="23"/>
        <v>120.77777777777777</v>
      </c>
      <c r="Q58" s="176">
        <f t="shared" si="23"/>
        <v>181.55555555555554</v>
      </c>
      <c r="R58" s="177">
        <f t="shared" si="23"/>
        <v>230.61111111111111</v>
      </c>
      <c r="S58" s="178">
        <f t="shared" si="23"/>
        <v>128.16666666666666</v>
      </c>
      <c r="T58" s="175">
        <f t="shared" si="23"/>
        <v>43.388888888888886</v>
      </c>
      <c r="U58" s="179">
        <f t="shared" si="23"/>
        <v>18.444444444444443</v>
      </c>
      <c r="V58" s="177">
        <f t="shared" si="23"/>
        <v>236.94444444444446</v>
      </c>
      <c r="W58" s="194">
        <f t="shared" si="23"/>
        <v>29</v>
      </c>
      <c r="X58" s="175">
        <f t="shared" si="23"/>
        <v>78.666666666666671</v>
      </c>
      <c r="Y58" s="179">
        <f t="shared" si="23"/>
        <v>30</v>
      </c>
      <c r="Z58" s="177">
        <f t="shared" si="23"/>
        <v>107.33333333333333</v>
      </c>
      <c r="AA58" s="175">
        <f t="shared" si="23"/>
        <v>176.72222222222223</v>
      </c>
      <c r="AB58" s="158">
        <f t="shared" si="5"/>
        <v>1687.2777777777778</v>
      </c>
      <c r="AC58" s="159">
        <f t="shared" si="6"/>
        <v>3337.1666666666661</v>
      </c>
    </row>
    <row r="59" spans="1:29" x14ac:dyDescent="0.2">
      <c r="A59" s="145" t="s">
        <v>36</v>
      </c>
      <c r="B59" s="189">
        <f t="shared" ref="B59:AA59" si="24">+B27/$B$65</f>
        <v>0</v>
      </c>
      <c r="C59" s="183">
        <f t="shared" si="24"/>
        <v>0</v>
      </c>
      <c r="D59" s="184">
        <f t="shared" si="24"/>
        <v>0</v>
      </c>
      <c r="E59" s="185">
        <f t="shared" si="24"/>
        <v>0.83333333333333337</v>
      </c>
      <c r="F59" s="182">
        <f t="shared" si="24"/>
        <v>0</v>
      </c>
      <c r="G59" s="186">
        <f t="shared" si="24"/>
        <v>0</v>
      </c>
      <c r="H59" s="184">
        <f t="shared" si="24"/>
        <v>0</v>
      </c>
      <c r="I59" s="185">
        <f t="shared" si="24"/>
        <v>0.1111111111111111</v>
      </c>
      <c r="J59" s="182">
        <f t="shared" si="24"/>
        <v>0</v>
      </c>
      <c r="K59" s="186">
        <f t="shared" si="24"/>
        <v>0</v>
      </c>
      <c r="L59" s="184">
        <f t="shared" si="24"/>
        <v>0</v>
      </c>
      <c r="M59" s="182">
        <f t="shared" si="24"/>
        <v>4.333333333333333</v>
      </c>
      <c r="N59" s="187">
        <f t="shared" si="24"/>
        <v>0</v>
      </c>
      <c r="O59" s="190">
        <f t="shared" si="24"/>
        <v>0.72222222222222221</v>
      </c>
      <c r="P59" s="182">
        <f t="shared" si="24"/>
        <v>0</v>
      </c>
      <c r="Q59" s="186">
        <f t="shared" si="24"/>
        <v>0.77777777777777779</v>
      </c>
      <c r="R59" s="184">
        <f t="shared" si="24"/>
        <v>0</v>
      </c>
      <c r="S59" s="185">
        <f t="shared" si="24"/>
        <v>0</v>
      </c>
      <c r="T59" s="182">
        <f t="shared" si="24"/>
        <v>0</v>
      </c>
      <c r="U59" s="186">
        <f t="shared" si="24"/>
        <v>0.16666666666666666</v>
      </c>
      <c r="V59" s="184">
        <f t="shared" si="24"/>
        <v>0</v>
      </c>
      <c r="W59" s="185">
        <f t="shared" si="24"/>
        <v>0</v>
      </c>
      <c r="X59" s="182">
        <f t="shared" si="24"/>
        <v>0</v>
      </c>
      <c r="Y59" s="186">
        <f t="shared" si="24"/>
        <v>0</v>
      </c>
      <c r="Z59" s="184">
        <f t="shared" si="24"/>
        <v>0</v>
      </c>
      <c r="AA59" s="182">
        <f t="shared" si="24"/>
        <v>0</v>
      </c>
      <c r="AB59" s="158">
        <f t="shared" si="5"/>
        <v>0</v>
      </c>
      <c r="AC59" s="159">
        <f t="shared" si="6"/>
        <v>6.9444444444444446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5.5555555555555552E-2</v>
      </c>
      <c r="E60" s="139">
        <f t="shared" si="25"/>
        <v>5.5555555555555552E-2</v>
      </c>
      <c r="F60" s="137">
        <f t="shared" si="25"/>
        <v>5.5555555555555552E-2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78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1.2222222222222223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58">
        <f t="shared" si="5"/>
        <v>0.1111111111111111</v>
      </c>
      <c r="AC60" s="159">
        <f t="shared" si="6"/>
        <v>1.2777777777777779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58">
        <f t="shared" si="5"/>
        <v>0</v>
      </c>
      <c r="AC61" s="159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0</v>
      </c>
      <c r="I62" s="139">
        <f t="shared" si="26"/>
        <v>0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0</v>
      </c>
      <c r="O62" s="142">
        <f t="shared" si="26"/>
        <v>0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58">
        <f t="shared" si="5"/>
        <v>0</v>
      </c>
      <c r="AC62" s="159">
        <f t="shared" si="6"/>
        <v>0</v>
      </c>
    </row>
    <row r="63" spans="1:29" s="240" customFormat="1" ht="14.25" thickTop="1" thickBot="1" x14ac:dyDescent="0.25">
      <c r="A63" s="230" t="s">
        <v>47</v>
      </c>
      <c r="B63" s="20">
        <f t="shared" ref="B63:AA63" si="27">SUM(B39:B62)</f>
        <v>29233.833333333336</v>
      </c>
      <c r="C63" s="21">
        <f t="shared" si="27"/>
        <v>29181.999999999996</v>
      </c>
      <c r="D63" s="242">
        <f t="shared" si="27"/>
        <v>12556.166666666668</v>
      </c>
      <c r="E63" s="243">
        <f t="shared" si="27"/>
        <v>12944.722222222221</v>
      </c>
      <c r="F63" s="20">
        <f t="shared" si="27"/>
        <v>29112.5</v>
      </c>
      <c r="G63" s="21">
        <f t="shared" si="27"/>
        <v>25858.111111111109</v>
      </c>
      <c r="H63" s="242">
        <f t="shared" si="27"/>
        <v>39015.722222222219</v>
      </c>
      <c r="I63" s="243">
        <f t="shared" si="27"/>
        <v>40536.722222222219</v>
      </c>
      <c r="J63" s="20">
        <f t="shared" si="27"/>
        <v>6432.4444444444443</v>
      </c>
      <c r="K63" s="21">
        <f t="shared" si="27"/>
        <v>6343.3333333333312</v>
      </c>
      <c r="L63" s="242">
        <f t="shared" si="27"/>
        <v>22900.555555555555</v>
      </c>
      <c r="M63" s="243">
        <f t="shared" si="27"/>
        <v>22103.555555555555</v>
      </c>
      <c r="N63" s="20">
        <f t="shared" si="27"/>
        <v>37841.944444444445</v>
      </c>
      <c r="O63" s="21">
        <f t="shared" si="27"/>
        <v>37765</v>
      </c>
      <c r="P63" s="242">
        <f t="shared" si="27"/>
        <v>20861.444444444445</v>
      </c>
      <c r="Q63" s="243">
        <f t="shared" si="27"/>
        <v>20380</v>
      </c>
      <c r="R63" s="20">
        <f t="shared" si="27"/>
        <v>26298.722222222223</v>
      </c>
      <c r="S63" s="21">
        <f t="shared" si="27"/>
        <v>26650.055555555562</v>
      </c>
      <c r="T63" s="242">
        <f t="shared" si="27"/>
        <v>7745.8888888888887</v>
      </c>
      <c r="U63" s="243">
        <f t="shared" si="27"/>
        <v>7969.3888888888869</v>
      </c>
      <c r="V63" s="20">
        <f t="shared" si="27"/>
        <v>23202.277777777781</v>
      </c>
      <c r="W63" s="21">
        <f t="shared" si="27"/>
        <v>26366.500000000007</v>
      </c>
      <c r="X63" s="242">
        <f t="shared" si="27"/>
        <v>18240.888888888891</v>
      </c>
      <c r="Y63" s="243">
        <f t="shared" si="27"/>
        <v>11727.222222222221</v>
      </c>
      <c r="Z63" s="20">
        <f t="shared" si="27"/>
        <v>40101.055555555547</v>
      </c>
      <c r="AA63" s="21">
        <f t="shared" si="27"/>
        <v>44836.222222222219</v>
      </c>
      <c r="AB63" s="242">
        <f>AB31/B65</f>
        <v>313543.44444444444</v>
      </c>
      <c r="AC63" s="21">
        <f>SUM(AC39:AC62)</f>
        <v>312662.83333333326</v>
      </c>
    </row>
    <row r="64" spans="1:29" ht="15.75" thickTop="1" x14ac:dyDescent="0.2">
      <c r="A64" s="123"/>
      <c r="AB64" s="244" t="str">
        <f>IF(AB63='Daily Total'!D45,"Correct","Wrong")</f>
        <v>Correct</v>
      </c>
      <c r="AC64" s="244" t="str">
        <f>IF(AC63='Daily Total'!E45,"Correct","Wrong")</f>
        <v>Wrong</v>
      </c>
    </row>
    <row r="65" spans="1:30" x14ac:dyDescent="0.2">
      <c r="A65" s="232" t="s">
        <v>82</v>
      </c>
      <c r="B65" s="232">
        <f>COUNTIF('Daily Total'!$G$7:$G$37,1)</f>
        <v>18</v>
      </c>
    </row>
    <row r="67" spans="1:30" s="123" customFormat="1" x14ac:dyDescent="0.2">
      <c r="A67" s="245" t="s">
        <v>52</v>
      </c>
      <c r="B67" s="246"/>
      <c r="C67" s="246"/>
      <c r="AB67" s="245"/>
      <c r="AC67" s="245"/>
    </row>
    <row r="68" spans="1:30" s="123" customFormat="1" ht="13.5" thickBot="1" x14ac:dyDescent="0.25">
      <c r="A68" s="245"/>
      <c r="B68" s="246"/>
      <c r="C68" s="246"/>
      <c r="AB68" s="245"/>
      <c r="AC68" s="245"/>
    </row>
    <row r="69" spans="1:30" s="123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0" s="247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04" t="s">
        <v>16</v>
      </c>
      <c r="B71" s="205">
        <f>B7/B31</f>
        <v>0</v>
      </c>
      <c r="C71" s="206">
        <f t="shared" ref="C71:AC71" si="28">C7/C31</f>
        <v>0</v>
      </c>
      <c r="D71" s="207">
        <f t="shared" si="28"/>
        <v>0</v>
      </c>
      <c r="E71" s="208">
        <f t="shared" si="28"/>
        <v>0</v>
      </c>
      <c r="F71" s="205">
        <f t="shared" si="28"/>
        <v>0</v>
      </c>
      <c r="G71" s="206">
        <f t="shared" si="28"/>
        <v>0</v>
      </c>
      <c r="H71" s="207">
        <f t="shared" si="28"/>
        <v>0</v>
      </c>
      <c r="I71" s="208">
        <f t="shared" si="28"/>
        <v>0</v>
      </c>
      <c r="J71" s="205">
        <f t="shared" si="28"/>
        <v>0</v>
      </c>
      <c r="K71" s="206">
        <f t="shared" si="28"/>
        <v>0</v>
      </c>
      <c r="L71" s="207">
        <f t="shared" si="28"/>
        <v>0</v>
      </c>
      <c r="M71" s="205">
        <f t="shared" si="28"/>
        <v>0</v>
      </c>
      <c r="N71" s="209">
        <f t="shared" si="28"/>
        <v>0</v>
      </c>
      <c r="O71" s="210">
        <f t="shared" si="28"/>
        <v>0</v>
      </c>
      <c r="P71" s="205">
        <f t="shared" si="28"/>
        <v>0</v>
      </c>
      <c r="Q71" s="206">
        <f t="shared" si="28"/>
        <v>0</v>
      </c>
      <c r="R71" s="207">
        <f t="shared" si="28"/>
        <v>0</v>
      </c>
      <c r="S71" s="208">
        <f t="shared" si="28"/>
        <v>0</v>
      </c>
      <c r="T71" s="205">
        <f t="shared" si="28"/>
        <v>0</v>
      </c>
      <c r="U71" s="206">
        <f t="shared" si="28"/>
        <v>0</v>
      </c>
      <c r="V71" s="207">
        <f t="shared" si="28"/>
        <v>0</v>
      </c>
      <c r="W71" s="208">
        <f t="shared" si="28"/>
        <v>0</v>
      </c>
      <c r="X71" s="205">
        <f t="shared" si="28"/>
        <v>0</v>
      </c>
      <c r="Y71" s="206">
        <f t="shared" si="28"/>
        <v>0</v>
      </c>
      <c r="Z71" s="207">
        <f t="shared" si="28"/>
        <v>0</v>
      </c>
      <c r="AA71" s="205">
        <f t="shared" si="28"/>
        <v>0</v>
      </c>
      <c r="AB71" s="211">
        <f t="shared" si="28"/>
        <v>0</v>
      </c>
      <c r="AC71" s="212">
        <f t="shared" si="28"/>
        <v>0</v>
      </c>
      <c r="AD71" s="246"/>
    </row>
    <row r="72" spans="1:30" s="123" customFormat="1" x14ac:dyDescent="0.2">
      <c r="A72" s="213" t="s">
        <v>17</v>
      </c>
      <c r="B72" s="214">
        <f>B8/B31</f>
        <v>1.5480541001769259E-2</v>
      </c>
      <c r="C72" s="215">
        <f t="shared" ref="C72:AC72" si="29">C8/C31</f>
        <v>0</v>
      </c>
      <c r="D72" s="216">
        <f t="shared" si="29"/>
        <v>2.109189375738349E-2</v>
      </c>
      <c r="E72" s="217">
        <f t="shared" si="29"/>
        <v>7.2959807729447866E-5</v>
      </c>
      <c r="F72" s="214">
        <f t="shared" si="29"/>
        <v>2.5279328276322694E-2</v>
      </c>
      <c r="G72" s="215">
        <f t="shared" si="29"/>
        <v>2.6426266419735052E-4</v>
      </c>
      <c r="H72" s="216">
        <f t="shared" si="29"/>
        <v>1.3686790083200078E-2</v>
      </c>
      <c r="I72" s="217">
        <f t="shared" si="29"/>
        <v>1.0744715696741364E-3</v>
      </c>
      <c r="J72" s="214">
        <f t="shared" si="29"/>
        <v>2.141919436191529E-3</v>
      </c>
      <c r="K72" s="215">
        <f t="shared" si="29"/>
        <v>3.3543527763180941E-3</v>
      </c>
      <c r="L72" s="216">
        <f t="shared" si="29"/>
        <v>2.8432109846922684E-3</v>
      </c>
      <c r="M72" s="214">
        <f t="shared" si="29"/>
        <v>4.2024410351275809E-3</v>
      </c>
      <c r="N72" s="218">
        <f t="shared" si="29"/>
        <v>5.4392906166731512E-3</v>
      </c>
      <c r="O72" s="219">
        <f t="shared" si="29"/>
        <v>3.4114479897612428E-3</v>
      </c>
      <c r="P72" s="214">
        <f t="shared" si="29"/>
        <v>3.5392244065341168E-3</v>
      </c>
      <c r="Q72" s="215">
        <f t="shared" si="29"/>
        <v>1.7609857158434195E-3</v>
      </c>
      <c r="R72" s="216">
        <f t="shared" si="29"/>
        <v>1.2759386281969761E-3</v>
      </c>
      <c r="S72" s="217">
        <f t="shared" si="29"/>
        <v>9.5059213968701336E-4</v>
      </c>
      <c r="T72" s="214">
        <f t="shared" si="29"/>
        <v>2.2951242953251187E-4</v>
      </c>
      <c r="U72" s="215">
        <f t="shared" si="29"/>
        <v>6.9711186554106336E-6</v>
      </c>
      <c r="V72" s="216">
        <f t="shared" si="29"/>
        <v>3.8549855019023513E-4</v>
      </c>
      <c r="W72" s="217">
        <f t="shared" si="29"/>
        <v>1.6856406593383439E-5</v>
      </c>
      <c r="X72" s="214">
        <f t="shared" si="29"/>
        <v>1.6751132985721944E-4</v>
      </c>
      <c r="Y72" s="215">
        <f t="shared" si="29"/>
        <v>4.737315836846843E-6</v>
      </c>
      <c r="Z72" s="216">
        <f t="shared" si="29"/>
        <v>0</v>
      </c>
      <c r="AA72" s="214">
        <f t="shared" si="29"/>
        <v>0</v>
      </c>
      <c r="AB72" s="220">
        <f t="shared" si="29"/>
        <v>7.6328249390213865E-3</v>
      </c>
      <c r="AC72" s="221">
        <f t="shared" si="29"/>
        <v>1.1389620803808718E-3</v>
      </c>
      <c r="AD72" s="246"/>
    </row>
    <row r="73" spans="1:30" s="123" customFormat="1" x14ac:dyDescent="0.2">
      <c r="A73" s="222" t="s">
        <v>18</v>
      </c>
      <c r="B73" s="223">
        <f>B9/B31</f>
        <v>7.0063415867079426E-2</v>
      </c>
      <c r="C73" s="224">
        <f t="shared" ref="C73:AC73" si="30">C9/C31</f>
        <v>2.3492411608373501E-3</v>
      </c>
      <c r="D73" s="225">
        <f t="shared" si="30"/>
        <v>7.2310639747622904E-2</v>
      </c>
      <c r="E73" s="226">
        <f t="shared" si="30"/>
        <v>1.1973991974421149E-2</v>
      </c>
      <c r="F73" s="223">
        <f t="shared" si="30"/>
        <v>9.7972424979724249E-2</v>
      </c>
      <c r="G73" s="224">
        <f t="shared" si="30"/>
        <v>1.5557121556528577E-2</v>
      </c>
      <c r="H73" s="225">
        <f t="shared" si="30"/>
        <v>5.7250424686344392E-2</v>
      </c>
      <c r="I73" s="226">
        <f t="shared" si="30"/>
        <v>1.6975006201510018E-2</v>
      </c>
      <c r="J73" s="223">
        <f t="shared" si="30"/>
        <v>1.5382090789746424E-2</v>
      </c>
      <c r="K73" s="224">
        <f t="shared" si="30"/>
        <v>4.2757050271501139E-2</v>
      </c>
      <c r="L73" s="225">
        <f t="shared" si="30"/>
        <v>2.3065913005506901E-2</v>
      </c>
      <c r="M73" s="223">
        <f t="shared" si="30"/>
        <v>4.291416162306718E-2</v>
      </c>
      <c r="N73" s="227">
        <f t="shared" si="30"/>
        <v>3.9659108426129151E-2</v>
      </c>
      <c r="O73" s="228">
        <f t="shared" si="30"/>
        <v>4.6373037939303002E-2</v>
      </c>
      <c r="P73" s="223">
        <f t="shared" si="30"/>
        <v>4.0880838122426807E-2</v>
      </c>
      <c r="Q73" s="224">
        <f t="shared" si="30"/>
        <v>4.7124086795333114E-2</v>
      </c>
      <c r="R73" s="225">
        <f t="shared" si="30"/>
        <v>3.6776184732253574E-2</v>
      </c>
      <c r="S73" s="226">
        <f t="shared" si="30"/>
        <v>4.5038471881442818E-2</v>
      </c>
      <c r="T73" s="223">
        <f t="shared" si="30"/>
        <v>2.2198155293847631E-2</v>
      </c>
      <c r="U73" s="224">
        <f t="shared" si="30"/>
        <v>7.7853453143625961E-2</v>
      </c>
      <c r="V73" s="225">
        <f t="shared" si="30"/>
        <v>2.6659259986447692E-2</v>
      </c>
      <c r="W73" s="226">
        <f t="shared" si="30"/>
        <v>5.4602115057617306E-2</v>
      </c>
      <c r="X73" s="223">
        <f t="shared" si="30"/>
        <v>4.0686979192047168E-2</v>
      </c>
      <c r="Y73" s="224">
        <f t="shared" si="30"/>
        <v>5.2660002842389503E-2</v>
      </c>
      <c r="Z73" s="225">
        <f t="shared" si="30"/>
        <v>4.6798435618901693E-2</v>
      </c>
      <c r="AA73" s="223">
        <f t="shared" si="30"/>
        <v>2.8504978613521807E-2</v>
      </c>
      <c r="AB73" s="220">
        <f t="shared" si="30"/>
        <v>4.9113874348796605E-2</v>
      </c>
      <c r="AC73" s="221">
        <f t="shared" si="30"/>
        <v>3.3267110062294651E-2</v>
      </c>
      <c r="AD73" s="246"/>
    </row>
    <row r="74" spans="1:30" s="123" customFormat="1" x14ac:dyDescent="0.2">
      <c r="A74" s="213" t="s">
        <v>19</v>
      </c>
      <c r="B74" s="214">
        <f>B10/B31</f>
        <v>9.6425564747087189E-2</v>
      </c>
      <c r="C74" s="215">
        <f t="shared" ref="C74:AC74" si="31">C10/C31</f>
        <v>4.4456628515294819E-2</v>
      </c>
      <c r="D74" s="216">
        <f t="shared" si="31"/>
        <v>9.133626239430824E-2</v>
      </c>
      <c r="E74" s="217">
        <f t="shared" si="31"/>
        <v>6.3715370914787239E-2</v>
      </c>
      <c r="F74" s="214">
        <f t="shared" si="31"/>
        <v>0.11182290921234674</v>
      </c>
      <c r="G74" s="215">
        <f t="shared" si="31"/>
        <v>4.8950898707905963E-2</v>
      </c>
      <c r="H74" s="216">
        <f t="shared" si="31"/>
        <v>8.1890064261843157E-2</v>
      </c>
      <c r="I74" s="217">
        <f t="shared" si="31"/>
        <v>4.3601069537771653E-2</v>
      </c>
      <c r="J74" s="214">
        <f t="shared" si="31"/>
        <v>3.4590271540109171E-2</v>
      </c>
      <c r="K74" s="215">
        <f t="shared" si="31"/>
        <v>9.683832545104222E-2</v>
      </c>
      <c r="L74" s="216">
        <f t="shared" si="31"/>
        <v>4.1932510128332649E-2</v>
      </c>
      <c r="M74" s="214">
        <f t="shared" si="31"/>
        <v>9.4429252206784234E-2</v>
      </c>
      <c r="N74" s="218">
        <f t="shared" si="31"/>
        <v>6.6331451725378215E-2</v>
      </c>
      <c r="O74" s="219">
        <f t="shared" si="31"/>
        <v>8.4284390308486695E-2</v>
      </c>
      <c r="P74" s="214">
        <f t="shared" si="31"/>
        <v>7.6773739966871368E-2</v>
      </c>
      <c r="Q74" s="215">
        <f t="shared" si="31"/>
        <v>8.3747682913531782E-2</v>
      </c>
      <c r="R74" s="216">
        <f t="shared" si="31"/>
        <v>7.7331598282130307E-2</v>
      </c>
      <c r="S74" s="217">
        <f t="shared" si="31"/>
        <v>6.9430749571086983E-2</v>
      </c>
      <c r="T74" s="214">
        <f t="shared" si="31"/>
        <v>3.7353147906416306E-2</v>
      </c>
      <c r="U74" s="215">
        <f t="shared" si="31"/>
        <v>0.15449393164121047</v>
      </c>
      <c r="V74" s="216">
        <f t="shared" si="31"/>
        <v>4.7655761766684783E-2</v>
      </c>
      <c r="W74" s="217">
        <f t="shared" si="31"/>
        <v>0.10354469160150612</v>
      </c>
      <c r="X74" s="214">
        <f t="shared" si="31"/>
        <v>8.3859217387066906E-2</v>
      </c>
      <c r="Y74" s="215">
        <f t="shared" si="31"/>
        <v>9.5821687431901087E-2</v>
      </c>
      <c r="Z74" s="216">
        <f t="shared" si="31"/>
        <v>7.2376870101784521E-2</v>
      </c>
      <c r="AA74" s="214">
        <f t="shared" si="31"/>
        <v>5.3130405475731425E-2</v>
      </c>
      <c r="AB74" s="220">
        <f t="shared" si="31"/>
        <v>7.5177779722887944E-2</v>
      </c>
      <c r="AC74" s="221">
        <f t="shared" si="31"/>
        <v>7.0568562407748073E-2</v>
      </c>
      <c r="AD74" s="246"/>
    </row>
    <row r="75" spans="1:30" s="123" customFormat="1" x14ac:dyDescent="0.2">
      <c r="A75" s="222" t="s">
        <v>20</v>
      </c>
      <c r="B75" s="223">
        <f>B11/B31</f>
        <v>9.8301245322675965E-2</v>
      </c>
      <c r="C75" s="224">
        <f t="shared" ref="C75:AC75" si="32">C11/C31</f>
        <v>4.8888584287117627E-2</v>
      </c>
      <c r="D75" s="225">
        <f t="shared" si="32"/>
        <v>8.2571202286614367E-2</v>
      </c>
      <c r="E75" s="226">
        <f t="shared" si="32"/>
        <v>8.1032595867041479E-2</v>
      </c>
      <c r="F75" s="223">
        <f t="shared" si="32"/>
        <v>9.1375411478459997E-2</v>
      </c>
      <c r="G75" s="224">
        <f t="shared" si="32"/>
        <v>5.7080735466627709E-2</v>
      </c>
      <c r="H75" s="225">
        <f t="shared" si="32"/>
        <v>8.9453966563336998E-2</v>
      </c>
      <c r="I75" s="226">
        <f t="shared" si="32"/>
        <v>5.2617585426657038E-2</v>
      </c>
      <c r="J75" s="223">
        <f t="shared" si="32"/>
        <v>4.2752021004629312E-2</v>
      </c>
      <c r="K75" s="224">
        <f t="shared" si="32"/>
        <v>0.13959537572254335</v>
      </c>
      <c r="L75" s="225">
        <f t="shared" si="32"/>
        <v>4.706824191552849E-2</v>
      </c>
      <c r="M75" s="223">
        <f t="shared" si="32"/>
        <v>0.13168570164679388</v>
      </c>
      <c r="N75" s="227">
        <f t="shared" si="32"/>
        <v>6.8282549493140332E-2</v>
      </c>
      <c r="O75" s="228">
        <f t="shared" si="32"/>
        <v>9.7213763478823725E-2</v>
      </c>
      <c r="P75" s="223">
        <f t="shared" si="32"/>
        <v>9.145259995845606E-2</v>
      </c>
      <c r="Q75" s="224">
        <f t="shared" si="32"/>
        <v>8.7485007087558603E-2</v>
      </c>
      <c r="R75" s="225">
        <f t="shared" si="32"/>
        <v>9.0961326807174836E-2</v>
      </c>
      <c r="S75" s="226">
        <f t="shared" si="32"/>
        <v>6.9270232915920549E-2</v>
      </c>
      <c r="T75" s="223">
        <f t="shared" si="32"/>
        <v>4.7595140074304647E-2</v>
      </c>
      <c r="U75" s="224">
        <f t="shared" si="32"/>
        <v>0.16817823756178155</v>
      </c>
      <c r="V75" s="225">
        <f t="shared" si="32"/>
        <v>4.3317107276344996E-2</v>
      </c>
      <c r="W75" s="226">
        <f t="shared" si="32"/>
        <v>0.10138075040508052</v>
      </c>
      <c r="X75" s="223">
        <f t="shared" si="32"/>
        <v>8.4906924613810247E-2</v>
      </c>
      <c r="Y75" s="224">
        <f t="shared" si="32"/>
        <v>0.12987351366715619</v>
      </c>
      <c r="Z75" s="225">
        <f t="shared" si="32"/>
        <v>7.9672327827336215E-2</v>
      </c>
      <c r="AA75" s="223">
        <f t="shared" si="32"/>
        <v>5.962812805122842E-2</v>
      </c>
      <c r="AB75" s="220">
        <f t="shared" si="32"/>
        <v>7.7868174213674451E-2</v>
      </c>
      <c r="AC75" s="221">
        <f t="shared" si="32"/>
        <v>8.1208707071923944E-2</v>
      </c>
      <c r="AD75" s="246"/>
    </row>
    <row r="76" spans="1:30" s="123" customFormat="1" x14ac:dyDescent="0.2">
      <c r="A76" s="213" t="s">
        <v>21</v>
      </c>
      <c r="B76" s="214">
        <f>B12/B31</f>
        <v>8.3432628480318655E-2</v>
      </c>
      <c r="C76" s="215">
        <f t="shared" ref="C76:AC76" si="33">C12/C31</f>
        <v>3.9916158362460881E-2</v>
      </c>
      <c r="D76" s="216">
        <f t="shared" si="33"/>
        <v>6.3023481157996733E-2</v>
      </c>
      <c r="E76" s="217">
        <f t="shared" si="33"/>
        <v>6.3736829681766485E-2</v>
      </c>
      <c r="F76" s="214">
        <f t="shared" si="33"/>
        <v>8.5671485139067791E-2</v>
      </c>
      <c r="G76" s="215">
        <f t="shared" si="33"/>
        <v>4.1910339760144036E-2</v>
      </c>
      <c r="H76" s="216">
        <f t="shared" si="33"/>
        <v>7.6463476974382119E-2</v>
      </c>
      <c r="I76" s="217">
        <f t="shared" si="33"/>
        <v>4.7002649175439004E-2</v>
      </c>
      <c r="J76" s="214">
        <f t="shared" si="33"/>
        <v>3.6118980169971671E-2</v>
      </c>
      <c r="K76" s="215">
        <f t="shared" si="33"/>
        <v>0.11841828691539674</v>
      </c>
      <c r="L76" s="216">
        <f t="shared" si="33"/>
        <v>3.7944251716358166E-2</v>
      </c>
      <c r="M76" s="214">
        <f t="shared" si="33"/>
        <v>0.11689421510868035</v>
      </c>
      <c r="N76" s="218">
        <f t="shared" si="33"/>
        <v>5.3026110063054667E-2</v>
      </c>
      <c r="O76" s="219">
        <f t="shared" si="33"/>
        <v>8.9773011459758453E-2</v>
      </c>
      <c r="P76" s="214">
        <f t="shared" si="33"/>
        <v>6.8406363679941198E-2</v>
      </c>
      <c r="Q76" s="215">
        <f t="shared" si="33"/>
        <v>7.563788027477919E-2</v>
      </c>
      <c r="R76" s="216">
        <f t="shared" si="33"/>
        <v>7.8094203985406979E-2</v>
      </c>
      <c r="S76" s="217">
        <f t="shared" si="33"/>
        <v>5.6428900502604747E-2</v>
      </c>
      <c r="T76" s="214">
        <f t="shared" si="33"/>
        <v>3.6578543456744078E-2</v>
      </c>
      <c r="U76" s="215">
        <f t="shared" si="33"/>
        <v>0.11768642514064231</v>
      </c>
      <c r="V76" s="216">
        <f t="shared" si="33"/>
        <v>3.5875309177020455E-2</v>
      </c>
      <c r="W76" s="217">
        <f t="shared" si="33"/>
        <v>7.9547489765000617E-2</v>
      </c>
      <c r="X76" s="214">
        <f t="shared" si="33"/>
        <v>6.6632961356659026E-2</v>
      </c>
      <c r="Y76" s="215">
        <f t="shared" si="33"/>
        <v>0.10712492301861765</v>
      </c>
      <c r="Z76" s="216">
        <f t="shared" si="33"/>
        <v>7.127964212635024E-2</v>
      </c>
      <c r="AA76" s="214">
        <f t="shared" si="33"/>
        <v>5.2184989319151678E-2</v>
      </c>
      <c r="AB76" s="220">
        <f t="shared" si="33"/>
        <v>6.5337215363740125E-2</v>
      </c>
      <c r="AC76" s="221">
        <f t="shared" si="33"/>
        <v>6.838303454679881E-2</v>
      </c>
      <c r="AD76" s="246"/>
    </row>
    <row r="77" spans="1:30" s="123" customFormat="1" x14ac:dyDescent="0.2">
      <c r="A77" s="222" t="s">
        <v>22</v>
      </c>
      <c r="B77" s="223">
        <f>B13/B31</f>
        <v>6.8145926808549459E-2</v>
      </c>
      <c r="C77" s="224">
        <f t="shared" ref="C77:AC77" si="34">C13/C31</f>
        <v>4.4186294443302188E-2</v>
      </c>
      <c r="D77" s="225">
        <f t="shared" si="34"/>
        <v>5.4351336881833183E-2</v>
      </c>
      <c r="E77" s="226">
        <f t="shared" si="34"/>
        <v>5.0595480783674172E-2</v>
      </c>
      <c r="F77" s="223">
        <f t="shared" si="34"/>
        <v>7.7805448213348602E-2</v>
      </c>
      <c r="G77" s="224">
        <f t="shared" si="34"/>
        <v>3.51533797690817E-2</v>
      </c>
      <c r="H77" s="225">
        <f t="shared" si="34"/>
        <v>6.6447571705423591E-2</v>
      </c>
      <c r="I77" s="226">
        <f t="shared" si="34"/>
        <v>4.6187202002025599E-2</v>
      </c>
      <c r="J77" s="223">
        <f t="shared" si="34"/>
        <v>3.9444137359220616E-2</v>
      </c>
      <c r="K77" s="224">
        <f t="shared" si="34"/>
        <v>0.11607987388334209</v>
      </c>
      <c r="L77" s="225">
        <f t="shared" si="34"/>
        <v>3.4805075083088714E-2</v>
      </c>
      <c r="M77" s="223">
        <f t="shared" si="34"/>
        <v>9.3456558019825872E-2</v>
      </c>
      <c r="N77" s="227">
        <f t="shared" si="34"/>
        <v>4.8467676226409552E-2</v>
      </c>
      <c r="O77" s="228">
        <f t="shared" si="34"/>
        <v>7.6698000794386337E-2</v>
      </c>
      <c r="P77" s="223">
        <f t="shared" si="34"/>
        <v>5.0332085239649965E-2</v>
      </c>
      <c r="Q77" s="224">
        <f t="shared" si="34"/>
        <v>5.8496892378148514E-2</v>
      </c>
      <c r="R77" s="225">
        <f t="shared" si="34"/>
        <v>6.715577647414217E-2</v>
      </c>
      <c r="S77" s="226">
        <f t="shared" si="34"/>
        <v>5.2005311642043688E-2</v>
      </c>
      <c r="T77" s="223">
        <f t="shared" si="34"/>
        <v>3.104155609427223E-2</v>
      </c>
      <c r="U77" s="224">
        <f t="shared" si="34"/>
        <v>7.0178251504018851E-2</v>
      </c>
      <c r="V77" s="225">
        <f t="shared" si="34"/>
        <v>3.315526971729308E-2</v>
      </c>
      <c r="W77" s="226">
        <f t="shared" si="34"/>
        <v>7.5767440586434379E-2</v>
      </c>
      <c r="X77" s="223">
        <f t="shared" si="34"/>
        <v>5.3448296866624431E-2</v>
      </c>
      <c r="Y77" s="224">
        <f t="shared" si="34"/>
        <v>7.1107110711071106E-2</v>
      </c>
      <c r="Z77" s="225">
        <f t="shared" si="34"/>
        <v>6.4050683065976374E-2</v>
      </c>
      <c r="AA77" s="223">
        <f t="shared" si="34"/>
        <v>5.3104384847568679E-2</v>
      </c>
      <c r="AB77" s="220">
        <f t="shared" si="34"/>
        <v>5.6727031625247039E-2</v>
      </c>
      <c r="AC77" s="221">
        <f t="shared" si="34"/>
        <v>6.0046223025833116E-2</v>
      </c>
      <c r="AD77" s="246"/>
    </row>
    <row r="78" spans="1:30" s="123" customFormat="1" x14ac:dyDescent="0.2">
      <c r="A78" s="213" t="s">
        <v>23</v>
      </c>
      <c r="B78" s="214">
        <f>B14/B31</f>
        <v>5.5449450693545718E-2</v>
      </c>
      <c r="C78" s="215">
        <f t="shared" ref="C78:AC78" si="35">C14/C31</f>
        <v>4.3032615234657588E-2</v>
      </c>
      <c r="D78" s="216">
        <f t="shared" si="35"/>
        <v>4.6214564777820551E-2</v>
      </c>
      <c r="E78" s="217">
        <f t="shared" si="35"/>
        <v>4.3655715542584926E-2</v>
      </c>
      <c r="F78" s="214">
        <f t="shared" si="35"/>
        <v>5.9739516244453984E-2</v>
      </c>
      <c r="G78" s="215">
        <f t="shared" si="35"/>
        <v>3.2875994207706156E-2</v>
      </c>
      <c r="H78" s="216">
        <f t="shared" si="35"/>
        <v>5.5177186404910844E-2</v>
      </c>
      <c r="I78" s="217">
        <f t="shared" si="35"/>
        <v>4.263897892308894E-2</v>
      </c>
      <c r="J78" s="214">
        <f t="shared" si="35"/>
        <v>4.6059904650038001E-2</v>
      </c>
      <c r="K78" s="215">
        <f t="shared" si="35"/>
        <v>8.3377123839551578E-2</v>
      </c>
      <c r="L78" s="216">
        <f t="shared" si="35"/>
        <v>3.3024429295747317E-2</v>
      </c>
      <c r="M78" s="214">
        <f t="shared" si="35"/>
        <v>6.9114069129149663E-2</v>
      </c>
      <c r="N78" s="218">
        <f t="shared" si="35"/>
        <v>4.1971357473702751E-2</v>
      </c>
      <c r="O78" s="219">
        <f t="shared" si="35"/>
        <v>5.513629610015152E-2</v>
      </c>
      <c r="P78" s="214">
        <f t="shared" si="35"/>
        <v>4.3027275196667963E-2</v>
      </c>
      <c r="Q78" s="215">
        <f t="shared" si="35"/>
        <v>4.2765238251008614E-2</v>
      </c>
      <c r="R78" s="216">
        <f t="shared" si="35"/>
        <v>5.3553510204340307E-2</v>
      </c>
      <c r="S78" s="217">
        <f t="shared" si="35"/>
        <v>4.6312181963347999E-2</v>
      </c>
      <c r="T78" s="214">
        <f t="shared" si="35"/>
        <v>3.9511999196706497E-2</v>
      </c>
      <c r="U78" s="215">
        <f t="shared" si="35"/>
        <v>5.0247823268199848E-2</v>
      </c>
      <c r="V78" s="216">
        <f t="shared" si="35"/>
        <v>2.9537329907743732E-2</v>
      </c>
      <c r="W78" s="217">
        <f t="shared" si="35"/>
        <v>6.2320242226562746E-2</v>
      </c>
      <c r="X78" s="214">
        <f t="shared" si="35"/>
        <v>4.4168169192534475E-2</v>
      </c>
      <c r="Y78" s="215">
        <f t="shared" si="35"/>
        <v>5.0878772087735093E-2</v>
      </c>
      <c r="Z78" s="216">
        <f t="shared" si="35"/>
        <v>5.6676258175525997E-2</v>
      </c>
      <c r="AA78" s="214">
        <f t="shared" si="35"/>
        <v>5.2823114247904722E-2</v>
      </c>
      <c r="AB78" s="220">
        <f t="shared" si="35"/>
        <v>4.8190734511006979E-2</v>
      </c>
      <c r="AC78" s="221">
        <f t="shared" si="35"/>
        <v>5.0062447460709807E-2</v>
      </c>
      <c r="AD78" s="246"/>
    </row>
    <row r="79" spans="1:30" s="123" customFormat="1" x14ac:dyDescent="0.2">
      <c r="A79" s="222" t="s">
        <v>24</v>
      </c>
      <c r="B79" s="223">
        <f>B15/B31</f>
        <v>4.9003342778249706E-2</v>
      </c>
      <c r="C79" s="224">
        <f t="shared" ref="C79:AC79" si="36">C15/C31</f>
        <v>4.2992636252179806E-2</v>
      </c>
      <c r="D79" s="225">
        <f t="shared" si="36"/>
        <v>4.6320754299569493E-2</v>
      </c>
      <c r="E79" s="226">
        <f t="shared" si="36"/>
        <v>4.0754490246990405E-2</v>
      </c>
      <c r="F79" s="223">
        <f t="shared" si="36"/>
        <v>5.6037402795668143E-2</v>
      </c>
      <c r="G79" s="224">
        <f t="shared" si="36"/>
        <v>3.0950958865260416E-2</v>
      </c>
      <c r="H79" s="225">
        <f t="shared" si="36"/>
        <v>5.4510788385878625E-2</v>
      </c>
      <c r="I79" s="226">
        <f t="shared" si="36"/>
        <v>4.2522486469744165E-2</v>
      </c>
      <c r="J79" s="223">
        <f t="shared" si="36"/>
        <v>4.6914945070130588E-2</v>
      </c>
      <c r="K79" s="224">
        <f t="shared" si="36"/>
        <v>5.528989315116483E-2</v>
      </c>
      <c r="L79" s="225">
        <f t="shared" si="36"/>
        <v>3.5937992770675144E-2</v>
      </c>
      <c r="M79" s="223">
        <f t="shared" si="36"/>
        <v>6.2461041964088228E-2</v>
      </c>
      <c r="N79" s="227">
        <f t="shared" si="36"/>
        <v>3.9503490394990862E-2</v>
      </c>
      <c r="O79" s="228">
        <f t="shared" si="36"/>
        <v>5.1432102034511672E-2</v>
      </c>
      <c r="P79" s="223">
        <f t="shared" si="36"/>
        <v>4.2284277747892181E-2</v>
      </c>
      <c r="Q79" s="224">
        <f t="shared" si="36"/>
        <v>3.9177843201395703E-2</v>
      </c>
      <c r="R79" s="225">
        <f t="shared" si="36"/>
        <v>5.0283389349292426E-2</v>
      </c>
      <c r="S79" s="226">
        <f t="shared" si="36"/>
        <v>4.394820940544214E-2</v>
      </c>
      <c r="T79" s="223">
        <f t="shared" si="36"/>
        <v>3.2497525569119105E-2</v>
      </c>
      <c r="U79" s="224">
        <f t="shared" si="36"/>
        <v>4.0969264337848296E-2</v>
      </c>
      <c r="V79" s="225">
        <f t="shared" si="36"/>
        <v>3.1551021092277816E-2</v>
      </c>
      <c r="W79" s="226">
        <f t="shared" si="36"/>
        <v>5.7516166347448466E-2</v>
      </c>
      <c r="X79" s="223">
        <f t="shared" si="36"/>
        <v>4.0507285220018514E-2</v>
      </c>
      <c r="Y79" s="224">
        <f t="shared" si="36"/>
        <v>4.248898574067933E-2</v>
      </c>
      <c r="Z79" s="225">
        <f t="shared" si="36"/>
        <v>5.5342128705395677E-2</v>
      </c>
      <c r="AA79" s="223">
        <f t="shared" si="36"/>
        <v>5.2004083999544017E-2</v>
      </c>
      <c r="AB79" s="220">
        <f t="shared" si="36"/>
        <v>4.6368197779432303E-2</v>
      </c>
      <c r="AC79" s="221">
        <f t="shared" si="36"/>
        <v>4.6767630946434845E-2</v>
      </c>
      <c r="AD79" s="246"/>
    </row>
    <row r="80" spans="1:30" s="123" customFormat="1" x14ac:dyDescent="0.2">
      <c r="A80" s="213" t="s">
        <v>25</v>
      </c>
      <c r="B80" s="214">
        <f>B16/B31</f>
        <v>4.7087754105307966E-2</v>
      </c>
      <c r="C80" s="215">
        <f t="shared" ref="C80:AC80" si="37">C16/C31</f>
        <v>4.2806067667283489E-2</v>
      </c>
      <c r="D80" s="216">
        <f t="shared" si="37"/>
        <v>4.3781054904407306E-2</v>
      </c>
      <c r="E80" s="217">
        <f t="shared" si="37"/>
        <v>4.1295251174867494E-2</v>
      </c>
      <c r="F80" s="214">
        <f t="shared" si="37"/>
        <v>4.8232431658794907E-2</v>
      </c>
      <c r="G80" s="215">
        <f t="shared" si="37"/>
        <v>3.2654701082402683E-2</v>
      </c>
      <c r="H80" s="216">
        <f t="shared" si="37"/>
        <v>5.0510976344294252E-2</v>
      </c>
      <c r="I80" s="217">
        <f t="shared" si="37"/>
        <v>4.4109524834135307E-2</v>
      </c>
      <c r="J80" s="214">
        <f t="shared" si="37"/>
        <v>4.5282595177226562E-2</v>
      </c>
      <c r="K80" s="215">
        <f t="shared" si="37"/>
        <v>4.5620949378174812E-2</v>
      </c>
      <c r="L80" s="216">
        <f t="shared" si="37"/>
        <v>3.6704592319448823E-2</v>
      </c>
      <c r="M80" s="214">
        <f t="shared" si="37"/>
        <v>5.3028170430096715E-2</v>
      </c>
      <c r="N80" s="218">
        <f t="shared" si="37"/>
        <v>4.0519411881289866E-2</v>
      </c>
      <c r="O80" s="219">
        <f t="shared" si="37"/>
        <v>4.635097165217647E-2</v>
      </c>
      <c r="P80" s="214">
        <f t="shared" si="37"/>
        <v>4.2092536470788748E-2</v>
      </c>
      <c r="Q80" s="215">
        <f t="shared" si="37"/>
        <v>3.9297786500926836E-2</v>
      </c>
      <c r="R80" s="216">
        <f t="shared" si="37"/>
        <v>4.7985009833599858E-2</v>
      </c>
      <c r="S80" s="217">
        <f t="shared" si="37"/>
        <v>4.3477082599369193E-2</v>
      </c>
      <c r="T80" s="225">
        <f t="shared" si="37"/>
        <v>3.1988294866093843E-2</v>
      </c>
      <c r="U80" s="214">
        <f t="shared" si="37"/>
        <v>4.0139701217854429E-2</v>
      </c>
      <c r="V80" s="216">
        <f t="shared" si="37"/>
        <v>3.4230355736146592E-2</v>
      </c>
      <c r="W80" s="217">
        <f t="shared" si="37"/>
        <v>4.9732720602953667E-2</v>
      </c>
      <c r="X80" s="214">
        <f t="shared" si="37"/>
        <v>3.5771283075873496E-2</v>
      </c>
      <c r="Y80" s="215">
        <f t="shared" si="37"/>
        <v>3.7870102799753662E-2</v>
      </c>
      <c r="Z80" s="216">
        <f t="shared" si="37"/>
        <v>5.5005479212932883E-2</v>
      </c>
      <c r="AA80" s="214">
        <f t="shared" si="37"/>
        <v>5.2104449279600326E-2</v>
      </c>
      <c r="AB80" s="220">
        <f t="shared" si="37"/>
        <v>4.4672171958449136E-2</v>
      </c>
      <c r="AC80" s="221">
        <f t="shared" si="37"/>
        <v>4.4773825407596501E-2</v>
      </c>
      <c r="AD80" s="246"/>
    </row>
    <row r="81" spans="1:30" s="123" customFormat="1" x14ac:dyDescent="0.2">
      <c r="A81" s="222" t="s">
        <v>26</v>
      </c>
      <c r="B81" s="223">
        <f>B17/B31</f>
        <v>4.2648453371189013E-2</v>
      </c>
      <c r="C81" s="224">
        <f t="shared" ref="C81:AC81" si="38">C17/C31</f>
        <v>4.4871648428635613E-2</v>
      </c>
      <c r="D81" s="225">
        <f t="shared" si="38"/>
        <v>3.8506975324209887E-2</v>
      </c>
      <c r="E81" s="226">
        <f t="shared" si="38"/>
        <v>4.4303770305358252E-2</v>
      </c>
      <c r="F81" s="223">
        <f t="shared" si="38"/>
        <v>3.9208053050904058E-2</v>
      </c>
      <c r="G81" s="224">
        <f t="shared" si="38"/>
        <v>3.4152189512854335E-2</v>
      </c>
      <c r="H81" s="225">
        <f t="shared" si="38"/>
        <v>4.7614708030808091E-2</v>
      </c>
      <c r="I81" s="226">
        <f t="shared" si="38"/>
        <v>4.3683299504838548E-2</v>
      </c>
      <c r="J81" s="223">
        <f t="shared" si="38"/>
        <v>4.5930353071236094E-2</v>
      </c>
      <c r="K81" s="224">
        <f t="shared" si="38"/>
        <v>4.2056402172009108E-2</v>
      </c>
      <c r="L81" s="225">
        <f t="shared" si="38"/>
        <v>3.7757453725043064E-2</v>
      </c>
      <c r="M81" s="223">
        <f t="shared" si="38"/>
        <v>4.3698349184646011E-2</v>
      </c>
      <c r="N81" s="227">
        <f t="shared" si="38"/>
        <v>3.9805917889467156E-2</v>
      </c>
      <c r="O81" s="228">
        <f t="shared" si="38"/>
        <v>4.0141518454771465E-2</v>
      </c>
      <c r="P81" s="223">
        <f t="shared" si="38"/>
        <v>4.0302951217823416E-2</v>
      </c>
      <c r="Q81" s="224">
        <f t="shared" si="38"/>
        <v>3.7057027586958891E-2</v>
      </c>
      <c r="R81" s="225">
        <f t="shared" si="38"/>
        <v>4.4668414392756726E-2</v>
      </c>
      <c r="S81" s="226">
        <f t="shared" si="38"/>
        <v>4.007287873070934E-2</v>
      </c>
      <c r="T81" s="223">
        <f t="shared" si="38"/>
        <v>3.0661426132859007E-2</v>
      </c>
      <c r="U81" s="224">
        <f t="shared" si="38"/>
        <v>3.8445719384589648E-2</v>
      </c>
      <c r="V81" s="225">
        <f t="shared" si="38"/>
        <v>3.5128256085968569E-2</v>
      </c>
      <c r="W81" s="226">
        <f t="shared" si="38"/>
        <v>4.4106894902411944E-2</v>
      </c>
      <c r="X81" s="223">
        <f t="shared" si="38"/>
        <v>3.5223064178158958E-2</v>
      </c>
      <c r="Y81" s="224">
        <f t="shared" si="38"/>
        <v>3.5487232933819696E-2</v>
      </c>
      <c r="Z81" s="225">
        <f t="shared" si="38"/>
        <v>5.1670848232036007E-2</v>
      </c>
      <c r="AA81" s="223">
        <f t="shared" si="38"/>
        <v>5.1499779444199381E-2</v>
      </c>
      <c r="AB81" s="220">
        <f t="shared" si="38"/>
        <v>4.2030858031015375E-2</v>
      </c>
      <c r="AC81" s="221">
        <f t="shared" si="38"/>
        <v>4.2547963008075257E-2</v>
      </c>
      <c r="AD81" s="246"/>
    </row>
    <row r="82" spans="1:30" s="123" customFormat="1" x14ac:dyDescent="0.2">
      <c r="A82" s="213" t="s">
        <v>27</v>
      </c>
      <c r="B82" s="214">
        <f>B18/B31</f>
        <v>4.0060128200011785E-2</v>
      </c>
      <c r="C82" s="215">
        <f t="shared" ref="C82:AC82" si="39">C18/C31</f>
        <v>4.6998149544239601E-2</v>
      </c>
      <c r="D82" s="216">
        <f t="shared" si="39"/>
        <v>4.0223705925817768E-2</v>
      </c>
      <c r="E82" s="217">
        <f t="shared" si="39"/>
        <v>4.3475461899959225E-2</v>
      </c>
      <c r="F82" s="214">
        <f t="shared" si="39"/>
        <v>3.7729115977291158E-2</v>
      </c>
      <c r="G82" s="215">
        <f t="shared" si="39"/>
        <v>4.1261499722846477E-2</v>
      </c>
      <c r="H82" s="216">
        <f t="shared" si="39"/>
        <v>4.7465195654743171E-2</v>
      </c>
      <c r="I82" s="217">
        <f t="shared" si="39"/>
        <v>4.8123717726451049E-2</v>
      </c>
      <c r="J82" s="214">
        <f t="shared" si="39"/>
        <v>5.1302425205555169E-2</v>
      </c>
      <c r="K82" s="215">
        <f t="shared" si="39"/>
        <v>3.868453319320371E-2</v>
      </c>
      <c r="L82" s="216">
        <f t="shared" si="39"/>
        <v>4.3157613837607044E-2</v>
      </c>
      <c r="M82" s="214">
        <f t="shared" si="39"/>
        <v>3.9417992077694891E-2</v>
      </c>
      <c r="N82" s="218">
        <f t="shared" si="39"/>
        <v>4.418230799157314E-2</v>
      </c>
      <c r="O82" s="219">
        <f t="shared" si="39"/>
        <v>3.8129073068832106E-2</v>
      </c>
      <c r="P82" s="214">
        <f t="shared" si="39"/>
        <v>4.4143102906478195E-2</v>
      </c>
      <c r="Q82" s="215">
        <f t="shared" si="39"/>
        <v>3.6149274888234655E-2</v>
      </c>
      <c r="R82" s="216">
        <f t="shared" si="39"/>
        <v>4.5464819794793582E-2</v>
      </c>
      <c r="S82" s="217">
        <f t="shared" si="39"/>
        <v>4.1798953931719965E-2</v>
      </c>
      <c r="T82" s="214">
        <f t="shared" si="39"/>
        <v>4.2180081190021944E-2</v>
      </c>
      <c r="U82" s="215">
        <f t="shared" si="39"/>
        <v>3.0171001540617224E-2</v>
      </c>
      <c r="V82" s="216">
        <f t="shared" si="39"/>
        <v>4.5316432055281929E-2</v>
      </c>
      <c r="W82" s="217">
        <f t="shared" si="39"/>
        <v>4.0746148837856121E-2</v>
      </c>
      <c r="X82" s="214">
        <f t="shared" si="39"/>
        <v>3.6822035963159687E-2</v>
      </c>
      <c r="Y82" s="215">
        <f t="shared" si="39"/>
        <v>3.1801601212752856E-2</v>
      </c>
      <c r="Z82" s="216">
        <f t="shared" si="39"/>
        <v>5.1945155225894581E-2</v>
      </c>
      <c r="AA82" s="214">
        <f t="shared" si="39"/>
        <v>5.4010150523138532E-2</v>
      </c>
      <c r="AB82" s="220">
        <f t="shared" si="39"/>
        <v>4.4224068186900202E-2</v>
      </c>
      <c r="AC82" s="221">
        <f t="shared" si="39"/>
        <v>4.3077109509693706E-2</v>
      </c>
      <c r="AD82" s="246"/>
    </row>
    <row r="83" spans="1:30" s="123" customFormat="1" x14ac:dyDescent="0.2">
      <c r="A83" s="222" t="s">
        <v>28</v>
      </c>
      <c r="B83" s="223">
        <f>B19/B31</f>
        <v>3.8640540165599598E-2</v>
      </c>
      <c r="C83" s="224">
        <f t="shared" ref="C83:AC83" si="40">C19/C31</f>
        <v>6.2131146292615694E-2</v>
      </c>
      <c r="D83" s="225">
        <f t="shared" si="40"/>
        <v>4.7298582812340992E-2</v>
      </c>
      <c r="E83" s="226">
        <f t="shared" si="40"/>
        <v>5.0363726100298274E-2</v>
      </c>
      <c r="F83" s="223">
        <f t="shared" si="40"/>
        <v>3.7091741806211533E-2</v>
      </c>
      <c r="G83" s="224">
        <f t="shared" si="40"/>
        <v>5.8739359667931403E-2</v>
      </c>
      <c r="H83" s="225">
        <f t="shared" si="40"/>
        <v>5.042838855561077E-2</v>
      </c>
      <c r="I83" s="226">
        <f t="shared" si="40"/>
        <v>5.7621278922677793E-2</v>
      </c>
      <c r="J83" s="223">
        <f t="shared" si="40"/>
        <v>6.4361224348787396E-2</v>
      </c>
      <c r="K83" s="224">
        <f t="shared" si="40"/>
        <v>3.1257663338588197E-2</v>
      </c>
      <c r="L83" s="225">
        <f t="shared" si="40"/>
        <v>6.9161349797433352E-2</v>
      </c>
      <c r="M83" s="223">
        <f t="shared" si="40"/>
        <v>3.4202642108861321E-2</v>
      </c>
      <c r="N83" s="227">
        <f t="shared" si="40"/>
        <v>5.5344231489161788E-2</v>
      </c>
      <c r="O83" s="228">
        <f t="shared" si="40"/>
        <v>4.0931491533901174E-2</v>
      </c>
      <c r="P83" s="223">
        <f t="shared" si="40"/>
        <v>5.5599644213408045E-2</v>
      </c>
      <c r="Q83" s="224">
        <f t="shared" si="40"/>
        <v>3.8858903064006106E-2</v>
      </c>
      <c r="R83" s="225">
        <f t="shared" si="40"/>
        <v>4.8633541553560901E-2</v>
      </c>
      <c r="S83" s="226">
        <f t="shared" si="40"/>
        <v>5.0379298771526429E-2</v>
      </c>
      <c r="T83" s="223">
        <f t="shared" si="40"/>
        <v>5.6854532153256927E-2</v>
      </c>
      <c r="U83" s="224">
        <f t="shared" si="40"/>
        <v>2.2969835969578037E-2</v>
      </c>
      <c r="V83" s="225">
        <f t="shared" si="40"/>
        <v>6.465121958811515E-2</v>
      </c>
      <c r="W83" s="226">
        <f t="shared" si="40"/>
        <v>4.0937890462855855E-2</v>
      </c>
      <c r="X83" s="223">
        <f t="shared" si="40"/>
        <v>5.3091954583109988E-2</v>
      </c>
      <c r="Y83" s="224">
        <f t="shared" si="40"/>
        <v>3.3161210857927899E-2</v>
      </c>
      <c r="Z83" s="225">
        <f t="shared" si="40"/>
        <v>5.6213538296996893E-2</v>
      </c>
      <c r="AA83" s="223">
        <f t="shared" si="40"/>
        <v>5.9945331899307605E-2</v>
      </c>
      <c r="AB83" s="220">
        <f t="shared" si="40"/>
        <v>5.251265906443587E-2</v>
      </c>
      <c r="AC83" s="221">
        <f t="shared" si="40"/>
        <v>4.8913357324387952E-2</v>
      </c>
      <c r="AD83" s="246"/>
    </row>
    <row r="84" spans="1:30" s="123" customFormat="1" x14ac:dyDescent="0.2">
      <c r="A84" s="213" t="s">
        <v>29</v>
      </c>
      <c r="B84" s="214">
        <f>B20/B31</f>
        <v>4.6625960407366655E-2</v>
      </c>
      <c r="C84" s="215">
        <f t="shared" ref="C84:AC84" si="41">C20/C31</f>
        <v>8.7097068969456057E-2</v>
      </c>
      <c r="D84" s="216">
        <f t="shared" si="41"/>
        <v>8.1358871913313952E-2</v>
      </c>
      <c r="E84" s="217">
        <f t="shared" si="41"/>
        <v>6.5256110383897337E-2</v>
      </c>
      <c r="F84" s="214">
        <f t="shared" si="41"/>
        <v>4.9012928772482228E-2</v>
      </c>
      <c r="G84" s="215">
        <f t="shared" si="41"/>
        <v>8.9277810959810591E-2</v>
      </c>
      <c r="H84" s="216">
        <f t="shared" si="41"/>
        <v>5.5617179968759034E-2</v>
      </c>
      <c r="I84" s="217">
        <f t="shared" si="41"/>
        <v>7.9364252714616793E-2</v>
      </c>
      <c r="J84" s="214">
        <f t="shared" si="41"/>
        <v>0.1023975678850273</v>
      </c>
      <c r="K84" s="215">
        <f t="shared" si="41"/>
        <v>3.5049921177088807E-2</v>
      </c>
      <c r="L84" s="216">
        <f t="shared" si="41"/>
        <v>9.4163169258387719E-2</v>
      </c>
      <c r="M84" s="214">
        <f t="shared" si="41"/>
        <v>3.3956326785032069E-2</v>
      </c>
      <c r="N84" s="218">
        <f t="shared" si="41"/>
        <v>7.4530760252805903E-2</v>
      </c>
      <c r="O84" s="219">
        <f t="shared" si="41"/>
        <v>5.0283184018123775E-2</v>
      </c>
      <c r="P84" s="214">
        <f t="shared" si="41"/>
        <v>7.9735077468802096E-2</v>
      </c>
      <c r="Q84" s="215">
        <f t="shared" si="41"/>
        <v>5.1662850288954315E-2</v>
      </c>
      <c r="R84" s="216">
        <f t="shared" si="41"/>
        <v>6.6200934984166959E-2</v>
      </c>
      <c r="S84" s="217">
        <f t="shared" si="41"/>
        <v>7.0769083241435812E-2</v>
      </c>
      <c r="T84" s="214">
        <f t="shared" si="41"/>
        <v>0.13772897450977581</v>
      </c>
      <c r="U84" s="215">
        <f t="shared" si="41"/>
        <v>2.4698673396119874E-2</v>
      </c>
      <c r="V84" s="216">
        <f t="shared" si="41"/>
        <v>9.6908588955586253E-2</v>
      </c>
      <c r="W84" s="217">
        <f t="shared" si="41"/>
        <v>4.8599127259548625E-2</v>
      </c>
      <c r="X84" s="214">
        <f t="shared" si="41"/>
        <v>8.1578017640465864E-2</v>
      </c>
      <c r="Y84" s="215">
        <f t="shared" si="41"/>
        <v>4.4274953811170588E-2</v>
      </c>
      <c r="Z84" s="216">
        <f t="shared" si="41"/>
        <v>6.4031287621966165E-2</v>
      </c>
      <c r="AA84" s="214">
        <f t="shared" si="41"/>
        <v>7.4438821785956788E-2</v>
      </c>
      <c r="AB84" s="220">
        <f t="shared" si="41"/>
        <v>7.1417180890402929E-2</v>
      </c>
      <c r="AC84" s="221">
        <f t="shared" si="41"/>
        <v>6.4151639385770717E-2</v>
      </c>
      <c r="AD84" s="246"/>
    </row>
    <row r="85" spans="1:30" s="123" customFormat="1" x14ac:dyDescent="0.2">
      <c r="A85" s="222" t="s">
        <v>30</v>
      </c>
      <c r="B85" s="223">
        <f>B21/B31</f>
        <v>5.9020275213840886E-2</v>
      </c>
      <c r="C85" s="224">
        <f t="shared" ref="C85:AC85" si="42">C21/C31</f>
        <v>0.10958619849374424</v>
      </c>
      <c r="D85" s="225">
        <f t="shared" si="42"/>
        <v>0.10093314042236882</v>
      </c>
      <c r="E85" s="226">
        <f t="shared" si="42"/>
        <v>8.3208514838737369E-2</v>
      </c>
      <c r="F85" s="223">
        <f t="shared" si="42"/>
        <v>5.4102380611612044E-2</v>
      </c>
      <c r="G85" s="224">
        <f t="shared" si="42"/>
        <v>0.11093875551621456</v>
      </c>
      <c r="H85" s="225">
        <f t="shared" si="42"/>
        <v>6.557897599685597E-2</v>
      </c>
      <c r="I85" s="226">
        <f t="shared" si="42"/>
        <v>0.10330413712669308</v>
      </c>
      <c r="J85" s="223">
        <f t="shared" si="42"/>
        <v>0.15217128446071995</v>
      </c>
      <c r="K85" s="224">
        <f t="shared" si="42"/>
        <v>4.0882816605359959E-2</v>
      </c>
      <c r="L85" s="225">
        <f t="shared" si="42"/>
        <v>0.11932995317920478</v>
      </c>
      <c r="M85" s="223">
        <f t="shared" si="42"/>
        <v>3.8797176924778319E-2</v>
      </c>
      <c r="N85" s="227">
        <f t="shared" si="42"/>
        <v>0.10062173807723646</v>
      </c>
      <c r="O85" s="228">
        <f t="shared" si="42"/>
        <v>6.0602850964296746E-2</v>
      </c>
      <c r="P85" s="223">
        <f t="shared" si="42"/>
        <v>9.6824018790645158E-2</v>
      </c>
      <c r="Q85" s="224">
        <f t="shared" si="42"/>
        <v>7.4144040998800564E-2</v>
      </c>
      <c r="R85" s="225">
        <f t="shared" si="42"/>
        <v>7.3110860899452235E-2</v>
      </c>
      <c r="S85" s="226">
        <f t="shared" si="42"/>
        <v>8.9912257843948629E-2</v>
      </c>
      <c r="T85" s="223">
        <f t="shared" si="42"/>
        <v>0.15723035875661642</v>
      </c>
      <c r="U85" s="224">
        <f t="shared" si="42"/>
        <v>3.2394788391693213E-2</v>
      </c>
      <c r="V85" s="225">
        <f t="shared" si="42"/>
        <v>0.10991736922380704</v>
      </c>
      <c r="W85" s="226">
        <f t="shared" si="42"/>
        <v>5.4281843332343017E-2</v>
      </c>
      <c r="X85" s="223">
        <f t="shared" si="42"/>
        <v>0.10901028214999268</v>
      </c>
      <c r="Y85" s="224">
        <f t="shared" si="42"/>
        <v>5.9652281017575443E-2</v>
      </c>
      <c r="Z85" s="225">
        <f t="shared" si="42"/>
        <v>6.9356722391624492E-2</v>
      </c>
      <c r="AA85" s="223">
        <f t="shared" si="42"/>
        <v>9.3355818460272702E-2</v>
      </c>
      <c r="AB85" s="220">
        <f t="shared" si="42"/>
        <v>8.6515035485070113E-2</v>
      </c>
      <c r="AC85" s="221">
        <f t="shared" si="42"/>
        <v>8.0658060662079895E-2</v>
      </c>
      <c r="AD85" s="246"/>
    </row>
    <row r="86" spans="1:30" s="123" customFormat="1" x14ac:dyDescent="0.2">
      <c r="A86" s="213" t="s">
        <v>31</v>
      </c>
      <c r="B86" s="214">
        <f>B22/B31</f>
        <v>5.9413655030605708E-2</v>
      </c>
      <c r="C86" s="215">
        <f t="shared" ref="C86:AC86" si="43">C22/C31</f>
        <v>0.11718030140345266</v>
      </c>
      <c r="D86" s="216">
        <f t="shared" si="43"/>
        <v>7.0231094946706138E-2</v>
      </c>
      <c r="E86" s="217">
        <f t="shared" si="43"/>
        <v>8.9530267590824233E-2</v>
      </c>
      <c r="F86" s="214">
        <f t="shared" si="43"/>
        <v>4.3370068221935974E-2</v>
      </c>
      <c r="G86" s="215">
        <f t="shared" si="43"/>
        <v>0.1099332683060978</v>
      </c>
      <c r="H86" s="216">
        <f t="shared" si="43"/>
        <v>6.1845438377406262E-2</v>
      </c>
      <c r="I86" s="217">
        <f t="shared" si="43"/>
        <v>0.10704834162713918</v>
      </c>
      <c r="J86" s="214">
        <f t="shared" si="43"/>
        <v>0.1034167069716023</v>
      </c>
      <c r="K86" s="215">
        <f t="shared" si="43"/>
        <v>3.8202837624802942E-2</v>
      </c>
      <c r="L86" s="216">
        <f t="shared" si="43"/>
        <v>0.11870405861090221</v>
      </c>
      <c r="M86" s="214">
        <f t="shared" si="43"/>
        <v>3.719864074155993E-2</v>
      </c>
      <c r="N86" s="218">
        <f t="shared" si="43"/>
        <v>9.2190470597734733E-2</v>
      </c>
      <c r="O86" s="219">
        <f t="shared" si="43"/>
        <v>6.2540270974005913E-2</v>
      </c>
      <c r="P86" s="214">
        <f t="shared" si="43"/>
        <v>8.5894765995749731E-2</v>
      </c>
      <c r="Q86" s="215">
        <f t="shared" si="43"/>
        <v>8.5991167811579977E-2</v>
      </c>
      <c r="R86" s="216">
        <f t="shared" si="43"/>
        <v>6.7901482328038748E-2</v>
      </c>
      <c r="S86" s="217">
        <f t="shared" si="43"/>
        <v>9.346238594457798E-2</v>
      </c>
      <c r="T86" s="214">
        <f t="shared" si="43"/>
        <v>0.1351039260969977</v>
      </c>
      <c r="U86" s="215">
        <f t="shared" si="43"/>
        <v>2.9836387845157512E-2</v>
      </c>
      <c r="V86" s="216">
        <f t="shared" si="43"/>
        <v>0.11526885530874603</v>
      </c>
      <c r="W86" s="217">
        <f t="shared" si="43"/>
        <v>5.4629506718331555E-2</v>
      </c>
      <c r="X86" s="214">
        <f t="shared" si="43"/>
        <v>0.10035146922664588</v>
      </c>
      <c r="Y86" s="215">
        <f t="shared" si="43"/>
        <v>6.4380122222748595E-2</v>
      </c>
      <c r="Z86" s="216">
        <f t="shared" si="43"/>
        <v>6.571314969542226E-2</v>
      </c>
      <c r="AA86" s="214">
        <f t="shared" si="43"/>
        <v>9.04873539747129E-2</v>
      </c>
      <c r="AB86" s="220">
        <f t="shared" si="43"/>
        <v>7.951317042366271E-2</v>
      </c>
      <c r="AC86" s="221">
        <f t="shared" si="43"/>
        <v>8.2902402321563651E-2</v>
      </c>
      <c r="AD86" s="246"/>
    </row>
    <row r="87" spans="1:30" s="123" customFormat="1" x14ac:dyDescent="0.2">
      <c r="A87" s="222" t="s">
        <v>32</v>
      </c>
      <c r="B87" s="223">
        <f>B23/B31</f>
        <v>5.9200811844723297E-2</v>
      </c>
      <c r="C87" s="224">
        <f t="shared" ref="C87:AC87" si="44">C23/C31</f>
        <v>9.314151036788279E-2</v>
      </c>
      <c r="D87" s="225">
        <f t="shared" si="44"/>
        <v>4.6718965006128023E-2</v>
      </c>
      <c r="E87" s="226">
        <f t="shared" si="44"/>
        <v>8.2998218922340716E-2</v>
      </c>
      <c r="F87" s="223">
        <f t="shared" si="44"/>
        <v>3.7127999618338819E-2</v>
      </c>
      <c r="G87" s="224">
        <f t="shared" si="44"/>
        <v>9.8514113345049698E-2</v>
      </c>
      <c r="H87" s="225">
        <f t="shared" si="44"/>
        <v>5.4710138220631852E-2</v>
      </c>
      <c r="I87" s="226">
        <f t="shared" si="44"/>
        <v>9.0514636248888183E-2</v>
      </c>
      <c r="J87" s="223">
        <f t="shared" si="44"/>
        <v>7.2540247357147786E-2</v>
      </c>
      <c r="K87" s="224">
        <f t="shared" si="44"/>
        <v>2.9681205114731126E-2</v>
      </c>
      <c r="L87" s="225">
        <f t="shared" si="44"/>
        <v>8.8025520972319929E-2</v>
      </c>
      <c r="M87" s="223">
        <f t="shared" si="44"/>
        <v>3.7809402207789597E-2</v>
      </c>
      <c r="N87" s="227">
        <f t="shared" si="44"/>
        <v>7.6205856229492552E-2</v>
      </c>
      <c r="O87" s="228">
        <f t="shared" si="44"/>
        <v>5.7220824690704206E-2</v>
      </c>
      <c r="P87" s="223">
        <f t="shared" si="44"/>
        <v>5.9953769047631729E-2</v>
      </c>
      <c r="Q87" s="224">
        <f t="shared" si="44"/>
        <v>7.9211645403990838E-2</v>
      </c>
      <c r="R87" s="225">
        <f t="shared" si="44"/>
        <v>5.8023520365374746E-2</v>
      </c>
      <c r="S87" s="226">
        <f t="shared" si="44"/>
        <v>7.4809099835105614E-2</v>
      </c>
      <c r="T87" s="223">
        <f t="shared" si="44"/>
        <v>7.6097714916873463E-2</v>
      </c>
      <c r="U87" s="224">
        <f t="shared" si="44"/>
        <v>3.6389239381243506E-2</v>
      </c>
      <c r="V87" s="225">
        <f t="shared" si="44"/>
        <v>9.5203775491390932E-2</v>
      </c>
      <c r="W87" s="226">
        <f t="shared" si="44"/>
        <v>5.1399397804874451E-2</v>
      </c>
      <c r="X87" s="223">
        <f t="shared" si="44"/>
        <v>6.4619779737829536E-2</v>
      </c>
      <c r="Y87" s="224">
        <f t="shared" si="44"/>
        <v>5.2470510208915626E-2</v>
      </c>
      <c r="Z87" s="225">
        <f t="shared" si="44"/>
        <v>5.8121218754286046E-2</v>
      </c>
      <c r="AA87" s="223">
        <f t="shared" si="44"/>
        <v>7.3248068278128298E-2</v>
      </c>
      <c r="AB87" s="220">
        <f t="shared" si="44"/>
        <v>6.3734212271133087E-2</v>
      </c>
      <c r="AC87" s="221">
        <f t="shared" si="44"/>
        <v>7.147209160879904E-2</v>
      </c>
      <c r="AD87" s="246"/>
    </row>
    <row r="88" spans="1:30" s="123" customFormat="1" x14ac:dyDescent="0.2">
      <c r="A88" s="213" t="s">
        <v>33</v>
      </c>
      <c r="B88" s="214">
        <f>B24/B31</f>
        <v>5.0196784927661824E-2</v>
      </c>
      <c r="C88" s="215">
        <f t="shared" ref="C88:AC88" si="45">C24/C31</f>
        <v>6.360084983894182E-2</v>
      </c>
      <c r="D88" s="216">
        <f t="shared" si="45"/>
        <v>3.5471724827552641E-2</v>
      </c>
      <c r="E88" s="217">
        <f t="shared" si="45"/>
        <v>6.4256131842664321E-2</v>
      </c>
      <c r="F88" s="214">
        <f t="shared" si="45"/>
        <v>3.2576690043413958E-2</v>
      </c>
      <c r="G88" s="215">
        <f t="shared" si="45"/>
        <v>7.1797802537780966E-2</v>
      </c>
      <c r="H88" s="216">
        <f t="shared" si="45"/>
        <v>4.5250988561591265E-2</v>
      </c>
      <c r="I88" s="217">
        <f t="shared" si="45"/>
        <v>6.5450942286897615E-2</v>
      </c>
      <c r="J88" s="214">
        <f t="shared" si="45"/>
        <v>6.2754784771643757E-2</v>
      </c>
      <c r="K88" s="215">
        <f t="shared" si="45"/>
        <v>2.0782974251182345E-2</v>
      </c>
      <c r="L88" s="216">
        <f t="shared" si="45"/>
        <v>6.2691346643701032E-2</v>
      </c>
      <c r="M88" s="214">
        <f t="shared" si="45"/>
        <v>3.6127923109404221E-2</v>
      </c>
      <c r="N88" s="218">
        <f t="shared" si="45"/>
        <v>5.3470942736968827E-2</v>
      </c>
      <c r="O88" s="219">
        <f t="shared" si="45"/>
        <v>5.1536549126910573E-2</v>
      </c>
      <c r="P88" s="214">
        <f t="shared" si="45"/>
        <v>4.3354833211719651E-2</v>
      </c>
      <c r="Q88" s="215">
        <f t="shared" si="45"/>
        <v>6.3788027477919534E-2</v>
      </c>
      <c r="R88" s="216">
        <f t="shared" si="45"/>
        <v>4.805260923112023E-2</v>
      </c>
      <c r="S88" s="217">
        <f t="shared" si="45"/>
        <v>5.8467670486407157E-2</v>
      </c>
      <c r="T88" s="214">
        <f t="shared" si="45"/>
        <v>4.9531651198485217E-2</v>
      </c>
      <c r="U88" s="215">
        <f t="shared" si="45"/>
        <v>3.4855593277053169E-2</v>
      </c>
      <c r="V88" s="216">
        <f t="shared" si="45"/>
        <v>7.9127767628178261E-2</v>
      </c>
      <c r="W88" s="217">
        <f t="shared" si="45"/>
        <v>4.8628625971087046E-2</v>
      </c>
      <c r="X88" s="214">
        <f t="shared" si="45"/>
        <v>4.1180376199990251E-2</v>
      </c>
      <c r="Y88" s="215">
        <f t="shared" si="45"/>
        <v>4.8699606802785539E-2</v>
      </c>
      <c r="Z88" s="216">
        <f t="shared" si="45"/>
        <v>4.7057503335323672E-2</v>
      </c>
      <c r="AA88" s="214">
        <f t="shared" si="45"/>
        <v>5.6012499814138368E-2</v>
      </c>
      <c r="AB88" s="220">
        <f t="shared" si="45"/>
        <v>4.9484370586957468E-2</v>
      </c>
      <c r="AC88" s="221">
        <f t="shared" si="45"/>
        <v>5.6209999731695361E-2</v>
      </c>
      <c r="AD88" s="246"/>
    </row>
    <row r="89" spans="1:30" s="123" customFormat="1" x14ac:dyDescent="0.2">
      <c r="A89" s="222" t="s">
        <v>34</v>
      </c>
      <c r="B89" s="223">
        <f>B25/B31</f>
        <v>2.0803521034417884E-2</v>
      </c>
      <c r="C89" s="224">
        <f t="shared" ref="C89:AC89" si="46">C25/C31</f>
        <v>4.6067210380828366E-2</v>
      </c>
      <c r="D89" s="225">
        <f t="shared" si="46"/>
        <v>1.725579728420298E-2</v>
      </c>
      <c r="E89" s="226">
        <f t="shared" si="46"/>
        <v>5.4642604235960603E-2</v>
      </c>
      <c r="F89" s="223">
        <f t="shared" si="46"/>
        <v>1.5066075091837222E-2</v>
      </c>
      <c r="G89" s="224">
        <f t="shared" si="46"/>
        <v>6.236813722751941E-2</v>
      </c>
      <c r="H89" s="225">
        <f t="shared" si="46"/>
        <v>2.3490530170885527E-2</v>
      </c>
      <c r="I89" s="226">
        <f t="shared" si="46"/>
        <v>5.1066180047994889E-2</v>
      </c>
      <c r="J89" s="223">
        <f t="shared" si="46"/>
        <v>2.9451392247633525E-2</v>
      </c>
      <c r="K89" s="224">
        <f t="shared" si="46"/>
        <v>1.7358556664915047E-2</v>
      </c>
      <c r="L89" s="225">
        <f t="shared" si="46"/>
        <v>5.9423594769656245E-2</v>
      </c>
      <c r="M89" s="223">
        <f t="shared" si="46"/>
        <v>2.4641586069611726E-2</v>
      </c>
      <c r="N89" s="227">
        <f t="shared" si="46"/>
        <v>5.0901777128553705E-2</v>
      </c>
      <c r="O89" s="228">
        <f t="shared" si="46"/>
        <v>4.0496050134604354E-2</v>
      </c>
      <c r="P89" s="223">
        <f t="shared" si="46"/>
        <v>2.9613375019307282E-2</v>
      </c>
      <c r="Q89" s="224">
        <f t="shared" si="46"/>
        <v>4.8696979609639077E-2</v>
      </c>
      <c r="R89" s="225">
        <f t="shared" si="46"/>
        <v>3.5757968807103004E-2</v>
      </c>
      <c r="S89" s="226">
        <f t="shared" si="46"/>
        <v>4.8657392834286356E-2</v>
      </c>
      <c r="T89" s="223">
        <f t="shared" si="46"/>
        <v>3.0015922424798818E-2</v>
      </c>
      <c r="U89" s="224">
        <f t="shared" si="46"/>
        <v>2.8149377130548138E-2</v>
      </c>
      <c r="V89" s="225">
        <f t="shared" si="46"/>
        <v>6.5898702474134485E-2</v>
      </c>
      <c r="W89" s="226">
        <f t="shared" si="46"/>
        <v>3.1095856063144099E-2</v>
      </c>
      <c r="X89" s="223">
        <f t="shared" si="46"/>
        <v>2.3661736757467959E-2</v>
      </c>
      <c r="Y89" s="224">
        <f t="shared" si="46"/>
        <v>3.9684494765265997E-2</v>
      </c>
      <c r="Z89" s="225">
        <f t="shared" si="46"/>
        <v>3.201218033883841E-2</v>
      </c>
      <c r="AA89" s="223">
        <f t="shared" si="46"/>
        <v>3.9576136358004194E-2</v>
      </c>
      <c r="AB89" s="220">
        <f t="shared" si="46"/>
        <v>3.4098765685846834E-2</v>
      </c>
      <c r="AC89" s="221">
        <f t="shared" si="46"/>
        <v>4.3151204234735639E-2</v>
      </c>
      <c r="AD89" s="246"/>
    </row>
    <row r="90" spans="1:30" s="123" customFormat="1" x14ac:dyDescent="0.2">
      <c r="A90" s="213" t="s">
        <v>35</v>
      </c>
      <c r="B90" s="214">
        <f>B26/B31</f>
        <v>0</v>
      </c>
      <c r="C90" s="215">
        <f t="shared" ref="C90:AC90" si="47">C26/C31</f>
        <v>2.0697690357069427E-2</v>
      </c>
      <c r="D90" s="216">
        <f t="shared" si="47"/>
        <v>9.9552676639632579E-4</v>
      </c>
      <c r="E90" s="217">
        <f t="shared" si="47"/>
        <v>2.5063839831763267E-2</v>
      </c>
      <c r="F90" s="214">
        <f t="shared" si="47"/>
        <v>7.7668050188445205E-4</v>
      </c>
      <c r="G90" s="215">
        <f t="shared" si="47"/>
        <v>2.7618671124040168E-2</v>
      </c>
      <c r="H90" s="216">
        <f t="shared" si="47"/>
        <v>2.6072110530939805E-3</v>
      </c>
      <c r="I90" s="217">
        <f t="shared" si="47"/>
        <v>1.7091498654854789E-2</v>
      </c>
      <c r="J90" s="214">
        <f t="shared" si="47"/>
        <v>6.9871484833828506E-3</v>
      </c>
      <c r="K90" s="215">
        <f t="shared" si="47"/>
        <v>4.711858469083903E-3</v>
      </c>
      <c r="L90" s="216">
        <f t="shared" si="47"/>
        <v>1.4259721986366172E-2</v>
      </c>
      <c r="M90" s="214">
        <f t="shared" si="47"/>
        <v>5.7683027366135162E-3</v>
      </c>
      <c r="N90" s="218">
        <f t="shared" si="47"/>
        <v>9.5455513062371999E-3</v>
      </c>
      <c r="O90" s="219">
        <f t="shared" si="47"/>
        <v>7.42604116098092E-3</v>
      </c>
      <c r="P90" s="214">
        <f t="shared" si="47"/>
        <v>5.7895213392062973E-3</v>
      </c>
      <c r="Q90" s="215">
        <f t="shared" si="47"/>
        <v>8.9085159742667095E-3</v>
      </c>
      <c r="R90" s="216">
        <f t="shared" si="47"/>
        <v>8.7689093470954445E-3</v>
      </c>
      <c r="S90" s="217">
        <f t="shared" si="47"/>
        <v>4.8092457593375878E-3</v>
      </c>
      <c r="T90" s="214">
        <f t="shared" si="47"/>
        <v>5.6015377332778674E-3</v>
      </c>
      <c r="U90" s="215">
        <f t="shared" si="47"/>
        <v>2.3144113935963306E-3</v>
      </c>
      <c r="V90" s="216">
        <f t="shared" si="47"/>
        <v>1.0212119978641944E-2</v>
      </c>
      <c r="W90" s="217">
        <f t="shared" si="47"/>
        <v>1.0998805302182694E-3</v>
      </c>
      <c r="X90" s="214">
        <f t="shared" si="47"/>
        <v>4.3126553286876859E-3</v>
      </c>
      <c r="Y90" s="215">
        <f t="shared" si="47"/>
        <v>2.5581505518972951E-3</v>
      </c>
      <c r="Z90" s="216">
        <f t="shared" si="47"/>
        <v>2.6765712734078766E-3</v>
      </c>
      <c r="AA90" s="214">
        <f t="shared" si="47"/>
        <v>3.9415056278901484E-3</v>
      </c>
      <c r="AB90" s="220">
        <f t="shared" si="47"/>
        <v>5.3813205400208581E-3</v>
      </c>
      <c r="AC90" s="221">
        <f t="shared" si="47"/>
        <v>1.0673371795069983E-2</v>
      </c>
      <c r="AD90" s="246"/>
    </row>
    <row r="91" spans="1:30" s="123" customFormat="1" x14ac:dyDescent="0.2">
      <c r="A91" s="222" t="s">
        <v>36</v>
      </c>
      <c r="B91" s="223">
        <f>B27/B31</f>
        <v>0</v>
      </c>
      <c r="C91" s="224">
        <f t="shared" ref="C91:AC91" si="48">C27/C31</f>
        <v>0</v>
      </c>
      <c r="D91" s="225">
        <f t="shared" si="48"/>
        <v>0</v>
      </c>
      <c r="E91" s="226">
        <f t="shared" si="48"/>
        <v>6.4376300937748118E-5</v>
      </c>
      <c r="F91" s="223">
        <f t="shared" si="48"/>
        <v>0</v>
      </c>
      <c r="G91" s="224">
        <f t="shared" si="48"/>
        <v>0</v>
      </c>
      <c r="H91" s="225">
        <f t="shared" si="48"/>
        <v>0</v>
      </c>
      <c r="I91" s="226">
        <f t="shared" si="48"/>
        <v>2.7409989022299395E-6</v>
      </c>
      <c r="J91" s="223">
        <f t="shared" si="48"/>
        <v>0</v>
      </c>
      <c r="K91" s="224">
        <f t="shared" si="48"/>
        <v>0</v>
      </c>
      <c r="L91" s="225">
        <f t="shared" si="48"/>
        <v>0</v>
      </c>
      <c r="M91" s="223">
        <f t="shared" si="48"/>
        <v>1.9604689039470774E-4</v>
      </c>
      <c r="N91" s="227">
        <f t="shared" si="48"/>
        <v>0</v>
      </c>
      <c r="O91" s="228">
        <f t="shared" si="48"/>
        <v>1.9124115509657678E-5</v>
      </c>
      <c r="P91" s="223">
        <f t="shared" si="48"/>
        <v>0</v>
      </c>
      <c r="Q91" s="224">
        <f t="shared" si="48"/>
        <v>3.8163777123541598E-5</v>
      </c>
      <c r="R91" s="225">
        <f t="shared" si="48"/>
        <v>0</v>
      </c>
      <c r="S91" s="226">
        <f t="shared" si="48"/>
        <v>0</v>
      </c>
      <c r="T91" s="223">
        <f t="shared" si="48"/>
        <v>0</v>
      </c>
      <c r="U91" s="224">
        <f t="shared" si="48"/>
        <v>2.0913355966231902E-5</v>
      </c>
      <c r="V91" s="225">
        <f t="shared" si="48"/>
        <v>0</v>
      </c>
      <c r="W91" s="226">
        <f t="shared" si="48"/>
        <v>0</v>
      </c>
      <c r="X91" s="223">
        <f t="shared" si="48"/>
        <v>0</v>
      </c>
      <c r="Y91" s="224">
        <f t="shared" si="48"/>
        <v>0</v>
      </c>
      <c r="Z91" s="225">
        <f t="shared" si="48"/>
        <v>0</v>
      </c>
      <c r="AA91" s="223">
        <f t="shared" si="48"/>
        <v>0</v>
      </c>
      <c r="AB91" s="220">
        <f t="shared" si="48"/>
        <v>0</v>
      </c>
      <c r="AC91" s="221">
        <f t="shared" si="48"/>
        <v>2.2210648993386734E-5</v>
      </c>
      <c r="AD91" s="246"/>
    </row>
    <row r="92" spans="1:30" s="123" customFormat="1" x14ac:dyDescent="0.2">
      <c r="A92" s="213" t="s">
        <v>37</v>
      </c>
      <c r="B92" s="214">
        <f>B28/B31</f>
        <v>0</v>
      </c>
      <c r="C92" s="215">
        <f t="shared" ref="C92:AC92" si="49">C28/C31</f>
        <v>0</v>
      </c>
      <c r="D92" s="216">
        <f t="shared" si="49"/>
        <v>4.4245634062058929E-6</v>
      </c>
      <c r="E92" s="217">
        <f t="shared" si="49"/>
        <v>4.2917533958498745E-6</v>
      </c>
      <c r="F92" s="214">
        <f t="shared" si="49"/>
        <v>1.9083059014360002E-6</v>
      </c>
      <c r="G92" s="215">
        <f t="shared" si="49"/>
        <v>0</v>
      </c>
      <c r="H92" s="216">
        <f t="shared" si="49"/>
        <v>0</v>
      </c>
      <c r="I92" s="217">
        <f t="shared" si="49"/>
        <v>0</v>
      </c>
      <c r="J92" s="214">
        <f t="shared" si="49"/>
        <v>0</v>
      </c>
      <c r="K92" s="215">
        <f t="shared" si="49"/>
        <v>0</v>
      </c>
      <c r="L92" s="216">
        <f t="shared" si="49"/>
        <v>0</v>
      </c>
      <c r="M92" s="214">
        <f t="shared" si="49"/>
        <v>0</v>
      </c>
      <c r="N92" s="218">
        <f t="shared" si="49"/>
        <v>0</v>
      </c>
      <c r="O92" s="219">
        <f t="shared" si="49"/>
        <v>0</v>
      </c>
      <c r="P92" s="214">
        <f t="shared" si="49"/>
        <v>0</v>
      </c>
      <c r="Q92" s="215">
        <f t="shared" si="49"/>
        <v>0</v>
      </c>
      <c r="R92" s="216">
        <f t="shared" si="49"/>
        <v>0</v>
      </c>
      <c r="S92" s="217">
        <f t="shared" si="49"/>
        <v>0</v>
      </c>
      <c r="T92" s="214">
        <f t="shared" si="49"/>
        <v>0</v>
      </c>
      <c r="U92" s="215">
        <f t="shared" si="49"/>
        <v>0</v>
      </c>
      <c r="V92" s="216">
        <f t="shared" si="49"/>
        <v>0</v>
      </c>
      <c r="W92" s="217">
        <f t="shared" si="49"/>
        <v>4.6355118131804454E-5</v>
      </c>
      <c r="X92" s="214">
        <f t="shared" si="49"/>
        <v>0</v>
      </c>
      <c r="Y92" s="215">
        <f t="shared" si="49"/>
        <v>0</v>
      </c>
      <c r="Z92" s="216">
        <f t="shared" si="49"/>
        <v>0</v>
      </c>
      <c r="AA92" s="214">
        <f t="shared" si="49"/>
        <v>0</v>
      </c>
      <c r="AB92" s="220">
        <f t="shared" si="49"/>
        <v>3.5437229857567142E-7</v>
      </c>
      <c r="AC92" s="221">
        <f t="shared" si="49"/>
        <v>4.086759414783159E-6</v>
      </c>
      <c r="AD92" s="246"/>
    </row>
    <row r="93" spans="1:30" s="123" customFormat="1" x14ac:dyDescent="0.2">
      <c r="A93" s="222" t="s">
        <v>38</v>
      </c>
      <c r="B93" s="223">
        <f>B29/B31</f>
        <v>0</v>
      </c>
      <c r="C93" s="224">
        <f t="shared" ref="C93:AC93" si="50">C29/C31</f>
        <v>0</v>
      </c>
      <c r="D93" s="225">
        <f t="shared" si="50"/>
        <v>0</v>
      </c>
      <c r="E93" s="226">
        <f t="shared" si="50"/>
        <v>0</v>
      </c>
      <c r="F93" s="223">
        <f t="shared" si="50"/>
        <v>0</v>
      </c>
      <c r="G93" s="224">
        <f t="shared" si="50"/>
        <v>0</v>
      </c>
      <c r="H93" s="225">
        <f t="shared" si="50"/>
        <v>0</v>
      </c>
      <c r="I93" s="226">
        <f t="shared" si="50"/>
        <v>0</v>
      </c>
      <c r="J93" s="223">
        <f t="shared" si="50"/>
        <v>0</v>
      </c>
      <c r="K93" s="224">
        <f t="shared" si="50"/>
        <v>0</v>
      </c>
      <c r="L93" s="225">
        <f t="shared" si="50"/>
        <v>0</v>
      </c>
      <c r="M93" s="223">
        <f t="shared" si="50"/>
        <v>0</v>
      </c>
      <c r="N93" s="227">
        <f t="shared" si="50"/>
        <v>0</v>
      </c>
      <c r="O93" s="228">
        <f t="shared" si="50"/>
        <v>0</v>
      </c>
      <c r="P93" s="223">
        <f t="shared" si="50"/>
        <v>0</v>
      </c>
      <c r="Q93" s="224">
        <f t="shared" si="50"/>
        <v>0</v>
      </c>
      <c r="R93" s="225">
        <f t="shared" si="50"/>
        <v>0</v>
      </c>
      <c r="S93" s="226">
        <f t="shared" si="50"/>
        <v>0</v>
      </c>
      <c r="T93" s="223">
        <f t="shared" si="50"/>
        <v>0</v>
      </c>
      <c r="U93" s="224">
        <f t="shared" si="50"/>
        <v>0</v>
      </c>
      <c r="V93" s="225">
        <f t="shared" si="50"/>
        <v>0</v>
      </c>
      <c r="W93" s="226">
        <f t="shared" si="50"/>
        <v>0</v>
      </c>
      <c r="X93" s="223">
        <f t="shared" si="50"/>
        <v>0</v>
      </c>
      <c r="Y93" s="224">
        <f t="shared" si="50"/>
        <v>0</v>
      </c>
      <c r="Z93" s="225">
        <f t="shared" si="50"/>
        <v>0</v>
      </c>
      <c r="AA93" s="223">
        <f t="shared" si="50"/>
        <v>0</v>
      </c>
      <c r="AB93" s="220">
        <f t="shared" si="50"/>
        <v>0</v>
      </c>
      <c r="AC93" s="221">
        <f t="shared" si="50"/>
        <v>0</v>
      </c>
      <c r="AD93" s="246"/>
    </row>
    <row r="94" spans="1:30" s="123" customFormat="1" ht="13.5" thickBot="1" x14ac:dyDescent="0.25">
      <c r="A94" s="213" t="s">
        <v>39</v>
      </c>
      <c r="B94" s="214">
        <f>B30/B31</f>
        <v>0</v>
      </c>
      <c r="C94" s="215">
        <f t="shared" ref="C94:AC94" si="51">C30/C31</f>
        <v>0</v>
      </c>
      <c r="D94" s="216">
        <f t="shared" si="51"/>
        <v>0</v>
      </c>
      <c r="E94" s="217">
        <f t="shared" si="51"/>
        <v>0</v>
      </c>
      <c r="F94" s="214">
        <f t="shared" si="51"/>
        <v>0</v>
      </c>
      <c r="G94" s="215">
        <f t="shared" si="51"/>
        <v>0</v>
      </c>
      <c r="H94" s="216">
        <f t="shared" si="51"/>
        <v>0</v>
      </c>
      <c r="I94" s="217">
        <f t="shared" si="51"/>
        <v>0</v>
      </c>
      <c r="J94" s="214">
        <f t="shared" si="51"/>
        <v>0</v>
      </c>
      <c r="K94" s="215">
        <f t="shared" si="51"/>
        <v>0</v>
      </c>
      <c r="L94" s="216">
        <f t="shared" si="51"/>
        <v>0</v>
      </c>
      <c r="M94" s="214">
        <f t="shared" si="51"/>
        <v>0</v>
      </c>
      <c r="N94" s="218">
        <f t="shared" si="51"/>
        <v>0</v>
      </c>
      <c r="O94" s="219">
        <f t="shared" si="51"/>
        <v>0</v>
      </c>
      <c r="P94" s="214">
        <f t="shared" si="51"/>
        <v>0</v>
      </c>
      <c r="Q94" s="215">
        <f t="shared" si="51"/>
        <v>0</v>
      </c>
      <c r="R94" s="216">
        <f t="shared" si="51"/>
        <v>0</v>
      </c>
      <c r="S94" s="217">
        <f t="shared" si="51"/>
        <v>0</v>
      </c>
      <c r="T94" s="214">
        <f t="shared" si="51"/>
        <v>0</v>
      </c>
      <c r="U94" s="215">
        <f t="shared" si="51"/>
        <v>0</v>
      </c>
      <c r="V94" s="216">
        <f t="shared" si="51"/>
        <v>0</v>
      </c>
      <c r="W94" s="217">
        <f t="shared" si="51"/>
        <v>0</v>
      </c>
      <c r="X94" s="214">
        <f t="shared" si="51"/>
        <v>0</v>
      </c>
      <c r="Y94" s="215">
        <f t="shared" si="51"/>
        <v>0</v>
      </c>
      <c r="Z94" s="216">
        <f t="shared" si="51"/>
        <v>0</v>
      </c>
      <c r="AA94" s="214">
        <f t="shared" si="51"/>
        <v>0</v>
      </c>
      <c r="AB94" s="220">
        <f t="shared" si="51"/>
        <v>0</v>
      </c>
      <c r="AC94" s="221">
        <f t="shared" si="51"/>
        <v>0</v>
      </c>
      <c r="AD94" s="246"/>
    </row>
    <row r="95" spans="1:30" s="123" customFormat="1" ht="14.25" thickTop="1" thickBot="1" x14ac:dyDescent="0.25">
      <c r="A95" s="230" t="s">
        <v>13</v>
      </c>
      <c r="B95" s="248">
        <f>SUM(B71:B94)</f>
        <v>1</v>
      </c>
      <c r="C95" s="249">
        <f t="shared" ref="C95:AC95" si="52">SUM(C71:C94)</f>
        <v>1</v>
      </c>
      <c r="D95" s="248">
        <f t="shared" si="52"/>
        <v>1</v>
      </c>
      <c r="E95" s="249">
        <f t="shared" si="52"/>
        <v>1</v>
      </c>
      <c r="F95" s="248">
        <f t="shared" si="52"/>
        <v>0.99999999999999978</v>
      </c>
      <c r="G95" s="249">
        <f t="shared" si="52"/>
        <v>1.0000000000000002</v>
      </c>
      <c r="H95" s="248">
        <f t="shared" si="52"/>
        <v>1</v>
      </c>
      <c r="I95" s="249">
        <f t="shared" si="52"/>
        <v>1</v>
      </c>
      <c r="J95" s="248">
        <f t="shared" si="52"/>
        <v>1</v>
      </c>
      <c r="K95" s="248">
        <f t="shared" si="52"/>
        <v>1</v>
      </c>
      <c r="L95" s="248">
        <f t="shared" si="52"/>
        <v>1</v>
      </c>
      <c r="M95" s="249">
        <f t="shared" si="52"/>
        <v>1.0000000000000002</v>
      </c>
      <c r="N95" s="248">
        <f t="shared" si="52"/>
        <v>0.99999999999999989</v>
      </c>
      <c r="O95" s="249">
        <f t="shared" si="52"/>
        <v>0.99999999999999989</v>
      </c>
      <c r="P95" s="248">
        <f t="shared" si="52"/>
        <v>0.99999999999999989</v>
      </c>
      <c r="Q95" s="249">
        <f t="shared" si="52"/>
        <v>0.99999999999999989</v>
      </c>
      <c r="R95" s="248">
        <f t="shared" si="52"/>
        <v>0.99999999999999978</v>
      </c>
      <c r="S95" s="249">
        <f t="shared" si="52"/>
        <v>1.0000000000000002</v>
      </c>
      <c r="T95" s="248">
        <f t="shared" si="52"/>
        <v>1</v>
      </c>
      <c r="U95" s="249">
        <f t="shared" si="52"/>
        <v>0.99999999999999989</v>
      </c>
      <c r="V95" s="248">
        <f t="shared" si="52"/>
        <v>1.0000000000000002</v>
      </c>
      <c r="W95" s="249">
        <f t="shared" si="52"/>
        <v>1</v>
      </c>
      <c r="X95" s="248">
        <f t="shared" si="52"/>
        <v>0.99999999999999989</v>
      </c>
      <c r="Y95" s="249">
        <f t="shared" si="52"/>
        <v>1</v>
      </c>
      <c r="Z95" s="248">
        <f t="shared" si="52"/>
        <v>1.0000000000000002</v>
      </c>
      <c r="AA95" s="248">
        <f t="shared" si="52"/>
        <v>1</v>
      </c>
      <c r="AB95" s="248">
        <f t="shared" si="52"/>
        <v>0.99999999999999989</v>
      </c>
      <c r="AC95" s="250">
        <f t="shared" si="52"/>
        <v>1.0000000000000002</v>
      </c>
      <c r="AD95" s="25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topLeftCell="G1"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44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44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0" t="s">
        <v>0</v>
      </c>
      <c r="B5" s="302" t="s">
        <v>1</v>
      </c>
      <c r="C5" s="303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02" t="s">
        <v>8</v>
      </c>
      <c r="Q5" s="303"/>
      <c r="R5" s="302" t="s">
        <v>9</v>
      </c>
      <c r="S5" s="303"/>
      <c r="T5" s="302" t="s">
        <v>10</v>
      </c>
      <c r="U5" s="303"/>
      <c r="V5" s="302" t="s">
        <v>11</v>
      </c>
      <c r="W5" s="303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01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SUM(Daily!B40,Daily!B691,Daily!B908)</f>
        <v>0</v>
      </c>
      <c r="C7" s="35">
        <f>SUM(Daily!C40,Daily!C691,Daily!C908)</f>
        <v>0</v>
      </c>
      <c r="D7" s="35">
        <f>SUM(Daily!D40,Daily!D691,Daily!D908)</f>
        <v>0</v>
      </c>
      <c r="E7" s="35">
        <f>SUM(Daily!E40,Daily!E691,Daily!E908)</f>
        <v>0</v>
      </c>
      <c r="F7" s="35">
        <f>SUM(Daily!F40,Daily!F691,Daily!F908)</f>
        <v>0</v>
      </c>
      <c r="G7" s="35">
        <f>SUM(Daily!G40,Daily!G691,Daily!G908)</f>
        <v>0</v>
      </c>
      <c r="H7" s="35">
        <f>SUM(Daily!H40,Daily!H691,Daily!H908)</f>
        <v>0</v>
      </c>
      <c r="I7" s="35">
        <f>SUM(Daily!I40,Daily!I691,Daily!I908)</f>
        <v>0</v>
      </c>
      <c r="J7" s="35">
        <f>SUM(Daily!J40,Daily!J691,Daily!J908)</f>
        <v>0</v>
      </c>
      <c r="K7" s="35">
        <f>SUM(Daily!K40,Daily!K691,Daily!K908)</f>
        <v>0</v>
      </c>
      <c r="L7" s="35">
        <f>SUM(Daily!L40,Daily!L691,Daily!L908)</f>
        <v>0</v>
      </c>
      <c r="M7" s="35">
        <f>SUM(Daily!M40,Daily!M691,Daily!M908)</f>
        <v>0</v>
      </c>
      <c r="N7" s="35">
        <f>SUM(Daily!N40,Daily!N691,Daily!N908)</f>
        <v>0</v>
      </c>
      <c r="O7" s="35">
        <f>SUM(Daily!O40,Daily!O691,Daily!O908)</f>
        <v>0</v>
      </c>
      <c r="P7" s="35">
        <f>SUM(Daily!P40,Daily!P691,Daily!P908)</f>
        <v>0</v>
      </c>
      <c r="Q7" s="35">
        <f>SUM(Daily!Q40,Daily!Q691,Daily!Q908)</f>
        <v>0</v>
      </c>
      <c r="R7" s="35">
        <f>SUM(Daily!R40,Daily!R691,Daily!R908)</f>
        <v>0</v>
      </c>
      <c r="S7" s="35">
        <f>SUM(Daily!S40,Daily!S691,Daily!S908)</f>
        <v>0</v>
      </c>
      <c r="T7" s="35">
        <f>SUM(Daily!T40,Daily!T691,Daily!T908)</f>
        <v>0</v>
      </c>
      <c r="U7" s="35">
        <f>SUM(Daily!U40,Daily!U691,Daily!U908)</f>
        <v>0</v>
      </c>
      <c r="V7" s="35">
        <f>SUM(Daily!V40,Daily!V691,Daily!V908)</f>
        <v>0</v>
      </c>
      <c r="W7" s="35">
        <f>SUM(Daily!W40,Daily!W691,Daily!W908)</f>
        <v>0</v>
      </c>
      <c r="X7" s="35">
        <f>SUM(Daily!X40,Daily!X691,Daily!X908)</f>
        <v>0</v>
      </c>
      <c r="Y7" s="35">
        <f>SUM(Daily!Y40,Daily!Y691,Daily!Y908)</f>
        <v>0</v>
      </c>
      <c r="Z7" s="35">
        <f>SUM(Daily!Z40,Daily!Z691,Daily!Z908)</f>
        <v>0</v>
      </c>
      <c r="AA7" s="35">
        <f>SUM(Daily!AA40,Daily!AA691,Daily!AA908)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SUM(Daily!B41,Daily!B692,Daily!B909)</f>
        <v>697</v>
      </c>
      <c r="C8" s="35">
        <f>SUM(Daily!C41,Daily!C692,Daily!C909)</f>
        <v>0</v>
      </c>
      <c r="D8" s="35">
        <f>SUM(Daily!D41,Daily!D692,Daily!D909)</f>
        <v>416</v>
      </c>
      <c r="E8" s="35">
        <f>SUM(Daily!E41,Daily!E692,Daily!E909)</f>
        <v>8</v>
      </c>
      <c r="F8" s="35">
        <f>SUM(Daily!F41,Daily!F692,Daily!F909)</f>
        <v>1315</v>
      </c>
      <c r="G8" s="35">
        <f>SUM(Daily!G41,Daily!G692,Daily!G909)</f>
        <v>14</v>
      </c>
      <c r="H8" s="35">
        <f>SUM(Daily!H41,Daily!H692,Daily!H909)</f>
        <v>943</v>
      </c>
      <c r="I8" s="35">
        <f>SUM(Daily!I41,Daily!I692,Daily!I909)</f>
        <v>69</v>
      </c>
      <c r="J8" s="35">
        <f>SUM(Daily!J41,Daily!J692,Daily!J909)</f>
        <v>35</v>
      </c>
      <c r="K8" s="35">
        <f>SUM(Daily!K41,Daily!K692,Daily!K909)</f>
        <v>40</v>
      </c>
      <c r="L8" s="35">
        <f>SUM(Daily!L41,Daily!L692,Daily!L909)</f>
        <v>142</v>
      </c>
      <c r="M8" s="35">
        <f>SUM(Daily!M41,Daily!M692,Daily!M909)</f>
        <v>148</v>
      </c>
      <c r="N8" s="35">
        <f>SUM(Daily!N41,Daily!N692,Daily!N909)</f>
        <v>461</v>
      </c>
      <c r="O8" s="35">
        <f>SUM(Daily!O41,Daily!O692,Daily!O909)</f>
        <v>311</v>
      </c>
      <c r="P8" s="35">
        <f>SUM(Daily!P41,Daily!P692,Daily!P909)</f>
        <v>201</v>
      </c>
      <c r="Q8" s="35">
        <f>SUM(Daily!Q41,Daily!Q692,Daily!Q909)</f>
        <v>116</v>
      </c>
      <c r="R8" s="35">
        <f>SUM(Daily!R41,Daily!R692,Daily!R909)</f>
        <v>59</v>
      </c>
      <c r="S8" s="35">
        <f>SUM(Daily!S41,Daily!S692,Daily!S909)</f>
        <v>101</v>
      </c>
      <c r="T8" s="35">
        <f>SUM(Daily!T41,Daily!T692,Daily!T909)</f>
        <v>2</v>
      </c>
      <c r="U8" s="35">
        <f>SUM(Daily!U41,Daily!U692,Daily!U909)</f>
        <v>0</v>
      </c>
      <c r="V8" s="35">
        <f>SUM(Daily!V41,Daily!V692,Daily!V909)</f>
        <v>17</v>
      </c>
      <c r="W8" s="35">
        <f>SUM(Daily!W41,Daily!W692,Daily!W909)</f>
        <v>0</v>
      </c>
      <c r="X8" s="35">
        <f>SUM(Daily!X41,Daily!X692,Daily!X909)</f>
        <v>6</v>
      </c>
      <c r="Y8" s="35">
        <f>SUM(Daily!Y41,Daily!Y692,Daily!Y909)</f>
        <v>0</v>
      </c>
      <c r="Z8" s="35">
        <f>SUM(Daily!Z41,Daily!Z692,Daily!Z909)</f>
        <v>0</v>
      </c>
      <c r="AA8" s="35">
        <f>SUM(Daily!AA41,Daily!AA692,Daily!AA909)</f>
        <v>0</v>
      </c>
      <c r="AB8" s="11">
        <f>B8+D8+F8+H8+J8+L8+N8+P8+R8+T8+V8+X8+Z8</f>
        <v>4294</v>
      </c>
      <c r="AC8" s="7">
        <f t="shared" ref="AB8:AC30" si="0">C8+E8+G8+I8+K8+M8+O8+Q8+S8+U8+W8+Y8+AA8</f>
        <v>807</v>
      </c>
    </row>
    <row r="9" spans="1:29" ht="14.25" thickTop="1" thickBot="1" x14ac:dyDescent="0.25">
      <c r="A9" s="94" t="s">
        <v>18</v>
      </c>
      <c r="B9" s="35">
        <f>SUM(Daily!B42,Daily!B693,Daily!B910)</f>
        <v>3169</v>
      </c>
      <c r="C9" s="35">
        <f>SUM(Daily!C42,Daily!C693,Daily!C910)</f>
        <v>1</v>
      </c>
      <c r="D9" s="35">
        <f>SUM(Daily!D42,Daily!D693,Daily!D910)</f>
        <v>1508</v>
      </c>
      <c r="E9" s="35">
        <f>SUM(Daily!E42,Daily!E693,Daily!E910)</f>
        <v>416</v>
      </c>
      <c r="F9" s="35">
        <f>SUM(Daily!F42,Daily!F693,Daily!F910)</f>
        <v>5992</v>
      </c>
      <c r="G9" s="35">
        <f>SUM(Daily!G42,Daily!G693,Daily!G910)</f>
        <v>1060</v>
      </c>
      <c r="H9" s="35">
        <f>SUM(Daily!H42,Daily!H693,Daily!H910)</f>
        <v>4640</v>
      </c>
      <c r="I9" s="35">
        <f>SUM(Daily!I42,Daily!I693,Daily!I910)</f>
        <v>1952</v>
      </c>
      <c r="J9" s="35">
        <f>SUM(Daily!J42,Daily!J693,Daily!J910)</f>
        <v>185</v>
      </c>
      <c r="K9" s="35">
        <f>SUM(Daily!K42,Daily!K693,Daily!K910)</f>
        <v>582</v>
      </c>
      <c r="L9" s="35">
        <f>SUM(Daily!L42,Daily!L693,Daily!L910)</f>
        <v>1298</v>
      </c>
      <c r="M9" s="35">
        <f>SUM(Daily!M42,Daily!M693,Daily!M910)</f>
        <v>1525</v>
      </c>
      <c r="N9" s="35">
        <f>SUM(Daily!N42,Daily!N693,Daily!N910)</f>
        <v>3788</v>
      </c>
      <c r="O9" s="35">
        <f>SUM(Daily!O42,Daily!O693,Daily!O910)</f>
        <v>3727</v>
      </c>
      <c r="P9" s="35">
        <f>SUM(Daily!P42,Daily!P693,Daily!P910)</f>
        <v>2109</v>
      </c>
      <c r="Q9" s="35">
        <f>SUM(Daily!Q42,Daily!Q693,Daily!Q910)</f>
        <v>2069</v>
      </c>
      <c r="R9" s="35">
        <f>SUM(Daily!R42,Daily!R693,Daily!R910)</f>
        <v>2496</v>
      </c>
      <c r="S9" s="35">
        <f>SUM(Daily!S42,Daily!S693,Daily!S910)</f>
        <v>2502</v>
      </c>
      <c r="T9" s="35">
        <f>SUM(Daily!T42,Daily!T693,Daily!T910)</f>
        <v>546</v>
      </c>
      <c r="U9" s="35">
        <f>SUM(Daily!U42,Daily!U693,Daily!U910)</f>
        <v>1267</v>
      </c>
      <c r="V9" s="35">
        <f>SUM(Daily!V42,Daily!V693,Daily!V910)</f>
        <v>1471</v>
      </c>
      <c r="W9" s="35">
        <f>SUM(Daily!W42,Daily!W693,Daily!W910)</f>
        <v>2507</v>
      </c>
      <c r="X9" s="35">
        <f>SUM(Daily!X42,Daily!X693,Daily!X910)</f>
        <v>1635</v>
      </c>
      <c r="Y9" s="35">
        <f>SUM(Daily!Y42,Daily!Y693,Daily!Y910)</f>
        <v>1174</v>
      </c>
      <c r="Z9" s="35">
        <f>SUM(Daily!Z42,Daily!Z693,Daily!Z910)</f>
        <v>4095</v>
      </c>
      <c r="AA9" s="35">
        <f>SUM(Daily!AA42,Daily!AA693,Daily!AA910)</f>
        <v>3035</v>
      </c>
      <c r="AB9" s="11">
        <f t="shared" si="0"/>
        <v>32932</v>
      </c>
      <c r="AC9" s="7">
        <f t="shared" si="0"/>
        <v>21817</v>
      </c>
    </row>
    <row r="10" spans="1:29" ht="14.25" thickTop="1" thickBot="1" x14ac:dyDescent="0.25">
      <c r="A10" s="93" t="s">
        <v>19</v>
      </c>
      <c r="B10" s="35">
        <f>SUM(Daily!B43,Daily!B694,Daily!B911)</f>
        <v>4077</v>
      </c>
      <c r="C10" s="35">
        <f>SUM(Daily!C43,Daily!C694,Daily!C911)</f>
        <v>3860</v>
      </c>
      <c r="D10" s="35">
        <f>SUM(Daily!D43,Daily!D694,Daily!D911)</f>
        <v>1924</v>
      </c>
      <c r="E10" s="35">
        <f>SUM(Daily!E43,Daily!E694,Daily!E911)</f>
        <v>1723</v>
      </c>
      <c r="F10" s="35">
        <f>SUM(Daily!F43,Daily!F694,Daily!F911)</f>
        <v>6579</v>
      </c>
      <c r="G10" s="35">
        <f>SUM(Daily!G43,Daily!G694,Daily!G911)</f>
        <v>3282</v>
      </c>
      <c r="H10" s="35">
        <f>SUM(Daily!H43,Daily!H694,Daily!H911)</f>
        <v>6376</v>
      </c>
      <c r="I10" s="35">
        <f>SUM(Daily!I43,Daily!I694,Daily!I911)</f>
        <v>4812</v>
      </c>
      <c r="J10" s="35">
        <f>SUM(Daily!J43,Daily!J694,Daily!J911)</f>
        <v>405</v>
      </c>
      <c r="K10" s="35">
        <f>SUM(Daily!K43,Daily!K694,Daily!K911)</f>
        <v>1018</v>
      </c>
      <c r="L10" s="35">
        <f>SUM(Daily!L43,Daily!L694,Daily!L911)</f>
        <v>2485</v>
      </c>
      <c r="M10" s="35">
        <f>SUM(Daily!M43,Daily!M694,Daily!M911)</f>
        <v>2988</v>
      </c>
      <c r="N10" s="35">
        <f>SUM(Daily!N43,Daily!N694,Daily!N911)</f>
        <v>6239</v>
      </c>
      <c r="O10" s="35">
        <f>SUM(Daily!O43,Daily!O694,Daily!O911)</f>
        <v>6428</v>
      </c>
      <c r="P10" s="35">
        <f>SUM(Daily!P43,Daily!P694,Daily!P911)</f>
        <v>3312</v>
      </c>
      <c r="Q10" s="35">
        <f>SUM(Daily!Q43,Daily!Q694,Daily!Q911)</f>
        <v>3716</v>
      </c>
      <c r="R10" s="35">
        <f>SUM(Daily!R43,Daily!R694,Daily!R911)</f>
        <v>4686</v>
      </c>
      <c r="S10" s="35">
        <f>SUM(Daily!S43,Daily!S694,Daily!S911)</f>
        <v>4155</v>
      </c>
      <c r="T10" s="35">
        <f>SUM(Daily!T43,Daily!T694,Daily!T911)</f>
        <v>802</v>
      </c>
      <c r="U10" s="35">
        <f>SUM(Daily!U43,Daily!U694,Daily!U911)</f>
        <v>2054</v>
      </c>
      <c r="V10" s="35">
        <f>SUM(Daily!V43,Daily!V694,Daily!V911)</f>
        <v>2739</v>
      </c>
      <c r="W10" s="35">
        <f>SUM(Daily!W43,Daily!W694,Daily!W911)</f>
        <v>4550</v>
      </c>
      <c r="X10" s="35">
        <f>SUM(Daily!X43,Daily!X694,Daily!X911)</f>
        <v>2998</v>
      </c>
      <c r="Y10" s="35">
        <f>SUM(Daily!Y43,Daily!Y694,Daily!Y911)</f>
        <v>1864</v>
      </c>
      <c r="Z10" s="35">
        <f>SUM(Daily!Z43,Daily!Z694,Daily!Z911)</f>
        <v>5689</v>
      </c>
      <c r="AA10" s="35">
        <f>SUM(Daily!AA43,Daily!AA694,Daily!AA911)</f>
        <v>5539</v>
      </c>
      <c r="AB10" s="11">
        <f t="shared" si="0"/>
        <v>48311</v>
      </c>
      <c r="AC10" s="7">
        <f t="shared" si="0"/>
        <v>45989</v>
      </c>
    </row>
    <row r="11" spans="1:29" ht="14.25" thickTop="1" thickBot="1" x14ac:dyDescent="0.25">
      <c r="A11" s="94" t="s">
        <v>20</v>
      </c>
      <c r="B11" s="35">
        <f>SUM(Daily!B44,Daily!B695,Daily!B912)</f>
        <v>4371</v>
      </c>
      <c r="C11" s="35">
        <f>SUM(Daily!C44,Daily!C695,Daily!C912)</f>
        <v>4276</v>
      </c>
      <c r="D11" s="35">
        <f>SUM(Daily!D44,Daily!D695,Daily!D912)</f>
        <v>1730</v>
      </c>
      <c r="E11" s="35">
        <f>SUM(Daily!E44,Daily!E695,Daily!E912)</f>
        <v>1714</v>
      </c>
      <c r="F11" s="35">
        <f>SUM(Daily!F44,Daily!F695,Daily!F912)</f>
        <v>5464</v>
      </c>
      <c r="G11" s="35">
        <f>SUM(Daily!G44,Daily!G695,Daily!G912)</f>
        <v>3509</v>
      </c>
      <c r="H11" s="35">
        <f>SUM(Daily!H44,Daily!H695,Daily!H912)</f>
        <v>6438</v>
      </c>
      <c r="I11" s="35">
        <f>SUM(Daily!I44,Daily!I695,Daily!I912)</f>
        <v>5373</v>
      </c>
      <c r="J11" s="35">
        <f>SUM(Daily!J44,Daily!J695,Daily!J912)</f>
        <v>467</v>
      </c>
      <c r="K11" s="35">
        <f>SUM(Daily!K44,Daily!K695,Daily!K912)</f>
        <v>1288</v>
      </c>
      <c r="L11" s="35">
        <f>SUM(Daily!L44,Daily!L695,Daily!L912)</f>
        <v>2418</v>
      </c>
      <c r="M11" s="35">
        <f>SUM(Daily!M44,Daily!M695,Daily!M912)</f>
        <v>3808</v>
      </c>
      <c r="N11" s="35">
        <f>SUM(Daily!N44,Daily!N695,Daily!N912)</f>
        <v>6174</v>
      </c>
      <c r="O11" s="35">
        <f>SUM(Daily!O44,Daily!O695,Daily!O912)</f>
        <v>6731</v>
      </c>
      <c r="P11" s="35">
        <f>SUM(Daily!P44,Daily!P695,Daily!P912)</f>
        <v>3383</v>
      </c>
      <c r="Q11" s="35">
        <f>SUM(Daily!Q44,Daily!Q695,Daily!Q912)</f>
        <v>3104</v>
      </c>
      <c r="R11" s="35">
        <f>SUM(Daily!R44,Daily!R695,Daily!R912)</f>
        <v>5063</v>
      </c>
      <c r="S11" s="35">
        <f>SUM(Daily!S44,Daily!S695,Daily!S912)</f>
        <v>3891</v>
      </c>
      <c r="T11" s="35">
        <f>SUM(Daily!T44,Daily!T695,Daily!T912)</f>
        <v>976</v>
      </c>
      <c r="U11" s="35">
        <f>SUM(Daily!U44,Daily!U695,Daily!U912)</f>
        <v>1544</v>
      </c>
      <c r="V11" s="35">
        <f>SUM(Daily!V44,Daily!V695,Daily!V912)</f>
        <v>2654</v>
      </c>
      <c r="W11" s="35">
        <f>SUM(Daily!W44,Daily!W695,Daily!W912)</f>
        <v>4478</v>
      </c>
      <c r="X11" s="35">
        <f>SUM(Daily!X44,Daily!X695,Daily!X912)</f>
        <v>2841</v>
      </c>
      <c r="Y11" s="35">
        <f>SUM(Daily!Y44,Daily!Y695,Daily!Y912)</f>
        <v>2312</v>
      </c>
      <c r="Z11" s="35">
        <f>SUM(Daily!Z44,Daily!Z695,Daily!Z912)</f>
        <v>6065</v>
      </c>
      <c r="AA11" s="35">
        <f>SUM(Daily!AA44,Daily!AA695,Daily!AA912)</f>
        <v>6368</v>
      </c>
      <c r="AB11" s="11">
        <f t="shared" si="0"/>
        <v>48044</v>
      </c>
      <c r="AC11" s="7">
        <f t="shared" si="0"/>
        <v>48396</v>
      </c>
    </row>
    <row r="12" spans="1:29" ht="14.25" thickTop="1" thickBot="1" x14ac:dyDescent="0.25">
      <c r="A12" s="93" t="s">
        <v>21</v>
      </c>
      <c r="B12" s="35">
        <f>SUM(Daily!B45,Daily!B696,Daily!B913)</f>
        <v>4581</v>
      </c>
      <c r="C12" s="35">
        <f>SUM(Daily!C45,Daily!C696,Daily!C913)</f>
        <v>4060</v>
      </c>
      <c r="D12" s="35">
        <f>SUM(Daily!D45,Daily!D696,Daily!D913)</f>
        <v>1628</v>
      </c>
      <c r="E12" s="35">
        <f>SUM(Daily!E45,Daily!E696,Daily!E913)</f>
        <v>1721</v>
      </c>
      <c r="F12" s="35">
        <f>SUM(Daily!F45,Daily!F696,Daily!F913)</f>
        <v>4891</v>
      </c>
      <c r="G12" s="35">
        <f>SUM(Daily!G45,Daily!G696,Daily!G913)</f>
        <v>2996</v>
      </c>
      <c r="H12" s="35">
        <f>SUM(Daily!H45,Daily!H696,Daily!H913)</f>
        <v>6340</v>
      </c>
      <c r="I12" s="35">
        <f>SUM(Daily!I45,Daily!I696,Daily!I913)</f>
        <v>5673</v>
      </c>
      <c r="J12" s="35">
        <f>SUM(Daily!J45,Daily!J696,Daily!J913)</f>
        <v>463</v>
      </c>
      <c r="K12" s="35">
        <f>SUM(Daily!K45,Daily!K696,Daily!K913)</f>
        <v>1249</v>
      </c>
      <c r="L12" s="35">
        <f>SUM(Daily!L45,Daily!L696,Daily!L913)</f>
        <v>2097</v>
      </c>
      <c r="M12" s="35">
        <f>SUM(Daily!M45,Daily!M696,Daily!M913)</f>
        <v>3870</v>
      </c>
      <c r="N12" s="35">
        <f>SUM(Daily!N45,Daily!N696,Daily!N913)</f>
        <v>5032</v>
      </c>
      <c r="O12" s="35">
        <f>SUM(Daily!O45,Daily!O696,Daily!O913)</f>
        <v>6164</v>
      </c>
      <c r="P12" s="35">
        <f>SUM(Daily!P45,Daily!P696,Daily!P913)</f>
        <v>2984</v>
      </c>
      <c r="Q12" s="35">
        <f>SUM(Daily!Q45,Daily!Q696,Daily!Q913)</f>
        <v>2508</v>
      </c>
      <c r="R12" s="35">
        <f>SUM(Daily!R45,Daily!R696,Daily!R913)</f>
        <v>4533</v>
      </c>
      <c r="S12" s="35">
        <f>SUM(Daily!S45,Daily!S696,Daily!S913)</f>
        <v>3314</v>
      </c>
      <c r="T12" s="35">
        <f>SUM(Daily!T45,Daily!T696,Daily!T913)</f>
        <v>737</v>
      </c>
      <c r="U12" s="35">
        <f>SUM(Daily!U45,Daily!U696,Daily!U913)</f>
        <v>1064</v>
      </c>
      <c r="V12" s="35">
        <f>SUM(Daily!V45,Daily!V696,Daily!V913)</f>
        <v>2185</v>
      </c>
      <c r="W12" s="35">
        <f>SUM(Daily!W45,Daily!W696,Daily!W913)</f>
        <v>3702</v>
      </c>
      <c r="X12" s="35">
        <f>SUM(Daily!X45,Daily!X696,Daily!X913)</f>
        <v>2460</v>
      </c>
      <c r="Y12" s="35">
        <f>SUM(Daily!Y45,Daily!Y696,Daily!Y913)</f>
        <v>1742</v>
      </c>
      <c r="Z12" s="35">
        <f>SUM(Daily!Z45,Daily!Z696,Daily!Z913)</f>
        <v>5977</v>
      </c>
      <c r="AA12" s="35">
        <f>SUM(Daily!AA45,Daily!AA696,Daily!AA913)</f>
        <v>5917</v>
      </c>
      <c r="AB12" s="11">
        <f t="shared" si="0"/>
        <v>43908</v>
      </c>
      <c r="AC12" s="7">
        <f t="shared" si="0"/>
        <v>43980</v>
      </c>
    </row>
    <row r="13" spans="1:29" ht="14.25" thickTop="1" thickBot="1" x14ac:dyDescent="0.25">
      <c r="A13" s="94" t="s">
        <v>22</v>
      </c>
      <c r="B13" s="35">
        <f>SUM(Daily!B46,Daily!B697,Daily!B914)</f>
        <v>4691</v>
      </c>
      <c r="C13" s="35">
        <f>SUM(Daily!C46,Daily!C697,Daily!C914)</f>
        <v>4273</v>
      </c>
      <c r="D13" s="35">
        <f>SUM(Daily!D46,Daily!D697,Daily!D914)</f>
        <v>1572</v>
      </c>
      <c r="E13" s="35">
        <f>SUM(Daily!E46,Daily!E697,Daily!E914)</f>
        <v>1464</v>
      </c>
      <c r="F13" s="35">
        <f>SUM(Daily!F46,Daily!F697,Daily!F914)</f>
        <v>4607</v>
      </c>
      <c r="G13" s="35">
        <f>SUM(Daily!G46,Daily!G697,Daily!G914)</f>
        <v>2230</v>
      </c>
      <c r="H13" s="35">
        <f>SUM(Daily!H46,Daily!H697,Daily!H914)</f>
        <v>6509</v>
      </c>
      <c r="I13" s="35">
        <f>SUM(Daily!I46,Daily!I697,Daily!I914)</f>
        <v>5559</v>
      </c>
      <c r="J13" s="35">
        <f>SUM(Daily!J46,Daily!J697,Daily!J914)</f>
        <v>574</v>
      </c>
      <c r="K13" s="35">
        <f>SUM(Daily!K46,Daily!K697,Daily!K914)</f>
        <v>1490</v>
      </c>
      <c r="L13" s="35">
        <f>SUM(Daily!L46,Daily!L697,Daily!L914)</f>
        <v>1638</v>
      </c>
      <c r="M13" s="35">
        <f>SUM(Daily!M46,Daily!M697,Daily!M914)</f>
        <v>4148</v>
      </c>
      <c r="N13" s="35">
        <f>SUM(Daily!N46,Daily!N697,Daily!N914)</f>
        <v>4871</v>
      </c>
      <c r="O13" s="35">
        <f>SUM(Daily!O46,Daily!O697,Daily!O914)</f>
        <v>6776</v>
      </c>
      <c r="P13" s="35">
        <f>SUM(Daily!P46,Daily!P697,Daily!P914)</f>
        <v>2946</v>
      </c>
      <c r="Q13" s="35">
        <f>SUM(Daily!Q46,Daily!Q697,Daily!Q914)</f>
        <v>2211</v>
      </c>
      <c r="R13" s="35">
        <f>SUM(Daily!R46,Daily!R697,Daily!R914)</f>
        <v>4782</v>
      </c>
      <c r="S13" s="35">
        <f>SUM(Daily!S46,Daily!S697,Daily!S914)</f>
        <v>3283</v>
      </c>
      <c r="T13" s="35">
        <f>SUM(Daily!T46,Daily!T697,Daily!T914)</f>
        <v>508</v>
      </c>
      <c r="U13" s="35">
        <f>SUM(Daily!U46,Daily!U697,Daily!U914)</f>
        <v>751</v>
      </c>
      <c r="V13" s="35">
        <f>SUM(Daily!V46,Daily!V697,Daily!V914)</f>
        <v>2024</v>
      </c>
      <c r="W13" s="35">
        <f>SUM(Daily!W46,Daily!W697,Daily!W914)</f>
        <v>5029</v>
      </c>
      <c r="X13" s="35">
        <f>SUM(Daily!X46,Daily!X697,Daily!X914)</f>
        <v>2404</v>
      </c>
      <c r="Y13" s="35">
        <f>SUM(Daily!Y46,Daily!Y697,Daily!Y914)</f>
        <v>1428</v>
      </c>
      <c r="Z13" s="35">
        <f>SUM(Daily!Z46,Daily!Z697,Daily!Z914)</f>
        <v>6127</v>
      </c>
      <c r="AA13" s="35">
        <f>SUM(Daily!AA46,Daily!AA697,Daily!AA914)</f>
        <v>6693</v>
      </c>
      <c r="AB13" s="11">
        <f t="shared" si="0"/>
        <v>43253</v>
      </c>
      <c r="AC13" s="7">
        <f t="shared" si="0"/>
        <v>45335</v>
      </c>
    </row>
    <row r="14" spans="1:29" ht="14.25" thickTop="1" thickBot="1" x14ac:dyDescent="0.25">
      <c r="A14" s="93" t="s">
        <v>23</v>
      </c>
      <c r="B14" s="35">
        <f>SUM(Daily!B47,Daily!B698,Daily!B915)</f>
        <v>4125</v>
      </c>
      <c r="C14" s="35">
        <f>SUM(Daily!C47,Daily!C698,Daily!C915)</f>
        <v>4206</v>
      </c>
      <c r="D14" s="35">
        <f>SUM(Daily!D47,Daily!D698,Daily!D915)</f>
        <v>1561</v>
      </c>
      <c r="E14" s="35">
        <f>SUM(Daily!E47,Daily!E698,Daily!E915)</f>
        <v>1222</v>
      </c>
      <c r="F14" s="35">
        <f>SUM(Daily!F47,Daily!F698,Daily!F915)</f>
        <v>4127</v>
      </c>
      <c r="G14" s="35">
        <f>SUM(Daily!G47,Daily!G698,Daily!G915)</f>
        <v>1990</v>
      </c>
      <c r="H14" s="35">
        <f>SUM(Daily!H47,Daily!H698,Daily!H915)</f>
        <v>6022</v>
      </c>
      <c r="I14" s="35">
        <f>SUM(Daily!I47,Daily!I698,Daily!I915)</f>
        <v>5144</v>
      </c>
      <c r="J14" s="35">
        <f>SUM(Daily!J47,Daily!J698,Daily!J915)</f>
        <v>512</v>
      </c>
      <c r="K14" s="35">
        <f>SUM(Daily!K47,Daily!K698,Daily!K915)</f>
        <v>1043</v>
      </c>
      <c r="L14" s="35">
        <f>SUM(Daily!L47,Daily!L698,Daily!L915)</f>
        <v>1361</v>
      </c>
      <c r="M14" s="35">
        <f>SUM(Daily!M47,Daily!M698,Daily!M915)</f>
        <v>3387</v>
      </c>
      <c r="N14" s="35">
        <f>SUM(Daily!N47,Daily!N698,Daily!N915)</f>
        <v>4498</v>
      </c>
      <c r="O14" s="35">
        <f>SUM(Daily!O47,Daily!O698,Daily!O915)</f>
        <v>5163</v>
      </c>
      <c r="P14" s="35">
        <f>SUM(Daily!P47,Daily!P698,Daily!P915)</f>
        <v>3119</v>
      </c>
      <c r="Q14" s="35">
        <f>SUM(Daily!Q47,Daily!Q698,Daily!Q915)</f>
        <v>1732</v>
      </c>
      <c r="R14" s="35">
        <f>SUM(Daily!R47,Daily!R698,Daily!R915)</f>
        <v>4308</v>
      </c>
      <c r="S14" s="35">
        <f>SUM(Daily!S47,Daily!S698,Daily!S915)</f>
        <v>2623</v>
      </c>
      <c r="T14" s="35">
        <f>SUM(Daily!T47,Daily!T698,Daily!T915)</f>
        <v>697</v>
      </c>
      <c r="U14" s="35">
        <f>SUM(Daily!U47,Daily!U698,Daily!U915)</f>
        <v>526</v>
      </c>
      <c r="V14" s="35">
        <f>SUM(Daily!V47,Daily!V698,Daily!V915)</f>
        <v>1907</v>
      </c>
      <c r="W14" s="35">
        <f>SUM(Daily!W47,Daily!W698,Daily!W915)</f>
        <v>4209</v>
      </c>
      <c r="X14" s="35">
        <f>SUM(Daily!X47,Daily!X698,Daily!X915)</f>
        <v>2281</v>
      </c>
      <c r="Y14" s="35">
        <f>SUM(Daily!Y47,Daily!Y698,Daily!Y915)</f>
        <v>1050</v>
      </c>
      <c r="Z14" s="35">
        <f>SUM(Daily!Z47,Daily!Z698,Daily!Z915)</f>
        <v>5544</v>
      </c>
      <c r="AA14" s="35">
        <f>SUM(Daily!AA47,Daily!AA698,Daily!AA915)</f>
        <v>6573</v>
      </c>
      <c r="AB14" s="11">
        <f t="shared" si="0"/>
        <v>40062</v>
      </c>
      <c r="AC14" s="7">
        <f t="shared" si="0"/>
        <v>38868</v>
      </c>
    </row>
    <row r="15" spans="1:29" ht="14.25" thickTop="1" thickBot="1" x14ac:dyDescent="0.25">
      <c r="A15" s="94" t="s">
        <v>24</v>
      </c>
      <c r="B15" s="35">
        <f>SUM(Daily!B48,Daily!B699,Daily!B916)</f>
        <v>4660</v>
      </c>
      <c r="C15" s="35">
        <f>SUM(Daily!C48,Daily!C699,Daily!C916)</f>
        <v>4422</v>
      </c>
      <c r="D15" s="35">
        <f>SUM(Daily!D48,Daily!D699,Daily!D916)</f>
        <v>1537</v>
      </c>
      <c r="E15" s="35">
        <f>SUM(Daily!E48,Daily!E699,Daily!E916)</f>
        <v>1279</v>
      </c>
      <c r="F15" s="35">
        <f>SUM(Daily!F48,Daily!F699,Daily!F916)</f>
        <v>4007</v>
      </c>
      <c r="G15" s="35">
        <f>SUM(Daily!G48,Daily!G699,Daily!G916)</f>
        <v>2138</v>
      </c>
      <c r="H15" s="35">
        <f>SUM(Daily!H48,Daily!H699,Daily!H916)</f>
        <v>6533</v>
      </c>
      <c r="I15" s="35">
        <f>SUM(Daily!I48,Daily!I699,Daily!I916)</f>
        <v>5271</v>
      </c>
      <c r="J15" s="35">
        <f>SUM(Daily!J48,Daily!J699,Daily!J916)</f>
        <v>514</v>
      </c>
      <c r="K15" s="35">
        <f>SUM(Daily!K48,Daily!K699,Daily!K916)</f>
        <v>699</v>
      </c>
      <c r="L15" s="35">
        <f>SUM(Daily!L48,Daily!L699,Daily!L916)</f>
        <v>1496</v>
      </c>
      <c r="M15" s="35">
        <f>SUM(Daily!M48,Daily!M699,Daily!M916)</f>
        <v>3428</v>
      </c>
      <c r="N15" s="35">
        <f>SUM(Daily!N48,Daily!N699,Daily!N916)</f>
        <v>4795</v>
      </c>
      <c r="O15" s="35">
        <f>SUM(Daily!O48,Daily!O699,Daily!O916)</f>
        <v>5257</v>
      </c>
      <c r="P15" s="35">
        <f>SUM(Daily!P48,Daily!P699,Daily!P916)</f>
        <v>3074</v>
      </c>
      <c r="Q15" s="35">
        <f>SUM(Daily!Q48,Daily!Q699,Daily!Q916)</f>
        <v>1850</v>
      </c>
      <c r="R15" s="35">
        <f>SUM(Daily!R48,Daily!R699,Daily!R916)</f>
        <v>4129</v>
      </c>
      <c r="S15" s="35">
        <f>SUM(Daily!S48,Daily!S699,Daily!S916)</f>
        <v>2823</v>
      </c>
      <c r="T15" s="35">
        <f>SUM(Daily!T48,Daily!T699,Daily!T916)</f>
        <v>504</v>
      </c>
      <c r="U15" s="35">
        <f>SUM(Daily!U48,Daily!U699,Daily!U916)</f>
        <v>486</v>
      </c>
      <c r="V15" s="35">
        <f>SUM(Daily!V48,Daily!V699,Daily!V916)</f>
        <v>2217</v>
      </c>
      <c r="W15" s="35">
        <f>SUM(Daily!W48,Daily!W699,Daily!W916)</f>
        <v>4345</v>
      </c>
      <c r="X15" s="35">
        <f>SUM(Daily!X48,Daily!X699,Daily!X916)</f>
        <v>2123</v>
      </c>
      <c r="Y15" s="35">
        <f>SUM(Daily!Y48,Daily!Y699,Daily!Y916)</f>
        <v>1003</v>
      </c>
      <c r="Z15" s="35">
        <f>SUM(Daily!Z48,Daily!Z699,Daily!Z916)</f>
        <v>6157</v>
      </c>
      <c r="AA15" s="35">
        <f>SUM(Daily!AA48,Daily!AA699,Daily!AA916)</f>
        <v>7260</v>
      </c>
      <c r="AB15" s="11">
        <f t="shared" si="0"/>
        <v>41746</v>
      </c>
      <c r="AC15" s="7">
        <f t="shared" si="0"/>
        <v>40261</v>
      </c>
    </row>
    <row r="16" spans="1:29" ht="14.25" thickTop="1" thickBot="1" x14ac:dyDescent="0.25">
      <c r="A16" s="93" t="s">
        <v>25</v>
      </c>
      <c r="B16" s="35">
        <f>SUM(Daily!B49,Daily!B700,Daily!B917)</f>
        <v>4720</v>
      </c>
      <c r="C16" s="35">
        <f>SUM(Daily!C49,Daily!C700,Daily!C917)</f>
        <v>4819</v>
      </c>
      <c r="D16" s="35">
        <f>SUM(Daily!D49,Daily!D700,Daily!D917)</f>
        <v>1663</v>
      </c>
      <c r="E16" s="35">
        <f>SUM(Daily!E49,Daily!E700,Daily!E917)</f>
        <v>1333</v>
      </c>
      <c r="F16" s="35">
        <f>SUM(Daily!F49,Daily!F700,Daily!F917)</f>
        <v>4213</v>
      </c>
      <c r="G16" s="35">
        <f>SUM(Daily!G49,Daily!G700,Daily!G917)</f>
        <v>2655</v>
      </c>
      <c r="H16" s="35">
        <f>SUM(Daily!H49,Daily!H700,Daily!H917)</f>
        <v>6573</v>
      </c>
      <c r="I16" s="35">
        <f>SUM(Daily!I49,Daily!I700,Daily!I917)</f>
        <v>6141</v>
      </c>
      <c r="J16" s="35">
        <f>SUM(Daily!J49,Daily!J700,Daily!J917)</f>
        <v>661</v>
      </c>
      <c r="K16" s="35">
        <f>SUM(Daily!K49,Daily!K700,Daily!K917)</f>
        <v>621</v>
      </c>
      <c r="L16" s="35">
        <f>SUM(Daily!L49,Daily!L700,Daily!L917)</f>
        <v>1936</v>
      </c>
      <c r="M16" s="35">
        <f>SUM(Daily!M49,Daily!M700,Daily!M917)</f>
        <v>3636</v>
      </c>
      <c r="N16" s="35">
        <f>SUM(Daily!N49,Daily!N700,Daily!N917)</f>
        <v>5237</v>
      </c>
      <c r="O16" s="35">
        <f>SUM(Daily!O49,Daily!O700,Daily!O917)</f>
        <v>5331</v>
      </c>
      <c r="P16" s="35">
        <f>SUM(Daily!P49,Daily!P700,Daily!P917)</f>
        <v>3259</v>
      </c>
      <c r="Q16" s="35">
        <f>SUM(Daily!Q49,Daily!Q700,Daily!Q917)</f>
        <v>2088</v>
      </c>
      <c r="R16" s="35">
        <f>SUM(Daily!R49,Daily!R700,Daily!R917)</f>
        <v>4590</v>
      </c>
      <c r="S16" s="35">
        <f>SUM(Daily!S49,Daily!S700,Daily!S917)</f>
        <v>2952</v>
      </c>
      <c r="T16" s="35">
        <f>SUM(Daily!T49,Daily!T700,Daily!T917)</f>
        <v>619</v>
      </c>
      <c r="U16" s="35">
        <f>SUM(Daily!U49,Daily!U700,Daily!U917)</f>
        <v>524</v>
      </c>
      <c r="V16" s="35">
        <f>SUM(Daily!V49,Daily!V700,Daily!V917)</f>
        <v>2634</v>
      </c>
      <c r="W16" s="35">
        <f>SUM(Daily!W49,Daily!W700,Daily!W917)</f>
        <v>4761</v>
      </c>
      <c r="X16" s="35">
        <f>SUM(Daily!X49,Daily!X700,Daily!X917)</f>
        <v>2559</v>
      </c>
      <c r="Y16" s="35">
        <f>SUM(Daily!Y49,Daily!Y700,Daily!Y917)</f>
        <v>1052</v>
      </c>
      <c r="Z16" s="35">
        <f>SUM(Daily!Z49,Daily!Z700,Daily!Z917)</f>
        <v>6582</v>
      </c>
      <c r="AA16" s="35">
        <f>SUM(Daily!AA49,Daily!AA700,Daily!AA917)</f>
        <v>8533</v>
      </c>
      <c r="AB16" s="11">
        <f t="shared" si="0"/>
        <v>45246</v>
      </c>
      <c r="AC16" s="7">
        <f t="shared" si="0"/>
        <v>44446</v>
      </c>
    </row>
    <row r="17" spans="1:29" ht="14.25" thickTop="1" thickBot="1" x14ac:dyDescent="0.25">
      <c r="A17" s="94" t="s">
        <v>26</v>
      </c>
      <c r="B17" s="35">
        <f>SUM(Daily!B50,Daily!B701,Daily!B918)</f>
        <v>4489</v>
      </c>
      <c r="C17" s="35">
        <f>SUM(Daily!C50,Daily!C701,Daily!C918)</f>
        <v>5200</v>
      </c>
      <c r="D17" s="35">
        <f>SUM(Daily!D50,Daily!D701,Daily!D918)</f>
        <v>1501</v>
      </c>
      <c r="E17" s="35">
        <f>SUM(Daily!E50,Daily!E701,Daily!E918)</f>
        <v>1390</v>
      </c>
      <c r="F17" s="35">
        <f>SUM(Daily!F50,Daily!F701,Daily!F918)</f>
        <v>3648</v>
      </c>
      <c r="G17" s="35">
        <f>SUM(Daily!G50,Daily!G701,Daily!G918)</f>
        <v>2946</v>
      </c>
      <c r="H17" s="35">
        <f>SUM(Daily!H50,Daily!H701,Daily!H918)</f>
        <v>6370</v>
      </c>
      <c r="I17" s="35">
        <f>SUM(Daily!I50,Daily!I701,Daily!I918)</f>
        <v>6212</v>
      </c>
      <c r="J17" s="35">
        <f>SUM(Daily!J50,Daily!J701,Daily!J918)</f>
        <v>671</v>
      </c>
      <c r="K17" s="35">
        <f>SUM(Daily!K50,Daily!K701,Daily!K918)</f>
        <v>551</v>
      </c>
      <c r="L17" s="35">
        <f>SUM(Daily!L50,Daily!L701,Daily!L918)</f>
        <v>1992</v>
      </c>
      <c r="M17" s="35">
        <f>SUM(Daily!M50,Daily!M701,Daily!M918)</f>
        <v>2931</v>
      </c>
      <c r="N17" s="35">
        <f>SUM(Daily!N50,Daily!N701,Daily!N918)</f>
        <v>4836</v>
      </c>
      <c r="O17" s="35">
        <f>SUM(Daily!O50,Daily!O701,Daily!O918)</f>
        <v>4833</v>
      </c>
      <c r="P17" s="35">
        <f>SUM(Daily!P50,Daily!P701,Daily!P918)</f>
        <v>3066</v>
      </c>
      <c r="Q17" s="35">
        <f>SUM(Daily!Q50,Daily!Q701,Daily!Q918)</f>
        <v>2034</v>
      </c>
      <c r="R17" s="35">
        <f>SUM(Daily!R50,Daily!R701,Daily!R918)</f>
        <v>4306</v>
      </c>
      <c r="S17" s="35">
        <f>SUM(Daily!S50,Daily!S701,Daily!S918)</f>
        <v>2942</v>
      </c>
      <c r="T17" s="35">
        <f>SUM(Daily!T50,Daily!T701,Daily!T918)</f>
        <v>614</v>
      </c>
      <c r="U17" s="35">
        <f>SUM(Daily!U50,Daily!U701,Daily!U918)</f>
        <v>514</v>
      </c>
      <c r="V17" s="35">
        <f>SUM(Daily!V50,Daily!V701,Daily!V918)</f>
        <v>2707</v>
      </c>
      <c r="W17" s="35">
        <f>SUM(Daily!W50,Daily!W701,Daily!W918)</f>
        <v>3501</v>
      </c>
      <c r="X17" s="35">
        <f>SUM(Daily!X50,Daily!X701,Daily!X918)</f>
        <v>2296</v>
      </c>
      <c r="Y17" s="35">
        <f>SUM(Daily!Y50,Daily!Y701,Daily!Y918)</f>
        <v>997</v>
      </c>
      <c r="Z17" s="35">
        <f>SUM(Daily!Z50,Daily!Z701,Daily!Z918)</f>
        <v>6134</v>
      </c>
      <c r="AA17" s="35">
        <f>SUM(Daily!AA50,Daily!AA701,Daily!AA918)</f>
        <v>8608</v>
      </c>
      <c r="AB17" s="11">
        <f t="shared" si="0"/>
        <v>42630</v>
      </c>
      <c r="AC17" s="7">
        <f t="shared" si="0"/>
        <v>42659</v>
      </c>
    </row>
    <row r="18" spans="1:29" ht="14.25" thickTop="1" thickBot="1" x14ac:dyDescent="0.25">
      <c r="A18" s="93" t="s">
        <v>27</v>
      </c>
      <c r="B18" s="35">
        <f>SUM(Daily!B51,Daily!B702,Daily!B919)</f>
        <v>4285</v>
      </c>
      <c r="C18" s="35">
        <f>SUM(Daily!C51,Daily!C702,Daily!C919)</f>
        <v>5069</v>
      </c>
      <c r="D18" s="35">
        <f>SUM(Daily!D51,Daily!D702,Daily!D919)</f>
        <v>1731</v>
      </c>
      <c r="E18" s="35">
        <f>SUM(Daily!E51,Daily!E702,Daily!E919)</f>
        <v>1614</v>
      </c>
      <c r="F18" s="35">
        <f>SUM(Daily!F51,Daily!F702,Daily!F919)</f>
        <v>3304</v>
      </c>
      <c r="G18" s="35">
        <f>SUM(Daily!G51,Daily!G702,Daily!G919)</f>
        <v>3394</v>
      </c>
      <c r="H18" s="35">
        <f>SUM(Daily!H51,Daily!H702,Daily!H919)</f>
        <v>6418</v>
      </c>
      <c r="I18" s="35">
        <f>SUM(Daily!I51,Daily!I702,Daily!I919)</f>
        <v>6377</v>
      </c>
      <c r="J18" s="35">
        <f>SUM(Daily!J51,Daily!J702,Daily!J919)</f>
        <v>693</v>
      </c>
      <c r="K18" s="35">
        <f>SUM(Daily!K51,Daily!K702,Daily!K919)</f>
        <v>494</v>
      </c>
      <c r="L18" s="35">
        <f>SUM(Daily!L51,Daily!L702,Daily!L919)</f>
        <v>2313</v>
      </c>
      <c r="M18" s="35">
        <f>SUM(Daily!M51,Daily!M702,Daily!M919)</f>
        <v>2270</v>
      </c>
      <c r="N18" s="35">
        <f>SUM(Daily!N51,Daily!N702,Daily!N919)</f>
        <v>5378</v>
      </c>
      <c r="O18" s="35">
        <f>SUM(Daily!O51,Daily!O702,Daily!O919)</f>
        <v>4276</v>
      </c>
      <c r="P18" s="35">
        <f>SUM(Daily!P51,Daily!P702,Daily!P919)</f>
        <v>3516</v>
      </c>
      <c r="Q18" s="35">
        <f>SUM(Daily!Q51,Daily!Q702,Daily!Q919)</f>
        <v>1955</v>
      </c>
      <c r="R18" s="35">
        <f>SUM(Daily!R51,Daily!R702,Daily!R919)</f>
        <v>4097</v>
      </c>
      <c r="S18" s="35">
        <f>SUM(Daily!S51,Daily!S702,Daily!S919)</f>
        <v>2939</v>
      </c>
      <c r="T18" s="35">
        <f>SUM(Daily!T51,Daily!T702,Daily!T919)</f>
        <v>768</v>
      </c>
      <c r="U18" s="35">
        <f>SUM(Daily!U51,Daily!U702,Daily!U919)</f>
        <v>357</v>
      </c>
      <c r="V18" s="35">
        <f>SUM(Daily!V51,Daily!V702,Daily!V919)</f>
        <v>3236</v>
      </c>
      <c r="W18" s="35">
        <f>SUM(Daily!W51,Daily!W702,Daily!W919)</f>
        <v>3581</v>
      </c>
      <c r="X18" s="35">
        <f>SUM(Daily!X51,Daily!X702,Daily!X919)</f>
        <v>2309</v>
      </c>
      <c r="Y18" s="35">
        <f>SUM(Daily!Y51,Daily!Y702,Daily!Y919)</f>
        <v>1000</v>
      </c>
      <c r="Z18" s="35">
        <f>SUM(Daily!Z51,Daily!Z702,Daily!Z919)</f>
        <v>6269</v>
      </c>
      <c r="AA18" s="35">
        <f>SUM(Daily!AA51,Daily!AA702,Daily!AA919)</f>
        <v>8581</v>
      </c>
      <c r="AB18" s="11">
        <f t="shared" si="0"/>
        <v>44317</v>
      </c>
      <c r="AC18" s="7">
        <f t="shared" si="0"/>
        <v>41907</v>
      </c>
    </row>
    <row r="19" spans="1:29" ht="14.25" thickTop="1" thickBot="1" x14ac:dyDescent="0.25">
      <c r="A19" s="94" t="s">
        <v>28</v>
      </c>
      <c r="B19" s="35">
        <f>SUM(Daily!B52,Daily!B703,Daily!B920)</f>
        <v>4447</v>
      </c>
      <c r="C19" s="35">
        <f>SUM(Daily!C52,Daily!C703,Daily!C920)</f>
        <v>6175</v>
      </c>
      <c r="D19" s="35">
        <f>SUM(Daily!D52,Daily!D703,Daily!D920)</f>
        <v>1924</v>
      </c>
      <c r="E19" s="35">
        <f>SUM(Daily!E52,Daily!E703,Daily!E920)</f>
        <v>1776</v>
      </c>
      <c r="F19" s="35">
        <f>SUM(Daily!F52,Daily!F703,Daily!F920)</f>
        <v>3216</v>
      </c>
      <c r="G19" s="35">
        <f>SUM(Daily!G52,Daily!G703,Daily!G920)</f>
        <v>4854</v>
      </c>
      <c r="H19" s="35">
        <f>SUM(Daily!H52,Daily!H703,Daily!H920)</f>
        <v>7054</v>
      </c>
      <c r="I19" s="35">
        <f>SUM(Daily!I52,Daily!I703,Daily!I920)</f>
        <v>7721</v>
      </c>
      <c r="J19" s="35">
        <f>SUM(Daily!J52,Daily!J703,Daily!J920)</f>
        <v>959</v>
      </c>
      <c r="K19" s="35">
        <f>SUM(Daily!K52,Daily!K703,Daily!K920)</f>
        <v>588</v>
      </c>
      <c r="L19" s="35">
        <f>SUM(Daily!L52,Daily!L703,Daily!L920)</f>
        <v>3562</v>
      </c>
      <c r="M19" s="35">
        <f>SUM(Daily!M52,Daily!M703,Daily!M920)</f>
        <v>2314</v>
      </c>
      <c r="N19" s="35">
        <f>SUM(Daily!N52,Daily!N703,Daily!N920)</f>
        <v>7074</v>
      </c>
      <c r="O19" s="35">
        <f>SUM(Daily!O52,Daily!O703,Daily!O920)</f>
        <v>5099</v>
      </c>
      <c r="P19" s="35">
        <f>SUM(Daily!P52,Daily!P703,Daily!P920)</f>
        <v>4199</v>
      </c>
      <c r="Q19" s="35">
        <f>SUM(Daily!Q52,Daily!Q703,Daily!Q920)</f>
        <v>2216</v>
      </c>
      <c r="R19" s="35">
        <f>SUM(Daily!R52,Daily!R703,Daily!R920)</f>
        <v>4848</v>
      </c>
      <c r="S19" s="35">
        <f>SUM(Daily!S52,Daily!S703,Daily!S920)</f>
        <v>3806</v>
      </c>
      <c r="T19" s="35">
        <f>SUM(Daily!T52,Daily!T703,Daily!T920)</f>
        <v>1133</v>
      </c>
      <c r="U19" s="35">
        <f>SUM(Daily!U52,Daily!U703,Daily!U920)</f>
        <v>440</v>
      </c>
      <c r="V19" s="35">
        <f>SUM(Daily!V52,Daily!V703,Daily!V920)</f>
        <v>4333</v>
      </c>
      <c r="W19" s="35">
        <f>SUM(Daily!W52,Daily!W703,Daily!W920)</f>
        <v>3588</v>
      </c>
      <c r="X19" s="35">
        <f>SUM(Daily!X52,Daily!X703,Daily!X920)</f>
        <v>3085</v>
      </c>
      <c r="Y19" s="35">
        <f>SUM(Daily!Y52,Daily!Y703,Daily!Y920)</f>
        <v>973</v>
      </c>
      <c r="Z19" s="35">
        <f>SUM(Daily!Z52,Daily!Z703,Daily!Z920)</f>
        <v>6982</v>
      </c>
      <c r="AA19" s="35">
        <f>SUM(Daily!AA52,Daily!AA703,Daily!AA920)</f>
        <v>10525</v>
      </c>
      <c r="AB19" s="11">
        <f t="shared" si="0"/>
        <v>52816</v>
      </c>
      <c r="AC19" s="7">
        <f t="shared" si="0"/>
        <v>50075</v>
      </c>
    </row>
    <row r="20" spans="1:29" ht="14.25" thickTop="1" thickBot="1" x14ac:dyDescent="0.25">
      <c r="A20" s="93" t="s">
        <v>29</v>
      </c>
      <c r="B20" s="35">
        <f>SUM(Daily!B53,Daily!B704,Daily!B921)</f>
        <v>5168</v>
      </c>
      <c r="C20" s="35">
        <f>SUM(Daily!C53,Daily!C704,Daily!C921)</f>
        <v>7039</v>
      </c>
      <c r="D20" s="35">
        <f>SUM(Daily!D53,Daily!D704,Daily!D921)</f>
        <v>2413</v>
      </c>
      <c r="E20" s="35">
        <f>SUM(Daily!E53,Daily!E704,Daily!E921)</f>
        <v>2298</v>
      </c>
      <c r="F20" s="35">
        <f>SUM(Daily!F53,Daily!F704,Daily!F921)</f>
        <v>3910</v>
      </c>
      <c r="G20" s="35">
        <f>SUM(Daily!G53,Daily!G704,Daily!G921)</f>
        <v>7569</v>
      </c>
      <c r="H20" s="35">
        <f>SUM(Daily!H53,Daily!H704,Daily!H921)</f>
        <v>7461</v>
      </c>
      <c r="I20" s="35">
        <f>SUM(Daily!I53,Daily!I704,Daily!I921)</f>
        <v>9845</v>
      </c>
      <c r="J20" s="35">
        <f>SUM(Daily!J53,Daily!J704,Daily!J921)</f>
        <v>1682</v>
      </c>
      <c r="K20" s="35">
        <f>SUM(Daily!K53,Daily!K704,Daily!K921)</f>
        <v>587</v>
      </c>
      <c r="L20" s="35">
        <f>SUM(Daily!L53,Daily!L704,Daily!L921)</f>
        <v>4710</v>
      </c>
      <c r="M20" s="35">
        <f>SUM(Daily!M53,Daily!M704,Daily!M921)</f>
        <v>2383</v>
      </c>
      <c r="N20" s="35">
        <f>SUM(Daily!N53,Daily!N704,Daily!N921)</f>
        <v>9134</v>
      </c>
      <c r="O20" s="35">
        <f>SUM(Daily!O53,Daily!O704,Daily!O921)</f>
        <v>6018</v>
      </c>
      <c r="P20" s="35">
        <f>SUM(Daily!P53,Daily!P704,Daily!P921)</f>
        <v>5818</v>
      </c>
      <c r="Q20" s="35">
        <f>SUM(Daily!Q53,Daily!Q704,Daily!Q921)</f>
        <v>2771</v>
      </c>
      <c r="R20" s="35">
        <f>SUM(Daily!R53,Daily!R704,Daily!R921)</f>
        <v>6375</v>
      </c>
      <c r="S20" s="35">
        <f>SUM(Daily!S53,Daily!S704,Daily!S921)</f>
        <v>5260</v>
      </c>
      <c r="T20" s="35">
        <f>SUM(Daily!T53,Daily!T704,Daily!T921)</f>
        <v>2220</v>
      </c>
      <c r="U20" s="35">
        <f>SUM(Daily!U53,Daily!U704,Daily!U921)</f>
        <v>438</v>
      </c>
      <c r="V20" s="35">
        <f>SUM(Daily!V53,Daily!V704,Daily!V921)</f>
        <v>6435</v>
      </c>
      <c r="W20" s="35">
        <f>SUM(Daily!W53,Daily!W704,Daily!W921)</f>
        <v>4000</v>
      </c>
      <c r="X20" s="35">
        <f>SUM(Daily!X53,Daily!X704,Daily!X921)</f>
        <v>4639</v>
      </c>
      <c r="Y20" s="35">
        <f>SUM(Daily!Y53,Daily!Y704,Daily!Y921)</f>
        <v>1337</v>
      </c>
      <c r="Z20" s="35">
        <f>SUM(Daily!Z53,Daily!Z704,Daily!Z921)</f>
        <v>8521</v>
      </c>
      <c r="AA20" s="35">
        <f>SUM(Daily!AA53,Daily!AA704,Daily!AA921)</f>
        <v>11829</v>
      </c>
      <c r="AB20" s="11">
        <f t="shared" si="0"/>
        <v>68486</v>
      </c>
      <c r="AC20" s="7">
        <f t="shared" si="0"/>
        <v>61374</v>
      </c>
    </row>
    <row r="21" spans="1:29" ht="14.25" thickTop="1" thickBot="1" x14ac:dyDescent="0.25">
      <c r="A21" s="94" t="s">
        <v>30</v>
      </c>
      <c r="B21" s="35">
        <f>SUM(Daily!B54,Daily!B705,Daily!B922)</f>
        <v>5773</v>
      </c>
      <c r="C21" s="35">
        <f>SUM(Daily!C54,Daily!C705,Daily!C922)</f>
        <v>7813</v>
      </c>
      <c r="D21" s="35">
        <f>SUM(Daily!D54,Daily!D705,Daily!D922)</f>
        <v>2274</v>
      </c>
      <c r="E21" s="35">
        <f>SUM(Daily!E54,Daily!E705,Daily!E922)</f>
        <v>2748</v>
      </c>
      <c r="F21" s="35">
        <f>SUM(Daily!F54,Daily!F705,Daily!F922)</f>
        <v>3981</v>
      </c>
      <c r="G21" s="35">
        <f>SUM(Daily!G54,Daily!G705,Daily!G922)</f>
        <v>9799</v>
      </c>
      <c r="H21" s="35">
        <f>SUM(Daily!H54,Daily!H705,Daily!H922)</f>
        <v>7964</v>
      </c>
      <c r="I21" s="35">
        <f>SUM(Daily!I54,Daily!I705,Daily!I922)</f>
        <v>11505</v>
      </c>
      <c r="J21" s="35">
        <f>SUM(Daily!J54,Daily!J705,Daily!J922)</f>
        <v>1912</v>
      </c>
      <c r="K21" s="35">
        <f>SUM(Daily!K54,Daily!K705,Daily!K922)</f>
        <v>605</v>
      </c>
      <c r="L21" s="35">
        <f>SUM(Daily!L54,Daily!L705,Daily!L922)</f>
        <v>5067</v>
      </c>
      <c r="M21" s="35">
        <f>SUM(Daily!M54,Daily!M705,Daily!M922)</f>
        <v>2395</v>
      </c>
      <c r="N21" s="35">
        <f>SUM(Daily!N54,Daily!N705,Daily!N922)</f>
        <v>10663</v>
      </c>
      <c r="O21" s="35">
        <f>SUM(Daily!O54,Daily!O705,Daily!O922)</f>
        <v>6443</v>
      </c>
      <c r="P21" s="35">
        <f>SUM(Daily!P54,Daily!P705,Daily!P922)</f>
        <v>5280</v>
      </c>
      <c r="Q21" s="35">
        <f>SUM(Daily!Q54,Daily!Q705,Daily!Q922)</f>
        <v>3229</v>
      </c>
      <c r="R21" s="35">
        <f>SUM(Daily!R54,Daily!R705,Daily!R922)</f>
        <v>6180</v>
      </c>
      <c r="S21" s="35">
        <f>SUM(Daily!S54,Daily!S705,Daily!S922)</f>
        <v>6033</v>
      </c>
      <c r="T21" s="35">
        <f>SUM(Daily!T54,Daily!T705,Daily!T922)</f>
        <v>1754</v>
      </c>
      <c r="U21" s="35">
        <f>SUM(Daily!U54,Daily!U705,Daily!U922)</f>
        <v>637</v>
      </c>
      <c r="V21" s="35">
        <f>SUM(Daily!V54,Daily!V705,Daily!V922)</f>
        <v>5719</v>
      </c>
      <c r="W21" s="35">
        <f>SUM(Daily!W54,Daily!W705,Daily!W922)</f>
        <v>4455</v>
      </c>
      <c r="X21" s="35">
        <f>SUM(Daily!X54,Daily!X705,Daily!X922)</f>
        <v>5032</v>
      </c>
      <c r="Y21" s="35">
        <f>SUM(Daily!Y54,Daily!Y705,Daily!Y922)</f>
        <v>1532</v>
      </c>
      <c r="Z21" s="35">
        <f>SUM(Daily!Z54,Daily!Z705,Daily!Z922)</f>
        <v>8773</v>
      </c>
      <c r="AA21" s="35">
        <f>SUM(Daily!AA54,Daily!AA705,Daily!AA922)</f>
        <v>12859</v>
      </c>
      <c r="AB21" s="11">
        <f t="shared" si="0"/>
        <v>70372</v>
      </c>
      <c r="AC21" s="7">
        <f t="shared" si="0"/>
        <v>70053</v>
      </c>
    </row>
    <row r="22" spans="1:29" ht="14.25" thickTop="1" thickBot="1" x14ac:dyDescent="0.25">
      <c r="A22" s="93" t="s">
        <v>31</v>
      </c>
      <c r="B22" s="35">
        <f>SUM(Daily!B55,Daily!B706,Daily!B923)</f>
        <v>5264</v>
      </c>
      <c r="C22" s="35">
        <f>SUM(Daily!C55,Daily!C706,Daily!C923)</f>
        <v>7553</v>
      </c>
      <c r="D22" s="35">
        <f>SUM(Daily!D55,Daily!D706,Daily!D923)</f>
        <v>1787</v>
      </c>
      <c r="E22" s="35">
        <f>SUM(Daily!E55,Daily!E706,Daily!E923)</f>
        <v>2701</v>
      </c>
      <c r="F22" s="35">
        <f>SUM(Daily!F55,Daily!F706,Daily!F923)</f>
        <v>3226</v>
      </c>
      <c r="G22" s="35">
        <f>SUM(Daily!G55,Daily!G706,Daily!G923)</f>
        <v>8917</v>
      </c>
      <c r="H22" s="35">
        <f>SUM(Daily!H55,Daily!H706,Daily!H923)</f>
        <v>6794</v>
      </c>
      <c r="I22" s="35">
        <f>SUM(Daily!I55,Daily!I706,Daily!I923)</f>
        <v>10783</v>
      </c>
      <c r="J22" s="35">
        <f>SUM(Daily!J55,Daily!J706,Daily!J923)</f>
        <v>1379</v>
      </c>
      <c r="K22" s="35">
        <f>SUM(Daily!K55,Daily!K706,Daily!K923)</f>
        <v>542</v>
      </c>
      <c r="L22" s="35">
        <f>SUM(Daily!L55,Daily!L706,Daily!L923)</f>
        <v>4824</v>
      </c>
      <c r="M22" s="35">
        <f>SUM(Daily!M55,Daily!M706,Daily!M923)</f>
        <v>2064</v>
      </c>
      <c r="N22" s="35">
        <f>SUM(Daily!N55,Daily!N706,Daily!N923)</f>
        <v>9215</v>
      </c>
      <c r="O22" s="35">
        <f>SUM(Daily!O55,Daily!O706,Daily!O923)</f>
        <v>6128</v>
      </c>
      <c r="P22" s="35">
        <f>SUM(Daily!P55,Daily!P706,Daily!P923)</f>
        <v>3727</v>
      </c>
      <c r="Q22" s="35">
        <f>SUM(Daily!Q55,Daily!Q706,Daily!Q923)</f>
        <v>3411</v>
      </c>
      <c r="R22" s="35">
        <f>SUM(Daily!R55,Daily!R706,Daily!R923)</f>
        <v>5439</v>
      </c>
      <c r="S22" s="35">
        <f>SUM(Daily!S55,Daily!S706,Daily!S923)</f>
        <v>5539</v>
      </c>
      <c r="T22" s="35">
        <f>SUM(Daily!T55,Daily!T706,Daily!T923)</f>
        <v>1359</v>
      </c>
      <c r="U22" s="35">
        <f>SUM(Daily!U55,Daily!U706,Daily!U923)</f>
        <v>547</v>
      </c>
      <c r="V22" s="35">
        <f>SUM(Daily!V55,Daily!V706,Daily!V923)</f>
        <v>5432</v>
      </c>
      <c r="W22" s="35">
        <f>SUM(Daily!W55,Daily!W706,Daily!W923)</f>
        <v>3847</v>
      </c>
      <c r="X22" s="35">
        <f>SUM(Daily!X55,Daily!X706,Daily!X923)</f>
        <v>4099</v>
      </c>
      <c r="Y22" s="35">
        <f>SUM(Daily!Y55,Daily!Y706,Daily!Y923)</f>
        <v>1421</v>
      </c>
      <c r="Z22" s="35">
        <f>SUM(Daily!Z55,Daily!Z706,Daily!Z923)</f>
        <v>8782</v>
      </c>
      <c r="AA22" s="35">
        <f>SUM(Daily!AA55,Daily!AA706,Daily!AA923)</f>
        <v>10938</v>
      </c>
      <c r="AB22" s="11">
        <f t="shared" si="0"/>
        <v>61327</v>
      </c>
      <c r="AC22" s="7">
        <f t="shared" si="0"/>
        <v>64391</v>
      </c>
    </row>
    <row r="23" spans="1:29" ht="14.25" thickTop="1" thickBot="1" x14ac:dyDescent="0.25">
      <c r="A23" s="94" t="s">
        <v>32</v>
      </c>
      <c r="B23" s="35">
        <f>SUM(Daily!B56,Daily!B707,Daily!B924)</f>
        <v>4844</v>
      </c>
      <c r="C23" s="35">
        <f>SUM(Daily!C56,Daily!C707,Daily!C924)</f>
        <v>6182</v>
      </c>
      <c r="D23" s="35">
        <f>SUM(Daily!D56,Daily!D707,Daily!D924)</f>
        <v>1304</v>
      </c>
      <c r="E23" s="35">
        <f>SUM(Daily!E56,Daily!E707,Daily!E924)</f>
        <v>2393</v>
      </c>
      <c r="F23" s="35">
        <f>SUM(Daily!F56,Daily!F707,Daily!F924)</f>
        <v>2419</v>
      </c>
      <c r="G23" s="35">
        <f>SUM(Daily!G56,Daily!G707,Daily!G924)</f>
        <v>7092</v>
      </c>
      <c r="H23" s="35">
        <f>SUM(Daily!H56,Daily!H707,Daily!H924)</f>
        <v>5969</v>
      </c>
      <c r="I23" s="35">
        <f>SUM(Daily!I56,Daily!I707,Daily!I924)</f>
        <v>9868</v>
      </c>
      <c r="J23" s="35">
        <f>SUM(Daily!J56,Daily!J707,Daily!J924)</f>
        <v>1126</v>
      </c>
      <c r="K23" s="35">
        <f>SUM(Daily!K56,Daily!K707,Daily!K924)</f>
        <v>421</v>
      </c>
      <c r="L23" s="35">
        <f>SUM(Daily!L56,Daily!L707,Daily!L924)</f>
        <v>4320</v>
      </c>
      <c r="M23" s="35">
        <f>SUM(Daily!M56,Daily!M707,Daily!M924)</f>
        <v>1822</v>
      </c>
      <c r="N23" s="35">
        <f>SUM(Daily!N56,Daily!N707,Daily!N924)</f>
        <v>7230</v>
      </c>
      <c r="O23" s="35">
        <f>SUM(Daily!O56,Daily!O707,Daily!O924)</f>
        <v>5671</v>
      </c>
      <c r="P23" s="35">
        <f>SUM(Daily!P56,Daily!P707,Daily!P924)</f>
        <v>2764</v>
      </c>
      <c r="Q23" s="35">
        <f>SUM(Daily!Q56,Daily!Q707,Daily!Q924)</f>
        <v>3273</v>
      </c>
      <c r="R23" s="35">
        <f>SUM(Daily!R56,Daily!R707,Daily!R924)</f>
        <v>4426</v>
      </c>
      <c r="S23" s="35">
        <f>SUM(Daily!S56,Daily!S707,Daily!S924)</f>
        <v>4973</v>
      </c>
      <c r="T23" s="35">
        <f>SUM(Daily!T56,Daily!T707,Daily!T924)</f>
        <v>904</v>
      </c>
      <c r="U23" s="35">
        <f>SUM(Daily!U56,Daily!U707,Daily!U924)</f>
        <v>553</v>
      </c>
      <c r="V23" s="35">
        <f>SUM(Daily!V56,Daily!V707,Daily!V924)</f>
        <v>5052</v>
      </c>
      <c r="W23" s="35">
        <f>SUM(Daily!W56,Daily!W707,Daily!W924)</f>
        <v>3163</v>
      </c>
      <c r="X23" s="35">
        <f>SUM(Daily!X56,Daily!X707,Daily!X924)</f>
        <v>2722</v>
      </c>
      <c r="Y23" s="35">
        <f>SUM(Daily!Y56,Daily!Y707,Daily!Y924)</f>
        <v>1264</v>
      </c>
      <c r="Z23" s="35">
        <f>SUM(Daily!Z56,Daily!Z707,Daily!Z924)</f>
        <v>8185</v>
      </c>
      <c r="AA23" s="35">
        <f>SUM(Daily!AA56,Daily!AA707,Daily!AA924)</f>
        <v>8955</v>
      </c>
      <c r="AB23" s="11">
        <f t="shared" si="0"/>
        <v>51265</v>
      </c>
      <c r="AC23" s="7">
        <f t="shared" si="0"/>
        <v>55630</v>
      </c>
    </row>
    <row r="24" spans="1:29" ht="14.25" thickTop="1" thickBot="1" x14ac:dyDescent="0.25">
      <c r="A24" s="93" t="s">
        <v>33</v>
      </c>
      <c r="B24" s="35">
        <f>SUM(Daily!B57,Daily!B708,Daily!B925)</f>
        <v>4194</v>
      </c>
      <c r="C24" s="35">
        <f>SUM(Daily!C57,Daily!C708,Daily!C925)</f>
        <v>4892</v>
      </c>
      <c r="D24" s="35">
        <f>SUM(Daily!D57,Daily!D708,Daily!D925)</f>
        <v>1051</v>
      </c>
      <c r="E24" s="35">
        <f>SUM(Daily!E57,Daily!E708,Daily!E925)</f>
        <v>2176</v>
      </c>
      <c r="F24" s="35">
        <f>SUM(Daily!F57,Daily!F708,Daily!F925)</f>
        <v>2249</v>
      </c>
      <c r="G24" s="35">
        <f>SUM(Daily!G57,Daily!G708,Daily!G925)</f>
        <v>5271</v>
      </c>
      <c r="H24" s="35">
        <f>SUM(Daily!H57,Daily!H708,Daily!H925)</f>
        <v>4780</v>
      </c>
      <c r="I24" s="35">
        <f>SUM(Daily!I57,Daily!I708,Daily!I925)</f>
        <v>7752</v>
      </c>
      <c r="J24" s="35">
        <f>SUM(Daily!J57,Daily!J708,Daily!J925)</f>
        <v>812</v>
      </c>
      <c r="K24" s="35">
        <f>SUM(Daily!K57,Daily!K708,Daily!K925)</f>
        <v>314</v>
      </c>
      <c r="L24" s="35">
        <f>SUM(Daily!L57,Daily!L708,Daily!L925)</f>
        <v>3417</v>
      </c>
      <c r="M24" s="35">
        <f>SUM(Daily!M57,Daily!M708,Daily!M925)</f>
        <v>1413</v>
      </c>
      <c r="N24" s="35">
        <f>SUM(Daily!N57,Daily!N708,Daily!N925)</f>
        <v>5502</v>
      </c>
      <c r="O24" s="35">
        <f>SUM(Daily!O57,Daily!O708,Daily!O925)</f>
        <v>4988</v>
      </c>
      <c r="P24" s="35">
        <f>SUM(Daily!P57,Daily!P708,Daily!P925)</f>
        <v>1922</v>
      </c>
      <c r="Q24" s="35">
        <f>SUM(Daily!Q57,Daily!Q708,Daily!Q925)</f>
        <v>3140</v>
      </c>
      <c r="R24" s="35">
        <f>SUM(Daily!R57,Daily!R708,Daily!R925)</f>
        <v>3291</v>
      </c>
      <c r="S24" s="35">
        <f>SUM(Daily!S57,Daily!S708,Daily!S925)</f>
        <v>4100</v>
      </c>
      <c r="T24" s="35">
        <f>SUM(Daily!T57,Daily!T708,Daily!T925)</f>
        <v>540</v>
      </c>
      <c r="U24" s="35">
        <f>SUM(Daily!U57,Daily!U708,Daily!U925)</f>
        <v>569</v>
      </c>
      <c r="V24" s="35">
        <f>SUM(Daily!V57,Daily!V708,Daily!V925)</f>
        <v>4297</v>
      </c>
      <c r="W24" s="35">
        <f>SUM(Daily!W57,Daily!W708,Daily!W925)</f>
        <v>2551</v>
      </c>
      <c r="X24" s="35">
        <f>SUM(Daily!X57,Daily!X708,Daily!X925)</f>
        <v>1737</v>
      </c>
      <c r="Y24" s="35">
        <f>SUM(Daily!Y57,Daily!Y708,Daily!Y925)</f>
        <v>1125</v>
      </c>
      <c r="Z24" s="35">
        <f>SUM(Daily!Z57,Daily!Z708,Daily!Z925)</f>
        <v>7339</v>
      </c>
      <c r="AA24" s="35">
        <f>SUM(Daily!AA57,Daily!AA708,Daily!AA925)</f>
        <v>6678</v>
      </c>
      <c r="AB24" s="11">
        <f t="shared" si="0"/>
        <v>41131</v>
      </c>
      <c r="AC24" s="7">
        <f t="shared" si="0"/>
        <v>44969</v>
      </c>
    </row>
    <row r="25" spans="1:29" ht="14.25" thickTop="1" thickBot="1" x14ac:dyDescent="0.25">
      <c r="A25" s="94" t="s">
        <v>34</v>
      </c>
      <c r="B25" s="35">
        <f>SUM(Daily!B58,Daily!B709,Daily!B926)</f>
        <v>1810</v>
      </c>
      <c r="C25" s="35">
        <f>SUM(Daily!C58,Daily!C709,Daily!C926)</f>
        <v>3847</v>
      </c>
      <c r="D25" s="35">
        <f>SUM(Daily!D58,Daily!D709,Daily!D926)</f>
        <v>502</v>
      </c>
      <c r="E25" s="35">
        <f>SUM(Daily!E58,Daily!E709,Daily!E926)</f>
        <v>2056</v>
      </c>
      <c r="F25" s="35">
        <f>SUM(Daily!F58,Daily!F709,Daily!F926)</f>
        <v>946</v>
      </c>
      <c r="G25" s="35">
        <f>SUM(Daily!G58,Daily!G709,Daily!G926)</f>
        <v>4760</v>
      </c>
      <c r="H25" s="35">
        <f>SUM(Daily!H58,Daily!H709,Daily!H926)</f>
        <v>2686</v>
      </c>
      <c r="I25" s="35">
        <f>SUM(Daily!I58,Daily!I709,Daily!I926)</f>
        <v>6476</v>
      </c>
      <c r="J25" s="35">
        <f>SUM(Daily!J58,Daily!J709,Daily!J926)</f>
        <v>732</v>
      </c>
      <c r="K25" s="35">
        <f>SUM(Daily!K58,Daily!K709,Daily!K926)</f>
        <v>306</v>
      </c>
      <c r="L25" s="35">
        <f>SUM(Daily!L58,Daily!L709,Daily!L926)</f>
        <v>2838</v>
      </c>
      <c r="M25" s="35">
        <f>SUM(Daily!M58,Daily!M709,Daily!M926)</f>
        <v>973</v>
      </c>
      <c r="N25" s="35">
        <f>SUM(Daily!N58,Daily!N709,Daily!N926)</f>
        <v>5390</v>
      </c>
      <c r="O25" s="35">
        <f>SUM(Daily!O58,Daily!O709,Daily!O926)</f>
        <v>3926</v>
      </c>
      <c r="P25" s="35">
        <f>SUM(Daily!P58,Daily!P709,Daily!P926)</f>
        <v>1580</v>
      </c>
      <c r="Q25" s="35">
        <f>SUM(Daily!Q58,Daily!Q709,Daily!Q926)</f>
        <v>2639</v>
      </c>
      <c r="R25" s="35">
        <f>SUM(Daily!R58,Daily!R709,Daily!R926)</f>
        <v>2391</v>
      </c>
      <c r="S25" s="35">
        <f>SUM(Daily!S58,Daily!S709,Daily!S926)</f>
        <v>3839</v>
      </c>
      <c r="T25" s="35">
        <f>SUM(Daily!T58,Daily!T709,Daily!T926)</f>
        <v>383</v>
      </c>
      <c r="U25" s="35">
        <f>SUM(Daily!U58,Daily!U709,Daily!U926)</f>
        <v>455</v>
      </c>
      <c r="V25" s="35">
        <f>SUM(Daily!V58,Daily!V709,Daily!V926)</f>
        <v>3778</v>
      </c>
      <c r="W25" s="35">
        <f>SUM(Daily!W58,Daily!W709,Daily!W926)</f>
        <v>2071</v>
      </c>
      <c r="X25" s="35">
        <f>SUM(Daily!X58,Daily!X709,Daily!X926)</f>
        <v>975</v>
      </c>
      <c r="Y25" s="35">
        <f>SUM(Daily!Y58,Daily!Y709,Daily!Y926)</f>
        <v>1045</v>
      </c>
      <c r="Z25" s="35">
        <f>SUM(Daily!Z58,Daily!Z709,Daily!Z926)</f>
        <v>5214</v>
      </c>
      <c r="AA25" s="35">
        <f>SUM(Daily!AA58,Daily!AA709,Daily!AA926)</f>
        <v>5494</v>
      </c>
      <c r="AB25" s="11">
        <f t="shared" si="0"/>
        <v>29225</v>
      </c>
      <c r="AC25" s="7">
        <f t="shared" si="0"/>
        <v>37887</v>
      </c>
    </row>
    <row r="26" spans="1:29" ht="14.25" thickTop="1" thickBot="1" x14ac:dyDescent="0.25">
      <c r="A26" s="93" t="s">
        <v>35</v>
      </c>
      <c r="B26" s="35">
        <f>SUM(Daily!B59,Daily!B710,Daily!B927)</f>
        <v>0</v>
      </c>
      <c r="C26" s="35">
        <f>SUM(Daily!C59,Daily!C710,Daily!C927)</f>
        <v>2344</v>
      </c>
      <c r="D26" s="35">
        <f>SUM(Daily!D59,Daily!D710,Daily!D927)</f>
        <v>21</v>
      </c>
      <c r="E26" s="35">
        <f>SUM(Daily!E59,Daily!E710,Daily!E927)</f>
        <v>1302</v>
      </c>
      <c r="F26" s="35">
        <f>SUM(Daily!F59,Daily!F710,Daily!F927)</f>
        <v>58</v>
      </c>
      <c r="G26" s="35">
        <f>SUM(Daily!G59,Daily!G710,Daily!G927)</f>
        <v>3064</v>
      </c>
      <c r="H26" s="35">
        <f>SUM(Daily!H59,Daily!H710,Daily!H927)</f>
        <v>618</v>
      </c>
      <c r="I26" s="35">
        <f>SUM(Daily!I59,Daily!I710,Daily!I927)</f>
        <v>3150</v>
      </c>
      <c r="J26" s="35">
        <f>SUM(Daily!J59,Daily!J710,Daily!J927)</f>
        <v>233</v>
      </c>
      <c r="K26" s="35">
        <f>SUM(Daily!K59,Daily!K710,Daily!K927)</f>
        <v>166</v>
      </c>
      <c r="L26" s="35">
        <f>SUM(Daily!L59,Daily!L710,Daily!L927)</f>
        <v>2075</v>
      </c>
      <c r="M26" s="35">
        <f>SUM(Daily!M59,Daily!M710,Daily!M927)</f>
        <v>421</v>
      </c>
      <c r="N26" s="35">
        <f>SUM(Daily!N59,Daily!N710,Daily!N927)</f>
        <v>1394</v>
      </c>
      <c r="O26" s="35">
        <f>SUM(Daily!O59,Daily!O710,Daily!O927)</f>
        <v>1148</v>
      </c>
      <c r="P26" s="35">
        <f>SUM(Daily!P59,Daily!P710,Daily!P927)</f>
        <v>312</v>
      </c>
      <c r="Q26" s="35">
        <f>SUM(Daily!Q59,Daily!Q710,Daily!Q927)</f>
        <v>705</v>
      </c>
      <c r="R26" s="35">
        <f>SUM(Daily!R59,Daily!R710,Daily!R927)</f>
        <v>696</v>
      </c>
      <c r="S26" s="35">
        <f>SUM(Daily!S59,Daily!S710,Daily!S927)</f>
        <v>562</v>
      </c>
      <c r="T26" s="35">
        <f>SUM(Daily!T59,Daily!T710,Daily!T927)</f>
        <v>78</v>
      </c>
      <c r="U26" s="35">
        <f>SUM(Daily!U59,Daily!U710,Daily!U927)</f>
        <v>32</v>
      </c>
      <c r="V26" s="35">
        <f>SUM(Daily!V59,Daily!V710,Daily!V927)</f>
        <v>1353</v>
      </c>
      <c r="W26" s="35">
        <f>SUM(Daily!W59,Daily!W710,Daily!W927)</f>
        <v>120</v>
      </c>
      <c r="X26" s="35">
        <f>SUM(Daily!X59,Daily!X710,Daily!X927)</f>
        <v>190</v>
      </c>
      <c r="Y26" s="35">
        <f>SUM(Daily!Y59,Daily!Y710,Daily!Y927)</f>
        <v>65</v>
      </c>
      <c r="Z26" s="35">
        <f>SUM(Daily!Z59,Daily!Z710,Daily!Z927)</f>
        <v>636</v>
      </c>
      <c r="AA26" s="35">
        <f>SUM(Daily!AA59,Daily!AA710,Daily!AA927)</f>
        <v>700</v>
      </c>
      <c r="AB26" s="11">
        <f t="shared" si="0"/>
        <v>7664</v>
      </c>
      <c r="AC26" s="7">
        <f t="shared" si="0"/>
        <v>13779</v>
      </c>
    </row>
    <row r="27" spans="1:29" ht="14.25" thickTop="1" thickBot="1" x14ac:dyDescent="0.25">
      <c r="A27" s="94" t="s">
        <v>36</v>
      </c>
      <c r="B27" s="35">
        <f>SUM(Daily!B60,Daily!B711,Daily!B928)</f>
        <v>0</v>
      </c>
      <c r="C27" s="35">
        <f>SUM(Daily!C60,Daily!C711,Daily!C928)</f>
        <v>69</v>
      </c>
      <c r="D27" s="35">
        <f>SUM(Daily!D60,Daily!D711,Daily!D928)</f>
        <v>1</v>
      </c>
      <c r="E27" s="35">
        <f>SUM(Daily!E60,Daily!E711,Daily!E928)</f>
        <v>8</v>
      </c>
      <c r="F27" s="35">
        <f>SUM(Daily!F60,Daily!F711,Daily!F928)</f>
        <v>0</v>
      </c>
      <c r="G27" s="35">
        <f>SUM(Daily!G60,Daily!G711,Daily!G928)</f>
        <v>0</v>
      </c>
      <c r="H27" s="35">
        <f>SUM(Daily!H60,Daily!H711,Daily!H928)</f>
        <v>0</v>
      </c>
      <c r="I27" s="35">
        <f>SUM(Daily!I60,Daily!I711,Daily!I928)</f>
        <v>0</v>
      </c>
      <c r="J27" s="35">
        <f>SUM(Daily!J60,Daily!J711,Daily!J928)</f>
        <v>0</v>
      </c>
      <c r="K27" s="35">
        <f>SUM(Daily!K60,Daily!K711,Daily!K928)</f>
        <v>0</v>
      </c>
      <c r="L27" s="35">
        <f>SUM(Daily!L60,Daily!L711,Daily!L928)</f>
        <v>0</v>
      </c>
      <c r="M27" s="35">
        <f>SUM(Daily!M60,Daily!M711,Daily!M928)</f>
        <v>0</v>
      </c>
      <c r="N27" s="35">
        <f>SUM(Daily!N60,Daily!N711,Daily!N928)</f>
        <v>0</v>
      </c>
      <c r="O27" s="35">
        <f>SUM(Daily!O60,Daily!O711,Daily!O928)</f>
        <v>0</v>
      </c>
      <c r="P27" s="35">
        <f>SUM(Daily!P60,Daily!P711,Daily!P928)</f>
        <v>0</v>
      </c>
      <c r="Q27" s="35">
        <f>SUM(Daily!Q60,Daily!Q711,Daily!Q928)</f>
        <v>7</v>
      </c>
      <c r="R27" s="35">
        <f>SUM(Daily!R60,Daily!R711,Daily!R928)</f>
        <v>0</v>
      </c>
      <c r="S27" s="35">
        <f>SUM(Daily!S60,Daily!S711,Daily!S928)</f>
        <v>0</v>
      </c>
      <c r="T27" s="35">
        <f>SUM(Daily!T60,Daily!T711,Daily!T928)</f>
        <v>0</v>
      </c>
      <c r="U27" s="35">
        <f>SUM(Daily!U60,Daily!U711,Daily!U928)</f>
        <v>0</v>
      </c>
      <c r="V27" s="35">
        <f>SUM(Daily!V60,Daily!V711,Daily!V928)</f>
        <v>0</v>
      </c>
      <c r="W27" s="35">
        <f>SUM(Daily!W60,Daily!W711,Daily!W928)</f>
        <v>0</v>
      </c>
      <c r="X27" s="35">
        <f>SUM(Daily!X60,Daily!X711,Daily!X928)</f>
        <v>0</v>
      </c>
      <c r="Y27" s="35">
        <f>SUM(Daily!Y60,Daily!Y711,Daily!Y928)</f>
        <v>0</v>
      </c>
      <c r="Z27" s="35">
        <f>SUM(Daily!Z60,Daily!Z711,Daily!Z928)</f>
        <v>0</v>
      </c>
      <c r="AA27" s="35">
        <f>SUM(Daily!AA60,Daily!AA711,Daily!AA928)</f>
        <v>0</v>
      </c>
      <c r="AB27" s="11">
        <f t="shared" si="0"/>
        <v>1</v>
      </c>
      <c r="AC27" s="7">
        <f t="shared" si="0"/>
        <v>84</v>
      </c>
    </row>
    <row r="28" spans="1:29" ht="14.25" thickTop="1" thickBot="1" x14ac:dyDescent="0.25">
      <c r="A28" s="93" t="s">
        <v>37</v>
      </c>
      <c r="B28" s="35">
        <f>SUM(Daily!B61,Daily!B712,Daily!B929)</f>
        <v>0</v>
      </c>
      <c r="C28" s="35">
        <f>SUM(Daily!C61,Daily!C712,Daily!C929)</f>
        <v>0</v>
      </c>
      <c r="D28" s="35">
        <f>SUM(Daily!D61,Daily!D712,Daily!D929)</f>
        <v>0</v>
      </c>
      <c r="E28" s="35">
        <f>SUM(Daily!E61,Daily!E712,Daily!E929)</f>
        <v>0</v>
      </c>
      <c r="F28" s="35">
        <f>SUM(Daily!F61,Daily!F712,Daily!F929)</f>
        <v>0</v>
      </c>
      <c r="G28" s="35">
        <f>SUM(Daily!G61,Daily!G712,Daily!G929)</f>
        <v>0</v>
      </c>
      <c r="H28" s="35">
        <f>SUM(Daily!H61,Daily!H712,Daily!H929)</f>
        <v>0</v>
      </c>
      <c r="I28" s="35">
        <f>SUM(Daily!I61,Daily!I712,Daily!I929)</f>
        <v>0</v>
      </c>
      <c r="J28" s="35">
        <f>SUM(Daily!J61,Daily!J712,Daily!J929)</f>
        <v>0</v>
      </c>
      <c r="K28" s="35">
        <f>SUM(Daily!K61,Daily!K712,Daily!K929)</f>
        <v>0</v>
      </c>
      <c r="L28" s="35">
        <f>SUM(Daily!L61,Daily!L712,Daily!L929)</f>
        <v>0</v>
      </c>
      <c r="M28" s="35">
        <f>SUM(Daily!M61,Daily!M712,Daily!M929)</f>
        <v>0</v>
      </c>
      <c r="N28" s="35">
        <f>SUM(Daily!N61,Daily!N712,Daily!N929)</f>
        <v>0</v>
      </c>
      <c r="O28" s="35">
        <f>SUM(Daily!O61,Daily!O712,Daily!O929)</f>
        <v>0</v>
      </c>
      <c r="P28" s="35">
        <f>SUM(Daily!P61,Daily!P712,Daily!P929)</f>
        <v>0</v>
      </c>
      <c r="Q28" s="35">
        <f>SUM(Daily!Q61,Daily!Q712,Daily!Q929)</f>
        <v>0</v>
      </c>
      <c r="R28" s="35">
        <f>SUM(Daily!R61,Daily!R712,Daily!R929)</f>
        <v>0</v>
      </c>
      <c r="S28" s="35">
        <f>SUM(Daily!S61,Daily!S712,Daily!S929)</f>
        <v>0</v>
      </c>
      <c r="T28" s="35">
        <f>SUM(Daily!T61,Daily!T712,Daily!T929)</f>
        <v>0</v>
      </c>
      <c r="U28" s="35">
        <f>SUM(Daily!U61,Daily!U712,Daily!U929)</f>
        <v>0</v>
      </c>
      <c r="V28" s="35">
        <f>SUM(Daily!V61,Daily!V712,Daily!V929)</f>
        <v>0</v>
      </c>
      <c r="W28" s="35">
        <f>SUM(Daily!W61,Daily!W712,Daily!W929)</f>
        <v>0</v>
      </c>
      <c r="X28" s="35">
        <f>SUM(Daily!X61,Daily!X712,Daily!X929)</f>
        <v>0</v>
      </c>
      <c r="Y28" s="35">
        <f>SUM(Daily!Y61,Daily!Y712,Daily!Y929)</f>
        <v>0</v>
      </c>
      <c r="Z28" s="35">
        <f>SUM(Daily!Z61,Daily!Z712,Daily!Z929)</f>
        <v>0</v>
      </c>
      <c r="AA28" s="35">
        <f>SUM(Daily!AA61,Daily!AA712,Daily!AA929)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SUM(Daily!B62,Daily!B713,Daily!B930)</f>
        <v>0</v>
      </c>
      <c r="C29" s="35">
        <f>SUM(Daily!C62,Daily!C713,Daily!C930)</f>
        <v>0</v>
      </c>
      <c r="D29" s="35">
        <f>SUM(Daily!D62,Daily!D713,Daily!D930)</f>
        <v>0</v>
      </c>
      <c r="E29" s="35">
        <f>SUM(Daily!E62,Daily!E713,Daily!E930)</f>
        <v>0</v>
      </c>
      <c r="F29" s="35">
        <f>SUM(Daily!F62,Daily!F713,Daily!F930)</f>
        <v>0</v>
      </c>
      <c r="G29" s="35">
        <f>SUM(Daily!G62,Daily!G713,Daily!G930)</f>
        <v>0</v>
      </c>
      <c r="H29" s="35">
        <f>SUM(Daily!H62,Daily!H713,Daily!H930)</f>
        <v>0</v>
      </c>
      <c r="I29" s="35">
        <f>SUM(Daily!I62,Daily!I713,Daily!I930)</f>
        <v>0</v>
      </c>
      <c r="J29" s="35">
        <f>SUM(Daily!J62,Daily!J713,Daily!J930)</f>
        <v>0</v>
      </c>
      <c r="K29" s="35">
        <f>SUM(Daily!K62,Daily!K713,Daily!K930)</f>
        <v>0</v>
      </c>
      <c r="L29" s="35">
        <f>SUM(Daily!L62,Daily!L713,Daily!L930)</f>
        <v>0</v>
      </c>
      <c r="M29" s="35">
        <f>SUM(Daily!M62,Daily!M713,Daily!M930)</f>
        <v>0</v>
      </c>
      <c r="N29" s="35">
        <f>SUM(Daily!N62,Daily!N713,Daily!N930)</f>
        <v>0</v>
      </c>
      <c r="O29" s="35">
        <f>SUM(Daily!O62,Daily!O713,Daily!O930)</f>
        <v>0</v>
      </c>
      <c r="P29" s="35">
        <f>SUM(Daily!P62,Daily!P713,Daily!P930)</f>
        <v>0</v>
      </c>
      <c r="Q29" s="35">
        <f>SUM(Daily!Q62,Daily!Q713,Daily!Q930)</f>
        <v>0</v>
      </c>
      <c r="R29" s="35">
        <f>SUM(Daily!R62,Daily!R713,Daily!R930)</f>
        <v>0</v>
      </c>
      <c r="S29" s="35">
        <f>SUM(Daily!S62,Daily!S713,Daily!S930)</f>
        <v>0</v>
      </c>
      <c r="T29" s="35">
        <f>SUM(Daily!T62,Daily!T713,Daily!T930)</f>
        <v>0</v>
      </c>
      <c r="U29" s="35">
        <f>SUM(Daily!U62,Daily!U713,Daily!U930)</f>
        <v>0</v>
      </c>
      <c r="V29" s="35">
        <f>SUM(Daily!V62,Daily!V713,Daily!V930)</f>
        <v>0</v>
      </c>
      <c r="W29" s="35">
        <f>SUM(Daily!W62,Daily!W713,Daily!W930)</f>
        <v>0</v>
      </c>
      <c r="X29" s="35">
        <f>SUM(Daily!X62,Daily!X713,Daily!X930)</f>
        <v>0</v>
      </c>
      <c r="Y29" s="35">
        <f>SUM(Daily!Y62,Daily!Y713,Daily!Y930)</f>
        <v>0</v>
      </c>
      <c r="Z29" s="35">
        <f>SUM(Daily!Z62,Daily!Z713,Daily!Z930)</f>
        <v>0</v>
      </c>
      <c r="AA29" s="35">
        <f>SUM(Daily!AA62,Daily!AA713,Daily!AA930)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SUM(Daily!B63,Daily!B714,Daily!B931)</f>
        <v>0</v>
      </c>
      <c r="C30" s="35">
        <f>SUM(Daily!C63,Daily!C714,Daily!C931)</f>
        <v>0</v>
      </c>
      <c r="D30" s="35">
        <f>SUM(Daily!D63,Daily!D714,Daily!D931)</f>
        <v>0</v>
      </c>
      <c r="E30" s="35">
        <f>SUM(Daily!E63,Daily!E714,Daily!E931)</f>
        <v>0</v>
      </c>
      <c r="F30" s="35">
        <f>SUM(Daily!F63,Daily!F714,Daily!F931)</f>
        <v>0</v>
      </c>
      <c r="G30" s="35">
        <f>SUM(Daily!G63,Daily!G714,Daily!G931)</f>
        <v>0</v>
      </c>
      <c r="H30" s="35">
        <f>SUM(Daily!H63,Daily!H714,Daily!H931)</f>
        <v>0</v>
      </c>
      <c r="I30" s="35">
        <f>SUM(Daily!I63,Daily!I714,Daily!I931)</f>
        <v>0</v>
      </c>
      <c r="J30" s="35">
        <f>SUM(Daily!J63,Daily!J714,Daily!J931)</f>
        <v>0</v>
      </c>
      <c r="K30" s="35">
        <f>SUM(Daily!K63,Daily!K714,Daily!K931)</f>
        <v>0</v>
      </c>
      <c r="L30" s="35">
        <f>SUM(Daily!L63,Daily!L714,Daily!L931)</f>
        <v>0</v>
      </c>
      <c r="M30" s="35">
        <f>SUM(Daily!M63,Daily!M714,Daily!M931)</f>
        <v>0</v>
      </c>
      <c r="N30" s="35">
        <f>SUM(Daily!N63,Daily!N714,Daily!N931)</f>
        <v>0</v>
      </c>
      <c r="O30" s="35">
        <f>SUM(Daily!O63,Daily!O714,Daily!O931)</f>
        <v>0</v>
      </c>
      <c r="P30" s="35">
        <f>SUM(Daily!P63,Daily!P714,Daily!P931)</f>
        <v>0</v>
      </c>
      <c r="Q30" s="35">
        <f>SUM(Daily!Q63,Daily!Q714,Daily!Q931)</f>
        <v>0</v>
      </c>
      <c r="R30" s="35">
        <f>SUM(Daily!R63,Daily!R714,Daily!R931)</f>
        <v>0</v>
      </c>
      <c r="S30" s="35">
        <f>SUM(Daily!S63,Daily!S714,Daily!S931)</f>
        <v>0</v>
      </c>
      <c r="T30" s="35">
        <f>SUM(Daily!T63,Daily!T714,Daily!T931)</f>
        <v>0</v>
      </c>
      <c r="U30" s="35">
        <f>SUM(Daily!U63,Daily!U714,Daily!U931)</f>
        <v>0</v>
      </c>
      <c r="V30" s="35">
        <f>SUM(Daily!V63,Daily!V714,Daily!V931)</f>
        <v>0</v>
      </c>
      <c r="W30" s="35">
        <f>SUM(Daily!W63,Daily!W714,Daily!W931)</f>
        <v>0</v>
      </c>
      <c r="X30" s="35">
        <f>SUM(Daily!X63,Daily!X714,Daily!X931)</f>
        <v>0</v>
      </c>
      <c r="Y30" s="35">
        <f>SUM(Daily!Y63,Daily!Y714,Daily!Y931)</f>
        <v>0</v>
      </c>
      <c r="Z30" s="35">
        <f>SUM(Daily!Z63,Daily!Z714,Daily!Z931)</f>
        <v>0</v>
      </c>
      <c r="AA30" s="35">
        <f>SUM(Daily!AA63,Daily!AA714,Daily!AA931)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75365</v>
      </c>
      <c r="C31" s="55">
        <f t="shared" ref="C31:AA31" si="1">SUM(C7:C30)</f>
        <v>86100</v>
      </c>
      <c r="D31" s="55">
        <f t="shared" si="1"/>
        <v>28048</v>
      </c>
      <c r="E31" s="55">
        <f t="shared" si="1"/>
        <v>31342</v>
      </c>
      <c r="F31" s="55">
        <f t="shared" si="1"/>
        <v>68152</v>
      </c>
      <c r="G31" s="55">
        <f t="shared" si="1"/>
        <v>77540</v>
      </c>
      <c r="H31" s="55">
        <f t="shared" si="1"/>
        <v>106488</v>
      </c>
      <c r="I31" s="55">
        <f t="shared" si="1"/>
        <v>119683</v>
      </c>
      <c r="J31" s="55">
        <f t="shared" si="1"/>
        <v>14015</v>
      </c>
      <c r="K31" s="55">
        <f t="shared" si="1"/>
        <v>12604</v>
      </c>
      <c r="L31" s="55">
        <f t="shared" si="1"/>
        <v>49989</v>
      </c>
      <c r="M31" s="55">
        <f t="shared" si="1"/>
        <v>45924</v>
      </c>
      <c r="N31" s="55">
        <f t="shared" si="1"/>
        <v>106911</v>
      </c>
      <c r="O31" s="55">
        <f t="shared" si="1"/>
        <v>94418</v>
      </c>
      <c r="P31" s="55">
        <f t="shared" si="1"/>
        <v>56571</v>
      </c>
      <c r="Q31" s="55">
        <f t="shared" si="1"/>
        <v>44774</v>
      </c>
      <c r="R31" s="55">
        <f t="shared" si="1"/>
        <v>76695</v>
      </c>
      <c r="S31" s="55">
        <f t="shared" si="1"/>
        <v>65637</v>
      </c>
      <c r="T31" s="55">
        <f t="shared" si="1"/>
        <v>15144</v>
      </c>
      <c r="U31" s="55">
        <f t="shared" si="1"/>
        <v>12758</v>
      </c>
      <c r="V31" s="55">
        <f t="shared" si="1"/>
        <v>60190</v>
      </c>
      <c r="W31" s="55">
        <f t="shared" si="1"/>
        <v>64458</v>
      </c>
      <c r="X31" s="55">
        <f t="shared" si="1"/>
        <v>46391</v>
      </c>
      <c r="Y31" s="55">
        <f t="shared" si="1"/>
        <v>22384</v>
      </c>
      <c r="Z31" s="55">
        <f t="shared" si="1"/>
        <v>113071</v>
      </c>
      <c r="AA31" s="55">
        <f t="shared" si="1"/>
        <v>135085</v>
      </c>
      <c r="AB31" s="55">
        <f>SUM(AB7:AB30)</f>
        <v>817030</v>
      </c>
      <c r="AC31" s="1">
        <f>SUM(AC7:AC30)</f>
        <v>812707</v>
      </c>
    </row>
    <row r="32" spans="1:29" ht="15.75" thickTop="1" x14ac:dyDescent="0.2">
      <c r="AB32" s="169" t="str">
        <f>IF(AB31='Daily Total'!D46,"Correct","Wrong")</f>
        <v>Correct</v>
      </c>
      <c r="AC32" s="169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232.33333333333334</v>
      </c>
      <c r="C40" s="32">
        <f t="shared" si="3"/>
        <v>0</v>
      </c>
      <c r="D40" s="3">
        <f t="shared" si="3"/>
        <v>138.66666666666666</v>
      </c>
      <c r="E40" s="32">
        <f t="shared" si="3"/>
        <v>2.6666666666666665</v>
      </c>
      <c r="F40" s="3">
        <f t="shared" si="3"/>
        <v>438.33333333333331</v>
      </c>
      <c r="G40" s="32">
        <f t="shared" si="3"/>
        <v>4.666666666666667</v>
      </c>
      <c r="H40" s="3">
        <f t="shared" si="3"/>
        <v>314.33333333333331</v>
      </c>
      <c r="I40" s="32">
        <f t="shared" si="3"/>
        <v>23</v>
      </c>
      <c r="J40" s="3">
        <f t="shared" si="3"/>
        <v>11.666666666666666</v>
      </c>
      <c r="K40" s="32">
        <f t="shared" si="3"/>
        <v>13.333333333333334</v>
      </c>
      <c r="L40" s="3">
        <f t="shared" si="3"/>
        <v>47.333333333333336</v>
      </c>
      <c r="M40" s="32">
        <f t="shared" si="3"/>
        <v>49.333333333333336</v>
      </c>
      <c r="N40" s="3">
        <f t="shared" si="3"/>
        <v>153.66666666666666</v>
      </c>
      <c r="O40" s="32">
        <f t="shared" si="3"/>
        <v>103.66666666666667</v>
      </c>
      <c r="P40" s="3">
        <f t="shared" si="3"/>
        <v>67</v>
      </c>
      <c r="Q40" s="32">
        <f t="shared" si="3"/>
        <v>38.666666666666664</v>
      </c>
      <c r="R40" s="3">
        <f t="shared" si="3"/>
        <v>19.666666666666668</v>
      </c>
      <c r="S40" s="32">
        <f t="shared" si="3"/>
        <v>33.666666666666664</v>
      </c>
      <c r="T40" s="3">
        <f t="shared" si="3"/>
        <v>0.66666666666666663</v>
      </c>
      <c r="U40" s="32">
        <f t="shared" si="3"/>
        <v>0</v>
      </c>
      <c r="V40" s="3">
        <f t="shared" si="3"/>
        <v>5.666666666666667</v>
      </c>
      <c r="W40" s="32">
        <f t="shared" si="3"/>
        <v>0</v>
      </c>
      <c r="X40" s="3">
        <f t="shared" si="3"/>
        <v>2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1431.3333333333335</v>
      </c>
      <c r="AC40" s="15">
        <f t="shared" ref="AC40:AC62" si="4">C40+E40+G40+I40+K40+M40+O40+Q40+S40+U40+W40+Y40+AA40</f>
        <v>269</v>
      </c>
    </row>
    <row r="41" spans="1:29" x14ac:dyDescent="0.2">
      <c r="A41" s="90" t="s">
        <v>18</v>
      </c>
      <c r="B41" s="3">
        <f t="shared" si="3"/>
        <v>1056.3333333333333</v>
      </c>
      <c r="C41" s="32">
        <f t="shared" si="3"/>
        <v>0.33333333333333331</v>
      </c>
      <c r="D41" s="3">
        <f t="shared" si="3"/>
        <v>502.66666666666669</v>
      </c>
      <c r="E41" s="32">
        <f t="shared" si="3"/>
        <v>138.66666666666666</v>
      </c>
      <c r="F41" s="3">
        <f t="shared" si="3"/>
        <v>1997.3333333333333</v>
      </c>
      <c r="G41" s="32">
        <f t="shared" si="3"/>
        <v>353.33333333333331</v>
      </c>
      <c r="H41" s="3">
        <f t="shared" si="3"/>
        <v>1546.6666666666667</v>
      </c>
      <c r="I41" s="32">
        <f t="shared" si="3"/>
        <v>650.66666666666663</v>
      </c>
      <c r="J41" s="3">
        <f t="shared" si="3"/>
        <v>61.666666666666664</v>
      </c>
      <c r="K41" s="32">
        <f t="shared" si="3"/>
        <v>194</v>
      </c>
      <c r="L41" s="3">
        <f t="shared" si="3"/>
        <v>432.66666666666669</v>
      </c>
      <c r="M41" s="32">
        <f t="shared" si="3"/>
        <v>508.33333333333331</v>
      </c>
      <c r="N41" s="3">
        <f t="shared" si="3"/>
        <v>1262.6666666666667</v>
      </c>
      <c r="O41" s="32">
        <f t="shared" si="3"/>
        <v>1242.3333333333333</v>
      </c>
      <c r="P41" s="3">
        <f t="shared" si="3"/>
        <v>703</v>
      </c>
      <c r="Q41" s="32">
        <f t="shared" si="3"/>
        <v>689.66666666666663</v>
      </c>
      <c r="R41" s="3">
        <f t="shared" si="3"/>
        <v>832</v>
      </c>
      <c r="S41" s="32">
        <f t="shared" si="3"/>
        <v>834</v>
      </c>
      <c r="T41" s="3">
        <f t="shared" si="3"/>
        <v>182</v>
      </c>
      <c r="U41" s="32">
        <f t="shared" si="3"/>
        <v>422.33333333333331</v>
      </c>
      <c r="V41" s="3">
        <f t="shared" si="3"/>
        <v>490.33333333333331</v>
      </c>
      <c r="W41" s="32">
        <f t="shared" si="3"/>
        <v>835.66666666666663</v>
      </c>
      <c r="X41" s="3">
        <f t="shared" si="3"/>
        <v>545</v>
      </c>
      <c r="Y41" s="32">
        <f t="shared" si="3"/>
        <v>391.33333333333331</v>
      </c>
      <c r="Z41" s="3">
        <f t="shared" si="3"/>
        <v>1365</v>
      </c>
      <c r="AA41" s="32">
        <f t="shared" si="3"/>
        <v>1011.6666666666666</v>
      </c>
      <c r="AB41" s="11">
        <f t="shared" ref="AB41:AB62" si="5">B41+D41+F41+H41+J41+L41+N41+P41+R41+T41+V41+X41+Z41</f>
        <v>10977.333333333334</v>
      </c>
      <c r="AC41" s="15">
        <f t="shared" si="4"/>
        <v>7272.333333333333</v>
      </c>
    </row>
    <row r="42" spans="1:29" x14ac:dyDescent="0.2">
      <c r="A42" s="89" t="s">
        <v>19</v>
      </c>
      <c r="B42" s="3">
        <f t="shared" si="3"/>
        <v>1359</v>
      </c>
      <c r="C42" s="32">
        <f t="shared" si="3"/>
        <v>1286.6666666666667</v>
      </c>
      <c r="D42" s="3">
        <f t="shared" si="3"/>
        <v>641.33333333333337</v>
      </c>
      <c r="E42" s="32">
        <f t="shared" si="3"/>
        <v>574.33333333333337</v>
      </c>
      <c r="F42" s="3">
        <f t="shared" si="3"/>
        <v>2193</v>
      </c>
      <c r="G42" s="32">
        <f t="shared" si="3"/>
        <v>1094</v>
      </c>
      <c r="H42" s="3">
        <f t="shared" si="3"/>
        <v>2125.3333333333335</v>
      </c>
      <c r="I42" s="32">
        <f t="shared" si="3"/>
        <v>1604</v>
      </c>
      <c r="J42" s="3">
        <f t="shared" si="3"/>
        <v>135</v>
      </c>
      <c r="K42" s="32">
        <f t="shared" si="3"/>
        <v>339.33333333333331</v>
      </c>
      <c r="L42" s="3">
        <f t="shared" si="3"/>
        <v>828.33333333333337</v>
      </c>
      <c r="M42" s="32">
        <f t="shared" si="3"/>
        <v>996</v>
      </c>
      <c r="N42" s="3">
        <f t="shared" si="3"/>
        <v>2079.6666666666665</v>
      </c>
      <c r="O42" s="32">
        <f t="shared" si="3"/>
        <v>2142.6666666666665</v>
      </c>
      <c r="P42" s="3">
        <f t="shared" si="3"/>
        <v>1104</v>
      </c>
      <c r="Q42" s="32">
        <f t="shared" si="3"/>
        <v>1238.6666666666667</v>
      </c>
      <c r="R42" s="3">
        <f t="shared" si="3"/>
        <v>1562</v>
      </c>
      <c r="S42" s="32">
        <f t="shared" si="3"/>
        <v>1385</v>
      </c>
      <c r="T42" s="3">
        <f t="shared" si="3"/>
        <v>267.33333333333331</v>
      </c>
      <c r="U42" s="32">
        <f t="shared" si="3"/>
        <v>684.66666666666663</v>
      </c>
      <c r="V42" s="3">
        <f t="shared" si="3"/>
        <v>913</v>
      </c>
      <c r="W42" s="32">
        <f t="shared" si="3"/>
        <v>1516.6666666666667</v>
      </c>
      <c r="X42" s="3">
        <f t="shared" si="3"/>
        <v>999.33333333333337</v>
      </c>
      <c r="Y42" s="32">
        <f t="shared" si="3"/>
        <v>621.33333333333337</v>
      </c>
      <c r="Z42" s="3">
        <f t="shared" si="3"/>
        <v>1896.3333333333333</v>
      </c>
      <c r="AA42" s="32">
        <f t="shared" si="3"/>
        <v>1846.3333333333333</v>
      </c>
      <c r="AB42" s="11">
        <f t="shared" si="5"/>
        <v>16103.66666666667</v>
      </c>
      <c r="AC42" s="15">
        <f t="shared" si="4"/>
        <v>15329.666666666666</v>
      </c>
    </row>
    <row r="43" spans="1:29" x14ac:dyDescent="0.2">
      <c r="A43" s="90" t="s">
        <v>20</v>
      </c>
      <c r="B43" s="3">
        <f t="shared" si="3"/>
        <v>1457</v>
      </c>
      <c r="C43" s="32">
        <f t="shared" si="3"/>
        <v>1425.3333333333333</v>
      </c>
      <c r="D43" s="3">
        <f t="shared" si="3"/>
        <v>576.66666666666663</v>
      </c>
      <c r="E43" s="32">
        <f t="shared" si="3"/>
        <v>571.33333333333337</v>
      </c>
      <c r="F43" s="3">
        <f t="shared" si="3"/>
        <v>1821.3333333333333</v>
      </c>
      <c r="G43" s="32">
        <f t="shared" si="3"/>
        <v>1169.6666666666667</v>
      </c>
      <c r="H43" s="3">
        <f t="shared" si="3"/>
        <v>2146</v>
      </c>
      <c r="I43" s="32">
        <f t="shared" si="3"/>
        <v>1791</v>
      </c>
      <c r="J43" s="3">
        <f t="shared" si="3"/>
        <v>155.66666666666666</v>
      </c>
      <c r="K43" s="32">
        <f t="shared" si="3"/>
        <v>429.33333333333331</v>
      </c>
      <c r="L43" s="3">
        <f t="shared" si="3"/>
        <v>806</v>
      </c>
      <c r="M43" s="32">
        <f t="shared" si="3"/>
        <v>1269.3333333333333</v>
      </c>
      <c r="N43" s="3">
        <f t="shared" si="3"/>
        <v>2058</v>
      </c>
      <c r="O43" s="32">
        <f t="shared" si="3"/>
        <v>2243.6666666666665</v>
      </c>
      <c r="P43" s="3">
        <f t="shared" si="3"/>
        <v>1127.6666666666667</v>
      </c>
      <c r="Q43" s="32">
        <f t="shared" si="3"/>
        <v>1034.6666666666667</v>
      </c>
      <c r="R43" s="3">
        <f t="shared" si="3"/>
        <v>1687.6666666666667</v>
      </c>
      <c r="S43" s="32">
        <f t="shared" si="3"/>
        <v>1297</v>
      </c>
      <c r="T43" s="3">
        <f t="shared" si="3"/>
        <v>325.33333333333331</v>
      </c>
      <c r="U43" s="32">
        <f t="shared" si="3"/>
        <v>514.66666666666663</v>
      </c>
      <c r="V43" s="3">
        <f t="shared" si="3"/>
        <v>884.66666666666663</v>
      </c>
      <c r="W43" s="32">
        <f t="shared" si="3"/>
        <v>1492.6666666666667</v>
      </c>
      <c r="X43" s="3">
        <f t="shared" si="3"/>
        <v>947</v>
      </c>
      <c r="Y43" s="32">
        <f t="shared" si="3"/>
        <v>770.66666666666663</v>
      </c>
      <c r="Z43" s="3">
        <f t="shared" si="3"/>
        <v>2021.6666666666667</v>
      </c>
      <c r="AA43" s="32">
        <f t="shared" si="3"/>
        <v>2122.6666666666665</v>
      </c>
      <c r="AB43" s="11">
        <f t="shared" si="5"/>
        <v>16014.666666666666</v>
      </c>
      <c r="AC43" s="15">
        <f t="shared" si="4"/>
        <v>16131.999999999996</v>
      </c>
    </row>
    <row r="44" spans="1:29" x14ac:dyDescent="0.2">
      <c r="A44" s="89" t="s">
        <v>21</v>
      </c>
      <c r="B44" s="3">
        <f t="shared" si="3"/>
        <v>1527</v>
      </c>
      <c r="C44" s="32">
        <f t="shared" si="3"/>
        <v>1353.3333333333333</v>
      </c>
      <c r="D44" s="3">
        <f t="shared" si="3"/>
        <v>542.66666666666663</v>
      </c>
      <c r="E44" s="32">
        <f t="shared" si="3"/>
        <v>573.66666666666663</v>
      </c>
      <c r="F44" s="3">
        <f t="shared" si="3"/>
        <v>1630.3333333333333</v>
      </c>
      <c r="G44" s="32">
        <f t="shared" si="3"/>
        <v>998.66666666666663</v>
      </c>
      <c r="H44" s="3">
        <f t="shared" si="3"/>
        <v>2113.3333333333335</v>
      </c>
      <c r="I44" s="32">
        <f t="shared" si="3"/>
        <v>1891</v>
      </c>
      <c r="J44" s="3">
        <f t="shared" si="3"/>
        <v>154.33333333333334</v>
      </c>
      <c r="K44" s="32">
        <f t="shared" si="3"/>
        <v>416.33333333333331</v>
      </c>
      <c r="L44" s="3">
        <f t="shared" si="3"/>
        <v>699</v>
      </c>
      <c r="M44" s="32">
        <f t="shared" si="3"/>
        <v>1290</v>
      </c>
      <c r="N44" s="3">
        <f t="shared" si="3"/>
        <v>1677.3333333333333</v>
      </c>
      <c r="O44" s="32">
        <f t="shared" si="3"/>
        <v>2054.6666666666665</v>
      </c>
      <c r="P44" s="3">
        <f t="shared" si="3"/>
        <v>994.66666666666663</v>
      </c>
      <c r="Q44" s="32">
        <f t="shared" si="3"/>
        <v>836</v>
      </c>
      <c r="R44" s="3">
        <f t="shared" si="3"/>
        <v>1511</v>
      </c>
      <c r="S44" s="32">
        <f t="shared" si="3"/>
        <v>1104.6666666666667</v>
      </c>
      <c r="T44" s="3">
        <f t="shared" si="3"/>
        <v>245.66666666666666</v>
      </c>
      <c r="U44" s="32">
        <f t="shared" si="3"/>
        <v>354.66666666666669</v>
      </c>
      <c r="V44" s="3">
        <f t="shared" si="3"/>
        <v>728.33333333333337</v>
      </c>
      <c r="W44" s="32">
        <f t="shared" si="3"/>
        <v>1234</v>
      </c>
      <c r="X44" s="3">
        <f t="shared" si="3"/>
        <v>820</v>
      </c>
      <c r="Y44" s="32">
        <f t="shared" si="3"/>
        <v>580.66666666666663</v>
      </c>
      <c r="Z44" s="3">
        <f t="shared" si="3"/>
        <v>1992.3333333333333</v>
      </c>
      <c r="AA44" s="32">
        <f t="shared" si="3"/>
        <v>1972.3333333333333</v>
      </c>
      <c r="AB44" s="11">
        <f t="shared" si="5"/>
        <v>14636</v>
      </c>
      <c r="AC44" s="15">
        <f t="shared" si="4"/>
        <v>14659.999999999998</v>
      </c>
    </row>
    <row r="45" spans="1:29" x14ac:dyDescent="0.2">
      <c r="A45" s="90" t="s">
        <v>22</v>
      </c>
      <c r="B45" s="3">
        <f t="shared" si="3"/>
        <v>1563.6666666666667</v>
      </c>
      <c r="C45" s="32">
        <f t="shared" si="3"/>
        <v>1424.3333333333333</v>
      </c>
      <c r="D45" s="3">
        <f t="shared" si="3"/>
        <v>524</v>
      </c>
      <c r="E45" s="32">
        <f t="shared" si="3"/>
        <v>488</v>
      </c>
      <c r="F45" s="3">
        <f t="shared" si="3"/>
        <v>1535.6666666666667</v>
      </c>
      <c r="G45" s="32">
        <f t="shared" si="3"/>
        <v>743.33333333333337</v>
      </c>
      <c r="H45" s="3">
        <f t="shared" si="3"/>
        <v>2169.6666666666665</v>
      </c>
      <c r="I45" s="32">
        <f t="shared" si="3"/>
        <v>1853</v>
      </c>
      <c r="J45" s="3">
        <f t="shared" si="3"/>
        <v>191.33333333333334</v>
      </c>
      <c r="K45" s="32">
        <f t="shared" si="3"/>
        <v>496.66666666666669</v>
      </c>
      <c r="L45" s="3">
        <f t="shared" si="3"/>
        <v>546</v>
      </c>
      <c r="M45" s="32">
        <f t="shared" si="3"/>
        <v>1382.6666666666667</v>
      </c>
      <c r="N45" s="3">
        <f t="shared" si="3"/>
        <v>1623.6666666666667</v>
      </c>
      <c r="O45" s="32">
        <f t="shared" si="3"/>
        <v>2258.6666666666665</v>
      </c>
      <c r="P45" s="3">
        <f t="shared" si="3"/>
        <v>982</v>
      </c>
      <c r="Q45" s="32">
        <f t="shared" si="3"/>
        <v>737</v>
      </c>
      <c r="R45" s="3">
        <f t="shared" si="3"/>
        <v>1594</v>
      </c>
      <c r="S45" s="32">
        <f t="shared" si="3"/>
        <v>1094.3333333333333</v>
      </c>
      <c r="T45" s="3">
        <f t="shared" si="3"/>
        <v>169.33333333333334</v>
      </c>
      <c r="U45" s="32">
        <f t="shared" si="3"/>
        <v>250.33333333333334</v>
      </c>
      <c r="V45" s="3">
        <f t="shared" si="3"/>
        <v>674.66666666666663</v>
      </c>
      <c r="W45" s="32">
        <f t="shared" si="3"/>
        <v>1676.3333333333333</v>
      </c>
      <c r="X45" s="3">
        <f t="shared" si="3"/>
        <v>801.33333333333337</v>
      </c>
      <c r="Y45" s="32">
        <f t="shared" si="3"/>
        <v>476</v>
      </c>
      <c r="Z45" s="3">
        <f t="shared" si="3"/>
        <v>2042.3333333333333</v>
      </c>
      <c r="AA45" s="32">
        <f t="shared" si="3"/>
        <v>2231</v>
      </c>
      <c r="AB45" s="11">
        <f t="shared" si="5"/>
        <v>14417.666666666668</v>
      </c>
      <c r="AC45" s="15">
        <f t="shared" si="4"/>
        <v>15111.666666666668</v>
      </c>
    </row>
    <row r="46" spans="1:29" x14ac:dyDescent="0.2">
      <c r="A46" s="89" t="s">
        <v>23</v>
      </c>
      <c r="B46" s="3">
        <f t="shared" si="3"/>
        <v>1375</v>
      </c>
      <c r="C46" s="32">
        <f t="shared" si="3"/>
        <v>1402</v>
      </c>
      <c r="D46" s="3">
        <f t="shared" si="3"/>
        <v>520.33333333333337</v>
      </c>
      <c r="E46" s="32">
        <f t="shared" si="3"/>
        <v>407.33333333333331</v>
      </c>
      <c r="F46" s="3">
        <f t="shared" si="3"/>
        <v>1375.6666666666667</v>
      </c>
      <c r="G46" s="32">
        <f t="shared" si="3"/>
        <v>663.33333333333337</v>
      </c>
      <c r="H46" s="3">
        <f t="shared" si="3"/>
        <v>2007.3333333333333</v>
      </c>
      <c r="I46" s="32">
        <f t="shared" si="3"/>
        <v>1714.6666666666667</v>
      </c>
      <c r="J46" s="3">
        <f t="shared" si="3"/>
        <v>170.66666666666666</v>
      </c>
      <c r="K46" s="32">
        <f t="shared" si="3"/>
        <v>347.66666666666669</v>
      </c>
      <c r="L46" s="3">
        <f t="shared" si="3"/>
        <v>453.66666666666669</v>
      </c>
      <c r="M46" s="32">
        <f t="shared" si="3"/>
        <v>1129</v>
      </c>
      <c r="N46" s="3">
        <f t="shared" si="3"/>
        <v>1499.3333333333333</v>
      </c>
      <c r="O46" s="32">
        <f t="shared" si="3"/>
        <v>1721</v>
      </c>
      <c r="P46" s="3">
        <f t="shared" si="3"/>
        <v>1039.6666666666667</v>
      </c>
      <c r="Q46" s="32">
        <f t="shared" si="3"/>
        <v>577.33333333333337</v>
      </c>
      <c r="R46" s="3">
        <f t="shared" si="3"/>
        <v>1436</v>
      </c>
      <c r="S46" s="32">
        <f t="shared" si="3"/>
        <v>874.33333333333337</v>
      </c>
      <c r="T46" s="3">
        <f t="shared" si="3"/>
        <v>232.33333333333334</v>
      </c>
      <c r="U46" s="32">
        <f t="shared" si="3"/>
        <v>175.33333333333334</v>
      </c>
      <c r="V46" s="3">
        <f t="shared" si="3"/>
        <v>635.66666666666663</v>
      </c>
      <c r="W46" s="32">
        <f t="shared" si="3"/>
        <v>1403</v>
      </c>
      <c r="X46" s="3">
        <f t="shared" si="3"/>
        <v>760.33333333333337</v>
      </c>
      <c r="Y46" s="32">
        <f t="shared" si="3"/>
        <v>350</v>
      </c>
      <c r="Z46" s="3">
        <f t="shared" si="3"/>
        <v>1848</v>
      </c>
      <c r="AA46" s="32">
        <f t="shared" si="3"/>
        <v>2191</v>
      </c>
      <c r="AB46" s="11">
        <f t="shared" si="5"/>
        <v>13354</v>
      </c>
      <c r="AC46" s="15">
        <f t="shared" si="4"/>
        <v>12956</v>
      </c>
    </row>
    <row r="47" spans="1:29" x14ac:dyDescent="0.2">
      <c r="A47" s="90" t="s">
        <v>24</v>
      </c>
      <c r="B47" s="3">
        <f t="shared" si="3"/>
        <v>1553.3333333333333</v>
      </c>
      <c r="C47" s="32">
        <f t="shared" si="3"/>
        <v>1474</v>
      </c>
      <c r="D47" s="3">
        <f t="shared" si="3"/>
        <v>512.33333333333337</v>
      </c>
      <c r="E47" s="32">
        <f t="shared" si="3"/>
        <v>426.33333333333331</v>
      </c>
      <c r="F47" s="3">
        <f t="shared" si="3"/>
        <v>1335.6666666666667</v>
      </c>
      <c r="G47" s="32">
        <f t="shared" si="3"/>
        <v>712.66666666666663</v>
      </c>
      <c r="H47" s="3">
        <f t="shared" si="3"/>
        <v>2177.6666666666665</v>
      </c>
      <c r="I47" s="32">
        <f t="shared" si="3"/>
        <v>1757</v>
      </c>
      <c r="J47" s="3">
        <f t="shared" si="3"/>
        <v>171.33333333333334</v>
      </c>
      <c r="K47" s="32">
        <f t="shared" si="3"/>
        <v>233</v>
      </c>
      <c r="L47" s="3">
        <f t="shared" si="3"/>
        <v>498.66666666666669</v>
      </c>
      <c r="M47" s="32">
        <f t="shared" si="3"/>
        <v>1142.6666666666667</v>
      </c>
      <c r="N47" s="3">
        <f t="shared" si="3"/>
        <v>1598.3333333333333</v>
      </c>
      <c r="O47" s="32">
        <f t="shared" si="3"/>
        <v>1752.3333333333333</v>
      </c>
      <c r="P47" s="3">
        <f t="shared" si="3"/>
        <v>1024.6666666666667</v>
      </c>
      <c r="Q47" s="32">
        <f t="shared" si="3"/>
        <v>616.66666666666663</v>
      </c>
      <c r="R47" s="3">
        <f t="shared" si="3"/>
        <v>1376.3333333333333</v>
      </c>
      <c r="S47" s="32">
        <f t="shared" si="3"/>
        <v>941</v>
      </c>
      <c r="T47" s="3">
        <f t="shared" si="3"/>
        <v>168</v>
      </c>
      <c r="U47" s="32">
        <f t="shared" si="3"/>
        <v>162</v>
      </c>
      <c r="V47" s="3">
        <f t="shared" si="3"/>
        <v>739</v>
      </c>
      <c r="W47" s="32">
        <f t="shared" si="3"/>
        <v>1448.3333333333333</v>
      </c>
      <c r="X47" s="3">
        <f t="shared" si="3"/>
        <v>707.66666666666663</v>
      </c>
      <c r="Y47" s="32">
        <f t="shared" si="3"/>
        <v>334.33333333333331</v>
      </c>
      <c r="Z47" s="3">
        <f t="shared" si="3"/>
        <v>2052.3333333333335</v>
      </c>
      <c r="AA47" s="32">
        <f t="shared" si="3"/>
        <v>2420</v>
      </c>
      <c r="AB47" s="11">
        <f t="shared" si="5"/>
        <v>13915.333333333334</v>
      </c>
      <c r="AC47" s="15">
        <f t="shared" si="4"/>
        <v>13420.333333333336</v>
      </c>
    </row>
    <row r="48" spans="1:29" x14ac:dyDescent="0.2">
      <c r="A48" s="89" t="s">
        <v>25</v>
      </c>
      <c r="B48" s="3">
        <f t="shared" si="3"/>
        <v>1573.3333333333333</v>
      </c>
      <c r="C48" s="32">
        <f t="shared" si="3"/>
        <v>1606.3333333333333</v>
      </c>
      <c r="D48" s="3">
        <f t="shared" si="3"/>
        <v>554.33333333333337</v>
      </c>
      <c r="E48" s="32">
        <f t="shared" si="3"/>
        <v>444.33333333333331</v>
      </c>
      <c r="F48" s="3">
        <f t="shared" si="3"/>
        <v>1404.3333333333333</v>
      </c>
      <c r="G48" s="32">
        <f t="shared" si="3"/>
        <v>885</v>
      </c>
      <c r="H48" s="3">
        <f t="shared" si="3"/>
        <v>2191</v>
      </c>
      <c r="I48" s="32">
        <f t="shared" si="3"/>
        <v>2047</v>
      </c>
      <c r="J48" s="3">
        <f t="shared" si="3"/>
        <v>220.33333333333334</v>
      </c>
      <c r="K48" s="32">
        <f t="shared" si="3"/>
        <v>207</v>
      </c>
      <c r="L48" s="3">
        <f t="shared" si="3"/>
        <v>645.33333333333337</v>
      </c>
      <c r="M48" s="32">
        <f t="shared" si="3"/>
        <v>1212</v>
      </c>
      <c r="N48" s="3">
        <f t="shared" si="3"/>
        <v>1745.6666666666667</v>
      </c>
      <c r="O48" s="32">
        <f t="shared" si="3"/>
        <v>1777</v>
      </c>
      <c r="P48" s="3">
        <f t="shared" si="3"/>
        <v>1086.3333333333333</v>
      </c>
      <c r="Q48" s="32">
        <f t="shared" si="3"/>
        <v>696</v>
      </c>
      <c r="R48" s="3">
        <f t="shared" si="3"/>
        <v>1530</v>
      </c>
      <c r="S48" s="32">
        <f t="shared" si="3"/>
        <v>984</v>
      </c>
      <c r="T48" s="3">
        <f t="shared" si="3"/>
        <v>206.33333333333334</v>
      </c>
      <c r="U48" s="32">
        <f t="shared" si="3"/>
        <v>174.66666666666666</v>
      </c>
      <c r="V48" s="3">
        <f t="shared" si="3"/>
        <v>878</v>
      </c>
      <c r="W48" s="32">
        <f t="shared" si="3"/>
        <v>1587</v>
      </c>
      <c r="X48" s="3">
        <f t="shared" si="3"/>
        <v>853</v>
      </c>
      <c r="Y48" s="32">
        <f t="shared" si="3"/>
        <v>350.66666666666669</v>
      </c>
      <c r="Z48" s="3">
        <f t="shared" si="3"/>
        <v>2194</v>
      </c>
      <c r="AA48" s="32">
        <f t="shared" si="3"/>
        <v>2844.3333333333335</v>
      </c>
      <c r="AB48" s="11">
        <f t="shared" si="5"/>
        <v>15082</v>
      </c>
      <c r="AC48" s="15">
        <f t="shared" si="4"/>
        <v>14815.333333333332</v>
      </c>
    </row>
    <row r="49" spans="1:29" x14ac:dyDescent="0.2">
      <c r="A49" s="90" t="s">
        <v>26</v>
      </c>
      <c r="B49" s="3">
        <f t="shared" si="3"/>
        <v>1496.3333333333333</v>
      </c>
      <c r="C49" s="32">
        <f t="shared" si="3"/>
        <v>1733.3333333333333</v>
      </c>
      <c r="D49" s="3">
        <f t="shared" si="3"/>
        <v>500.33333333333331</v>
      </c>
      <c r="E49" s="32">
        <f t="shared" si="3"/>
        <v>463.33333333333331</v>
      </c>
      <c r="F49" s="3">
        <f t="shared" si="3"/>
        <v>1216</v>
      </c>
      <c r="G49" s="32">
        <f t="shared" si="3"/>
        <v>982</v>
      </c>
      <c r="H49" s="3">
        <f t="shared" si="3"/>
        <v>2123.3333333333335</v>
      </c>
      <c r="I49" s="32">
        <f t="shared" si="3"/>
        <v>2070.6666666666665</v>
      </c>
      <c r="J49" s="3">
        <f t="shared" si="3"/>
        <v>223.66666666666666</v>
      </c>
      <c r="K49" s="32">
        <f t="shared" si="3"/>
        <v>183.66666666666666</v>
      </c>
      <c r="L49" s="3">
        <f t="shared" si="3"/>
        <v>664</v>
      </c>
      <c r="M49" s="32">
        <f t="shared" si="3"/>
        <v>977</v>
      </c>
      <c r="N49" s="3">
        <f t="shared" si="3"/>
        <v>1612</v>
      </c>
      <c r="O49" s="32">
        <f t="shared" si="3"/>
        <v>1611</v>
      </c>
      <c r="P49" s="3">
        <f t="shared" si="3"/>
        <v>1022</v>
      </c>
      <c r="Q49" s="32">
        <f t="shared" si="3"/>
        <v>678</v>
      </c>
      <c r="R49" s="3">
        <f t="shared" si="3"/>
        <v>1435.3333333333333</v>
      </c>
      <c r="S49" s="32">
        <f t="shared" si="3"/>
        <v>980.66666666666663</v>
      </c>
      <c r="T49" s="3">
        <f t="shared" si="3"/>
        <v>204.66666666666666</v>
      </c>
      <c r="U49" s="32">
        <f t="shared" si="3"/>
        <v>171.33333333333334</v>
      </c>
      <c r="V49" s="3">
        <f t="shared" si="3"/>
        <v>902.33333333333337</v>
      </c>
      <c r="W49" s="32">
        <f t="shared" ref="W49:AA49" si="6">+W17/$B$65</f>
        <v>1167</v>
      </c>
      <c r="X49" s="3">
        <f t="shared" si="6"/>
        <v>765.33333333333337</v>
      </c>
      <c r="Y49" s="32">
        <f t="shared" si="6"/>
        <v>332.33333333333331</v>
      </c>
      <c r="Z49" s="3">
        <f t="shared" si="6"/>
        <v>2044.6666666666667</v>
      </c>
      <c r="AA49" s="32">
        <f t="shared" si="6"/>
        <v>2869.3333333333335</v>
      </c>
      <c r="AB49" s="11">
        <f t="shared" si="5"/>
        <v>14210.000000000002</v>
      </c>
      <c r="AC49" s="15">
        <f t="shared" si="4"/>
        <v>14219.666666666668</v>
      </c>
    </row>
    <row r="50" spans="1:29" x14ac:dyDescent="0.2">
      <c r="A50" s="89" t="s">
        <v>27</v>
      </c>
      <c r="B50" s="3">
        <f t="shared" ref="B50:AA59" si="7">+B18/$B$65</f>
        <v>1428.3333333333333</v>
      </c>
      <c r="C50" s="32">
        <f t="shared" si="7"/>
        <v>1689.6666666666667</v>
      </c>
      <c r="D50" s="3">
        <f t="shared" si="7"/>
        <v>577</v>
      </c>
      <c r="E50" s="32">
        <f t="shared" si="7"/>
        <v>538</v>
      </c>
      <c r="F50" s="3">
        <f t="shared" si="7"/>
        <v>1101.3333333333333</v>
      </c>
      <c r="G50" s="32">
        <f t="shared" si="7"/>
        <v>1131.3333333333333</v>
      </c>
      <c r="H50" s="3">
        <f t="shared" si="7"/>
        <v>2139.3333333333335</v>
      </c>
      <c r="I50" s="32">
        <f t="shared" si="7"/>
        <v>2125.6666666666665</v>
      </c>
      <c r="J50" s="3">
        <f t="shared" si="7"/>
        <v>231</v>
      </c>
      <c r="K50" s="32">
        <f t="shared" si="7"/>
        <v>164.66666666666666</v>
      </c>
      <c r="L50" s="3">
        <f t="shared" si="7"/>
        <v>771</v>
      </c>
      <c r="M50" s="32">
        <f t="shared" si="7"/>
        <v>756.66666666666663</v>
      </c>
      <c r="N50" s="3">
        <f t="shared" si="7"/>
        <v>1792.6666666666667</v>
      </c>
      <c r="O50" s="32">
        <f t="shared" si="7"/>
        <v>1425.3333333333333</v>
      </c>
      <c r="P50" s="3">
        <f t="shared" si="7"/>
        <v>1172</v>
      </c>
      <c r="Q50" s="32">
        <f t="shared" si="7"/>
        <v>651.66666666666663</v>
      </c>
      <c r="R50" s="3">
        <f t="shared" si="7"/>
        <v>1365.6666666666667</v>
      </c>
      <c r="S50" s="32">
        <f t="shared" si="7"/>
        <v>979.66666666666663</v>
      </c>
      <c r="T50" s="3">
        <f t="shared" si="7"/>
        <v>256</v>
      </c>
      <c r="U50" s="32">
        <f t="shared" si="7"/>
        <v>119</v>
      </c>
      <c r="V50" s="3">
        <f t="shared" si="7"/>
        <v>1078.6666666666667</v>
      </c>
      <c r="W50" s="32">
        <f t="shared" si="7"/>
        <v>1193.6666666666667</v>
      </c>
      <c r="X50" s="3">
        <f t="shared" si="7"/>
        <v>769.66666666666663</v>
      </c>
      <c r="Y50" s="32">
        <f t="shared" si="7"/>
        <v>333.33333333333331</v>
      </c>
      <c r="Z50" s="3">
        <f t="shared" si="7"/>
        <v>2089.6666666666665</v>
      </c>
      <c r="AA50" s="32">
        <f t="shared" si="7"/>
        <v>2860.3333333333335</v>
      </c>
      <c r="AB50" s="11">
        <f t="shared" si="5"/>
        <v>14772.333333333332</v>
      </c>
      <c r="AC50" s="15">
        <f t="shared" si="4"/>
        <v>13969</v>
      </c>
    </row>
    <row r="51" spans="1:29" x14ac:dyDescent="0.2">
      <c r="A51" s="90" t="s">
        <v>28</v>
      </c>
      <c r="B51" s="3">
        <f t="shared" si="7"/>
        <v>1482.3333333333333</v>
      </c>
      <c r="C51" s="32">
        <f t="shared" si="7"/>
        <v>2058.3333333333335</v>
      </c>
      <c r="D51" s="3">
        <f t="shared" si="7"/>
        <v>641.33333333333337</v>
      </c>
      <c r="E51" s="32">
        <f t="shared" si="7"/>
        <v>592</v>
      </c>
      <c r="F51" s="3">
        <f t="shared" si="7"/>
        <v>1072</v>
      </c>
      <c r="G51" s="32">
        <f t="shared" si="7"/>
        <v>1618</v>
      </c>
      <c r="H51" s="3">
        <f t="shared" si="7"/>
        <v>2351.3333333333335</v>
      </c>
      <c r="I51" s="32">
        <f t="shared" si="7"/>
        <v>2573.6666666666665</v>
      </c>
      <c r="J51" s="3">
        <f t="shared" si="7"/>
        <v>319.66666666666669</v>
      </c>
      <c r="K51" s="32">
        <f t="shared" si="7"/>
        <v>196</v>
      </c>
      <c r="L51" s="3">
        <f t="shared" si="7"/>
        <v>1187.3333333333333</v>
      </c>
      <c r="M51" s="32">
        <f t="shared" si="7"/>
        <v>771.33333333333337</v>
      </c>
      <c r="N51" s="3">
        <f t="shared" si="7"/>
        <v>2358</v>
      </c>
      <c r="O51" s="32">
        <f t="shared" si="7"/>
        <v>1699.6666666666667</v>
      </c>
      <c r="P51" s="3">
        <f t="shared" si="7"/>
        <v>1399.6666666666667</v>
      </c>
      <c r="Q51" s="32">
        <f t="shared" si="7"/>
        <v>738.66666666666663</v>
      </c>
      <c r="R51" s="3">
        <f t="shared" si="7"/>
        <v>1616</v>
      </c>
      <c r="S51" s="32">
        <f t="shared" si="7"/>
        <v>1268.6666666666667</v>
      </c>
      <c r="T51" s="3">
        <f t="shared" si="7"/>
        <v>377.66666666666669</v>
      </c>
      <c r="U51" s="32">
        <f t="shared" si="7"/>
        <v>146.66666666666666</v>
      </c>
      <c r="V51" s="3">
        <f t="shared" si="7"/>
        <v>1444.3333333333333</v>
      </c>
      <c r="W51" s="32">
        <f t="shared" si="7"/>
        <v>1196</v>
      </c>
      <c r="X51" s="3">
        <f t="shared" si="7"/>
        <v>1028.3333333333333</v>
      </c>
      <c r="Y51" s="32">
        <f t="shared" si="7"/>
        <v>324.33333333333331</v>
      </c>
      <c r="Z51" s="3">
        <f t="shared" si="7"/>
        <v>2327.3333333333335</v>
      </c>
      <c r="AA51" s="32">
        <f t="shared" si="7"/>
        <v>3508.3333333333335</v>
      </c>
      <c r="AB51" s="11">
        <f t="shared" si="5"/>
        <v>17605.333333333332</v>
      </c>
      <c r="AC51" s="15">
        <f t="shared" si="4"/>
        <v>16691.666666666664</v>
      </c>
    </row>
    <row r="52" spans="1:29" x14ac:dyDescent="0.2">
      <c r="A52" s="89" t="s">
        <v>29</v>
      </c>
      <c r="B52" s="3">
        <f t="shared" si="7"/>
        <v>1722.6666666666667</v>
      </c>
      <c r="C52" s="32">
        <f t="shared" si="7"/>
        <v>2346.3333333333335</v>
      </c>
      <c r="D52" s="3">
        <f t="shared" si="7"/>
        <v>804.33333333333337</v>
      </c>
      <c r="E52" s="32">
        <f t="shared" si="7"/>
        <v>766</v>
      </c>
      <c r="F52" s="3">
        <f t="shared" si="7"/>
        <v>1303.3333333333333</v>
      </c>
      <c r="G52" s="32">
        <f t="shared" si="7"/>
        <v>2523</v>
      </c>
      <c r="H52" s="3">
        <f t="shared" si="7"/>
        <v>2487</v>
      </c>
      <c r="I52" s="32">
        <f t="shared" si="7"/>
        <v>3281.6666666666665</v>
      </c>
      <c r="J52" s="3">
        <f t="shared" si="7"/>
        <v>560.66666666666663</v>
      </c>
      <c r="K52" s="32">
        <f t="shared" si="7"/>
        <v>195.66666666666666</v>
      </c>
      <c r="L52" s="3">
        <f t="shared" si="7"/>
        <v>1570</v>
      </c>
      <c r="M52" s="32">
        <f t="shared" si="7"/>
        <v>794.33333333333337</v>
      </c>
      <c r="N52" s="3">
        <f t="shared" si="7"/>
        <v>3044.6666666666665</v>
      </c>
      <c r="O52" s="32">
        <f t="shared" si="7"/>
        <v>2006</v>
      </c>
      <c r="P52" s="3">
        <f t="shared" si="7"/>
        <v>1939.3333333333333</v>
      </c>
      <c r="Q52" s="32">
        <f t="shared" si="7"/>
        <v>923.66666666666663</v>
      </c>
      <c r="R52" s="3">
        <f t="shared" si="7"/>
        <v>2125</v>
      </c>
      <c r="S52" s="32">
        <f t="shared" si="7"/>
        <v>1753.3333333333333</v>
      </c>
      <c r="T52" s="3">
        <f t="shared" si="7"/>
        <v>740</v>
      </c>
      <c r="U52" s="32">
        <f t="shared" si="7"/>
        <v>146</v>
      </c>
      <c r="V52" s="3">
        <f t="shared" si="7"/>
        <v>2145</v>
      </c>
      <c r="W52" s="32">
        <f t="shared" si="7"/>
        <v>1333.3333333333333</v>
      </c>
      <c r="X52" s="3">
        <f t="shared" si="7"/>
        <v>1546.3333333333333</v>
      </c>
      <c r="Y52" s="32">
        <f t="shared" si="7"/>
        <v>445.66666666666669</v>
      </c>
      <c r="Z52" s="3">
        <f t="shared" si="7"/>
        <v>2840.3333333333335</v>
      </c>
      <c r="AA52" s="32">
        <f t="shared" si="7"/>
        <v>3943</v>
      </c>
      <c r="AB52" s="11">
        <f t="shared" si="5"/>
        <v>22828.666666666664</v>
      </c>
      <c r="AC52" s="15">
        <f t="shared" si="4"/>
        <v>20458</v>
      </c>
    </row>
    <row r="53" spans="1:29" x14ac:dyDescent="0.2">
      <c r="A53" s="90" t="s">
        <v>30</v>
      </c>
      <c r="B53" s="3">
        <f t="shared" si="7"/>
        <v>1924.3333333333333</v>
      </c>
      <c r="C53" s="32">
        <f t="shared" si="7"/>
        <v>2604.3333333333335</v>
      </c>
      <c r="D53" s="3">
        <f t="shared" si="7"/>
        <v>758</v>
      </c>
      <c r="E53" s="32">
        <f t="shared" si="7"/>
        <v>916</v>
      </c>
      <c r="F53" s="3">
        <f t="shared" si="7"/>
        <v>1327</v>
      </c>
      <c r="G53" s="32">
        <f t="shared" si="7"/>
        <v>3266.3333333333335</v>
      </c>
      <c r="H53" s="3">
        <f t="shared" si="7"/>
        <v>2654.6666666666665</v>
      </c>
      <c r="I53" s="32">
        <f t="shared" si="7"/>
        <v>3835</v>
      </c>
      <c r="J53" s="3">
        <f t="shared" si="7"/>
        <v>637.33333333333337</v>
      </c>
      <c r="K53" s="32">
        <f t="shared" si="7"/>
        <v>201.66666666666666</v>
      </c>
      <c r="L53" s="3">
        <f t="shared" si="7"/>
        <v>1689</v>
      </c>
      <c r="M53" s="32">
        <f t="shared" si="7"/>
        <v>798.33333333333337</v>
      </c>
      <c r="N53" s="3">
        <f t="shared" si="7"/>
        <v>3554.3333333333335</v>
      </c>
      <c r="O53" s="32">
        <f t="shared" si="7"/>
        <v>2147.6666666666665</v>
      </c>
      <c r="P53" s="3">
        <f t="shared" si="7"/>
        <v>1760</v>
      </c>
      <c r="Q53" s="32">
        <f t="shared" si="7"/>
        <v>1076.3333333333333</v>
      </c>
      <c r="R53" s="3">
        <f t="shared" si="7"/>
        <v>2060</v>
      </c>
      <c r="S53" s="32">
        <f t="shared" si="7"/>
        <v>2011</v>
      </c>
      <c r="T53" s="3">
        <f t="shared" si="7"/>
        <v>584.66666666666663</v>
      </c>
      <c r="U53" s="32">
        <f t="shared" si="7"/>
        <v>212.33333333333334</v>
      </c>
      <c r="V53" s="3">
        <f t="shared" si="7"/>
        <v>1906.3333333333333</v>
      </c>
      <c r="W53" s="32">
        <f t="shared" si="7"/>
        <v>1485</v>
      </c>
      <c r="X53" s="3">
        <f t="shared" si="7"/>
        <v>1677.3333333333333</v>
      </c>
      <c r="Y53" s="32">
        <f t="shared" si="7"/>
        <v>510.66666666666669</v>
      </c>
      <c r="Z53" s="3">
        <f t="shared" si="7"/>
        <v>2924.3333333333335</v>
      </c>
      <c r="AA53" s="32">
        <f t="shared" si="7"/>
        <v>4286.333333333333</v>
      </c>
      <c r="AB53" s="11">
        <f t="shared" si="5"/>
        <v>23457.333333333328</v>
      </c>
      <c r="AC53" s="15">
        <f t="shared" si="4"/>
        <v>23351</v>
      </c>
    </row>
    <row r="54" spans="1:29" x14ac:dyDescent="0.2">
      <c r="A54" s="89" t="s">
        <v>31</v>
      </c>
      <c r="B54" s="3">
        <f t="shared" si="7"/>
        <v>1754.6666666666667</v>
      </c>
      <c r="C54" s="32">
        <f t="shared" si="7"/>
        <v>2517.6666666666665</v>
      </c>
      <c r="D54" s="3">
        <f t="shared" si="7"/>
        <v>595.66666666666663</v>
      </c>
      <c r="E54" s="32">
        <f t="shared" si="7"/>
        <v>900.33333333333337</v>
      </c>
      <c r="F54" s="3">
        <f t="shared" si="7"/>
        <v>1075.3333333333333</v>
      </c>
      <c r="G54" s="32">
        <f t="shared" si="7"/>
        <v>2972.3333333333335</v>
      </c>
      <c r="H54" s="3">
        <f t="shared" si="7"/>
        <v>2264.6666666666665</v>
      </c>
      <c r="I54" s="32">
        <f t="shared" si="7"/>
        <v>3594.3333333333335</v>
      </c>
      <c r="J54" s="3">
        <f t="shared" si="7"/>
        <v>459.66666666666669</v>
      </c>
      <c r="K54" s="32">
        <f t="shared" si="7"/>
        <v>180.66666666666666</v>
      </c>
      <c r="L54" s="3">
        <f t="shared" si="7"/>
        <v>1608</v>
      </c>
      <c r="M54" s="32">
        <f t="shared" si="7"/>
        <v>688</v>
      </c>
      <c r="N54" s="3">
        <f t="shared" si="7"/>
        <v>3071.6666666666665</v>
      </c>
      <c r="O54" s="32">
        <f t="shared" si="7"/>
        <v>2042.6666666666667</v>
      </c>
      <c r="P54" s="3">
        <f t="shared" si="7"/>
        <v>1242.3333333333333</v>
      </c>
      <c r="Q54" s="32">
        <f t="shared" si="7"/>
        <v>1137</v>
      </c>
      <c r="R54" s="3">
        <f t="shared" si="7"/>
        <v>1813</v>
      </c>
      <c r="S54" s="32">
        <f t="shared" si="7"/>
        <v>1846.3333333333333</v>
      </c>
      <c r="T54" s="3">
        <f t="shared" si="7"/>
        <v>453</v>
      </c>
      <c r="U54" s="32">
        <f t="shared" si="7"/>
        <v>182.33333333333334</v>
      </c>
      <c r="V54" s="3">
        <f t="shared" si="7"/>
        <v>1810.6666666666667</v>
      </c>
      <c r="W54" s="32">
        <f t="shared" si="7"/>
        <v>1282.3333333333333</v>
      </c>
      <c r="X54" s="3">
        <f t="shared" si="7"/>
        <v>1366.3333333333333</v>
      </c>
      <c r="Y54" s="32">
        <f t="shared" si="7"/>
        <v>473.66666666666669</v>
      </c>
      <c r="Z54" s="3">
        <f t="shared" si="7"/>
        <v>2927.3333333333335</v>
      </c>
      <c r="AA54" s="32">
        <f t="shared" si="7"/>
        <v>3646</v>
      </c>
      <c r="AB54" s="11">
        <f t="shared" si="5"/>
        <v>20442.333333333332</v>
      </c>
      <c r="AC54" s="15">
        <f t="shared" si="4"/>
        <v>21463.666666666668</v>
      </c>
    </row>
    <row r="55" spans="1:29" x14ac:dyDescent="0.2">
      <c r="A55" s="90" t="s">
        <v>32</v>
      </c>
      <c r="B55" s="3">
        <f t="shared" si="7"/>
        <v>1614.6666666666667</v>
      </c>
      <c r="C55" s="32">
        <f t="shared" si="7"/>
        <v>2060.6666666666665</v>
      </c>
      <c r="D55" s="3">
        <f t="shared" si="7"/>
        <v>434.66666666666669</v>
      </c>
      <c r="E55" s="32">
        <f t="shared" si="7"/>
        <v>797.66666666666663</v>
      </c>
      <c r="F55" s="3">
        <f t="shared" si="7"/>
        <v>806.33333333333337</v>
      </c>
      <c r="G55" s="32">
        <f t="shared" si="7"/>
        <v>2364</v>
      </c>
      <c r="H55" s="3">
        <f t="shared" si="7"/>
        <v>1989.6666666666667</v>
      </c>
      <c r="I55" s="32">
        <f t="shared" si="7"/>
        <v>3289.3333333333335</v>
      </c>
      <c r="J55" s="3">
        <f t="shared" si="7"/>
        <v>375.33333333333331</v>
      </c>
      <c r="K55" s="32">
        <f t="shared" si="7"/>
        <v>140.33333333333334</v>
      </c>
      <c r="L55" s="3">
        <f t="shared" si="7"/>
        <v>1440</v>
      </c>
      <c r="M55" s="32">
        <f t="shared" si="7"/>
        <v>607.33333333333337</v>
      </c>
      <c r="N55" s="3">
        <f t="shared" si="7"/>
        <v>2410</v>
      </c>
      <c r="O55" s="32">
        <f t="shared" si="7"/>
        <v>1890.3333333333333</v>
      </c>
      <c r="P55" s="3">
        <f t="shared" si="7"/>
        <v>921.33333333333337</v>
      </c>
      <c r="Q55" s="32">
        <f t="shared" si="7"/>
        <v>1091</v>
      </c>
      <c r="R55" s="3">
        <f t="shared" si="7"/>
        <v>1475.3333333333333</v>
      </c>
      <c r="S55" s="32">
        <f t="shared" si="7"/>
        <v>1657.6666666666667</v>
      </c>
      <c r="T55" s="3">
        <f t="shared" si="7"/>
        <v>301.33333333333331</v>
      </c>
      <c r="U55" s="32">
        <f t="shared" si="7"/>
        <v>184.33333333333334</v>
      </c>
      <c r="V55" s="3">
        <f t="shared" si="7"/>
        <v>1684</v>
      </c>
      <c r="W55" s="32">
        <f t="shared" si="7"/>
        <v>1054.3333333333333</v>
      </c>
      <c r="X55" s="3">
        <f t="shared" si="7"/>
        <v>907.33333333333337</v>
      </c>
      <c r="Y55" s="32">
        <f t="shared" si="7"/>
        <v>421.33333333333331</v>
      </c>
      <c r="Z55" s="3">
        <f t="shared" si="7"/>
        <v>2728.3333333333335</v>
      </c>
      <c r="AA55" s="32">
        <f t="shared" si="7"/>
        <v>2985</v>
      </c>
      <c r="AB55" s="11">
        <f t="shared" si="5"/>
        <v>17088.333333333336</v>
      </c>
      <c r="AC55" s="15">
        <f t="shared" si="4"/>
        <v>18543.333333333336</v>
      </c>
    </row>
    <row r="56" spans="1:29" x14ac:dyDescent="0.2">
      <c r="A56" s="89" t="s">
        <v>33</v>
      </c>
      <c r="B56" s="3">
        <f t="shared" si="7"/>
        <v>1398</v>
      </c>
      <c r="C56" s="32">
        <f t="shared" si="7"/>
        <v>1630.6666666666667</v>
      </c>
      <c r="D56" s="3">
        <f t="shared" si="7"/>
        <v>350.33333333333331</v>
      </c>
      <c r="E56" s="32">
        <f t="shared" si="7"/>
        <v>725.33333333333337</v>
      </c>
      <c r="F56" s="3">
        <f t="shared" si="7"/>
        <v>749.66666666666663</v>
      </c>
      <c r="G56" s="32">
        <f t="shared" si="7"/>
        <v>1757</v>
      </c>
      <c r="H56" s="3">
        <f t="shared" si="7"/>
        <v>1593.3333333333333</v>
      </c>
      <c r="I56" s="32">
        <f t="shared" si="7"/>
        <v>2584</v>
      </c>
      <c r="J56" s="3">
        <f t="shared" si="7"/>
        <v>270.66666666666669</v>
      </c>
      <c r="K56" s="32">
        <f t="shared" si="7"/>
        <v>104.66666666666667</v>
      </c>
      <c r="L56" s="3">
        <f t="shared" si="7"/>
        <v>1139</v>
      </c>
      <c r="M56" s="32">
        <f t="shared" si="7"/>
        <v>471</v>
      </c>
      <c r="N56" s="3">
        <f t="shared" si="7"/>
        <v>1834</v>
      </c>
      <c r="O56" s="32">
        <f t="shared" si="7"/>
        <v>1662.6666666666667</v>
      </c>
      <c r="P56" s="3">
        <f t="shared" si="7"/>
        <v>640.66666666666663</v>
      </c>
      <c r="Q56" s="32">
        <f t="shared" si="7"/>
        <v>1046.6666666666667</v>
      </c>
      <c r="R56" s="3">
        <f t="shared" si="7"/>
        <v>1097</v>
      </c>
      <c r="S56" s="32">
        <f t="shared" si="7"/>
        <v>1366.6666666666667</v>
      </c>
      <c r="T56" s="3">
        <f t="shared" si="7"/>
        <v>180</v>
      </c>
      <c r="U56" s="32">
        <f t="shared" si="7"/>
        <v>189.66666666666666</v>
      </c>
      <c r="V56" s="3">
        <f t="shared" si="7"/>
        <v>1432.3333333333333</v>
      </c>
      <c r="W56" s="32">
        <f t="shared" si="7"/>
        <v>850.33333333333337</v>
      </c>
      <c r="X56" s="3">
        <f t="shared" si="7"/>
        <v>579</v>
      </c>
      <c r="Y56" s="32">
        <f t="shared" si="7"/>
        <v>375</v>
      </c>
      <c r="Z56" s="3">
        <f t="shared" si="7"/>
        <v>2446.3333333333335</v>
      </c>
      <c r="AA56" s="32">
        <f t="shared" si="7"/>
        <v>2226</v>
      </c>
      <c r="AB56" s="11">
        <f t="shared" si="5"/>
        <v>13710.333333333336</v>
      </c>
      <c r="AC56" s="15">
        <f t="shared" si="4"/>
        <v>14989.666666666666</v>
      </c>
    </row>
    <row r="57" spans="1:29" x14ac:dyDescent="0.2">
      <c r="A57" s="90" t="s">
        <v>34</v>
      </c>
      <c r="B57" s="3">
        <f t="shared" si="7"/>
        <v>603.33333333333337</v>
      </c>
      <c r="C57" s="32">
        <f t="shared" si="7"/>
        <v>1282.3333333333333</v>
      </c>
      <c r="D57" s="3">
        <f t="shared" si="7"/>
        <v>167.33333333333334</v>
      </c>
      <c r="E57" s="32">
        <f t="shared" si="7"/>
        <v>685.33333333333337</v>
      </c>
      <c r="F57" s="3">
        <f t="shared" si="7"/>
        <v>315.33333333333331</v>
      </c>
      <c r="G57" s="32">
        <f t="shared" si="7"/>
        <v>1586.6666666666667</v>
      </c>
      <c r="H57" s="3">
        <f t="shared" si="7"/>
        <v>895.33333333333337</v>
      </c>
      <c r="I57" s="32">
        <f t="shared" si="7"/>
        <v>2158.6666666666665</v>
      </c>
      <c r="J57" s="3">
        <f t="shared" si="7"/>
        <v>244</v>
      </c>
      <c r="K57" s="32">
        <f t="shared" si="7"/>
        <v>102</v>
      </c>
      <c r="L57" s="3">
        <f t="shared" si="7"/>
        <v>946</v>
      </c>
      <c r="M57" s="32">
        <f t="shared" si="7"/>
        <v>324.33333333333331</v>
      </c>
      <c r="N57" s="3">
        <f t="shared" si="7"/>
        <v>1796.6666666666667</v>
      </c>
      <c r="O57" s="32">
        <f t="shared" si="7"/>
        <v>1308.6666666666667</v>
      </c>
      <c r="P57" s="3">
        <f t="shared" si="7"/>
        <v>526.66666666666663</v>
      </c>
      <c r="Q57" s="32">
        <f t="shared" si="7"/>
        <v>879.66666666666663</v>
      </c>
      <c r="R57" s="3">
        <f t="shared" si="7"/>
        <v>797</v>
      </c>
      <c r="S57" s="32">
        <f t="shared" si="7"/>
        <v>1279.6666666666667</v>
      </c>
      <c r="T57" s="3">
        <f t="shared" si="7"/>
        <v>127.66666666666667</v>
      </c>
      <c r="U57" s="32">
        <f t="shared" si="7"/>
        <v>151.66666666666666</v>
      </c>
      <c r="V57" s="3">
        <f t="shared" si="7"/>
        <v>1259.3333333333333</v>
      </c>
      <c r="W57" s="32">
        <f t="shared" si="7"/>
        <v>690.33333333333337</v>
      </c>
      <c r="X57" s="3">
        <f t="shared" si="7"/>
        <v>325</v>
      </c>
      <c r="Y57" s="32">
        <f t="shared" si="7"/>
        <v>348.33333333333331</v>
      </c>
      <c r="Z57" s="3">
        <f t="shared" si="7"/>
        <v>1738</v>
      </c>
      <c r="AA57" s="32">
        <f t="shared" si="7"/>
        <v>1831.3333333333333</v>
      </c>
      <c r="AB57" s="11">
        <f t="shared" si="5"/>
        <v>9741.6666666666679</v>
      </c>
      <c r="AC57" s="15">
        <f t="shared" si="4"/>
        <v>12629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781.33333333333337</v>
      </c>
      <c r="D58" s="3">
        <f t="shared" si="7"/>
        <v>7</v>
      </c>
      <c r="E58" s="32">
        <f t="shared" si="7"/>
        <v>434</v>
      </c>
      <c r="F58" s="3">
        <f t="shared" si="7"/>
        <v>19.333333333333332</v>
      </c>
      <c r="G58" s="32">
        <f t="shared" si="7"/>
        <v>1021.3333333333334</v>
      </c>
      <c r="H58" s="3">
        <f t="shared" si="7"/>
        <v>206</v>
      </c>
      <c r="I58" s="32">
        <f t="shared" si="7"/>
        <v>1050</v>
      </c>
      <c r="J58" s="3">
        <f t="shared" si="7"/>
        <v>77.666666666666671</v>
      </c>
      <c r="K58" s="32">
        <f t="shared" si="7"/>
        <v>55.333333333333336</v>
      </c>
      <c r="L58" s="3">
        <f t="shared" si="7"/>
        <v>691.66666666666663</v>
      </c>
      <c r="M58" s="32">
        <f t="shared" si="7"/>
        <v>140.33333333333334</v>
      </c>
      <c r="N58" s="3">
        <f t="shared" si="7"/>
        <v>464.66666666666669</v>
      </c>
      <c r="O58" s="32">
        <f t="shared" si="7"/>
        <v>382.66666666666669</v>
      </c>
      <c r="P58" s="3">
        <f t="shared" si="7"/>
        <v>104</v>
      </c>
      <c r="Q58" s="32">
        <f t="shared" si="7"/>
        <v>235</v>
      </c>
      <c r="R58" s="3">
        <f t="shared" si="7"/>
        <v>232</v>
      </c>
      <c r="S58" s="32">
        <f t="shared" si="7"/>
        <v>187.33333333333334</v>
      </c>
      <c r="T58" s="3">
        <f t="shared" si="7"/>
        <v>26</v>
      </c>
      <c r="U58" s="32">
        <f t="shared" si="7"/>
        <v>10.666666666666666</v>
      </c>
      <c r="V58" s="3">
        <f t="shared" si="7"/>
        <v>451</v>
      </c>
      <c r="W58" s="32">
        <f t="shared" si="7"/>
        <v>40</v>
      </c>
      <c r="X58" s="3">
        <f t="shared" si="7"/>
        <v>63.333333333333336</v>
      </c>
      <c r="Y58" s="32">
        <f t="shared" si="7"/>
        <v>21.666666666666668</v>
      </c>
      <c r="Z58" s="3">
        <f t="shared" si="7"/>
        <v>212</v>
      </c>
      <c r="AA58" s="32">
        <f t="shared" si="7"/>
        <v>233.33333333333334</v>
      </c>
      <c r="AB58" s="11">
        <f t="shared" si="5"/>
        <v>2554.6666666666665</v>
      </c>
      <c r="AC58" s="15">
        <f t="shared" si="4"/>
        <v>4593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23</v>
      </c>
      <c r="D59" s="3">
        <f t="shared" si="7"/>
        <v>0.33333333333333331</v>
      </c>
      <c r="E59" s="32">
        <f t="shared" si="7"/>
        <v>2.6666666666666665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2.3333333333333335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0.33333333333333331</v>
      </c>
      <c r="AC59" s="15">
        <f t="shared" si="4"/>
        <v>28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25121.666666666668</v>
      </c>
      <c r="C63" s="44">
        <f>SUM(C39:C62)</f>
        <v>28700</v>
      </c>
      <c r="D63" s="14">
        <f t="shared" ref="D63:AC63" si="10">SUM(D39:D62)</f>
        <v>9349.3333333333339</v>
      </c>
      <c r="E63" s="44">
        <f t="shared" si="10"/>
        <v>10447.333333333334</v>
      </c>
      <c r="F63" s="14">
        <f t="shared" si="10"/>
        <v>22717.333333333328</v>
      </c>
      <c r="G63" s="44">
        <f t="shared" si="10"/>
        <v>25846.666666666668</v>
      </c>
      <c r="H63" s="14">
        <f t="shared" si="10"/>
        <v>35496.000000000007</v>
      </c>
      <c r="I63" s="44">
        <f t="shared" si="10"/>
        <v>39894.333333333328</v>
      </c>
      <c r="J63" s="14">
        <f t="shared" si="10"/>
        <v>4671.666666666667</v>
      </c>
      <c r="K63" s="44">
        <f t="shared" si="10"/>
        <v>4201.3333333333321</v>
      </c>
      <c r="L63" s="14">
        <f t="shared" si="10"/>
        <v>16663</v>
      </c>
      <c r="M63" s="44">
        <f t="shared" si="10"/>
        <v>15308.000000000004</v>
      </c>
      <c r="N63" s="14">
        <f t="shared" si="10"/>
        <v>35637</v>
      </c>
      <c r="O63" s="44">
        <f t="shared" si="10"/>
        <v>31472.666666666672</v>
      </c>
      <c r="P63" s="14">
        <f t="shared" si="10"/>
        <v>18857</v>
      </c>
      <c r="Q63" s="44">
        <f t="shared" si="10"/>
        <v>14924.666666666666</v>
      </c>
      <c r="R63" s="14">
        <f t="shared" si="10"/>
        <v>25564.999999999996</v>
      </c>
      <c r="S63" s="44">
        <f t="shared" si="10"/>
        <v>21879</v>
      </c>
      <c r="T63" s="14">
        <f t="shared" si="10"/>
        <v>5048</v>
      </c>
      <c r="U63" s="44">
        <f t="shared" si="10"/>
        <v>4252.666666666667</v>
      </c>
      <c r="V63" s="14">
        <f t="shared" si="10"/>
        <v>20063.333333333328</v>
      </c>
      <c r="W63" s="44">
        <f t="shared" si="10"/>
        <v>21485.999999999993</v>
      </c>
      <c r="X63" s="14">
        <f t="shared" si="10"/>
        <v>15463.66666666667</v>
      </c>
      <c r="Y63" s="44">
        <f t="shared" si="10"/>
        <v>7461.333333333333</v>
      </c>
      <c r="Z63" s="14">
        <f t="shared" si="10"/>
        <v>37690.333333333336</v>
      </c>
      <c r="AA63" s="44">
        <f t="shared" si="10"/>
        <v>45028.333333333336</v>
      </c>
      <c r="AB63" s="14">
        <f t="shared" si="10"/>
        <v>272343.33333333337</v>
      </c>
      <c r="AC63" s="44">
        <f t="shared" si="10"/>
        <v>270902.33333333331</v>
      </c>
    </row>
    <row r="64" spans="1:29" ht="15.75" thickTop="1" x14ac:dyDescent="0.2">
      <c r="AB64" s="169" t="str">
        <f>IF(AB63='Daily Total'!D47,"Correct","Wrong")</f>
        <v>Correct</v>
      </c>
      <c r="AC64" s="169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3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9.2483248192131631E-3</v>
      </c>
      <c r="C72" s="85">
        <f t="shared" ref="C72:AC72" si="12">C8/C31</f>
        <v>0</v>
      </c>
      <c r="D72" s="84">
        <f t="shared" si="12"/>
        <v>1.4831717056474614E-2</v>
      </c>
      <c r="E72" s="85">
        <f t="shared" si="12"/>
        <v>2.5524854827388172E-4</v>
      </c>
      <c r="F72" s="84">
        <f t="shared" si="12"/>
        <v>1.9295105059279258E-2</v>
      </c>
      <c r="G72" s="85">
        <f t="shared" si="12"/>
        <v>1.8055197317513541E-4</v>
      </c>
      <c r="H72" s="84">
        <f t="shared" si="12"/>
        <v>8.8554578919690478E-3</v>
      </c>
      <c r="I72" s="85">
        <f t="shared" si="12"/>
        <v>5.7652298154290923E-4</v>
      </c>
      <c r="J72" s="84">
        <f t="shared" si="12"/>
        <v>2.4973242953977882E-3</v>
      </c>
      <c r="K72" s="85">
        <f t="shared" si="12"/>
        <v>3.1735956839098697E-3</v>
      </c>
      <c r="L72" s="84">
        <f t="shared" si="12"/>
        <v>2.840624937486247E-3</v>
      </c>
      <c r="M72" s="85">
        <f t="shared" si="12"/>
        <v>3.2227157913073774E-3</v>
      </c>
      <c r="N72" s="84">
        <f t="shared" si="12"/>
        <v>4.3119978299707229E-3</v>
      </c>
      <c r="O72" s="85">
        <f t="shared" si="12"/>
        <v>3.2938634582388949E-3</v>
      </c>
      <c r="P72" s="84">
        <f t="shared" si="12"/>
        <v>3.5530572201304556E-3</v>
      </c>
      <c r="Q72" s="85">
        <f t="shared" si="12"/>
        <v>2.590789297360075E-3</v>
      </c>
      <c r="R72" s="84">
        <f t="shared" si="12"/>
        <v>7.6928091792163769E-4</v>
      </c>
      <c r="S72" s="85">
        <f t="shared" si="12"/>
        <v>1.5387662446485976E-3</v>
      </c>
      <c r="T72" s="84">
        <f t="shared" si="12"/>
        <v>1.3206550449022716E-4</v>
      </c>
      <c r="U72" s="85">
        <f t="shared" si="12"/>
        <v>0</v>
      </c>
      <c r="V72" s="84">
        <f t="shared" si="12"/>
        <v>2.8243894334607078E-4</v>
      </c>
      <c r="W72" s="85">
        <f t="shared" si="12"/>
        <v>0</v>
      </c>
      <c r="X72" s="84">
        <f t="shared" si="12"/>
        <v>1.2933543144144337E-4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5.2556209686302827E-3</v>
      </c>
      <c r="AC72" s="105">
        <f t="shared" si="12"/>
        <v>9.9297778904328376E-4</v>
      </c>
      <c r="AD72" s="18"/>
      <c r="AE72" s="18"/>
    </row>
    <row r="73" spans="1:31" s="8" customFormat="1" x14ac:dyDescent="0.2">
      <c r="A73" s="90" t="s">
        <v>18</v>
      </c>
      <c r="B73" s="84">
        <f>B9/B31</f>
        <v>4.2048696344456973E-2</v>
      </c>
      <c r="C73" s="85">
        <f t="shared" ref="C73:AC73" si="13">C9/C31</f>
        <v>1.1614401858304297E-5</v>
      </c>
      <c r="D73" s="84">
        <f t="shared" si="13"/>
        <v>5.376497432972048E-2</v>
      </c>
      <c r="E73" s="85">
        <f t="shared" si="13"/>
        <v>1.3272924510241847E-2</v>
      </c>
      <c r="F73" s="84">
        <f t="shared" si="13"/>
        <v>8.7921117502054238E-2</v>
      </c>
      <c r="G73" s="85">
        <f t="shared" si="13"/>
        <v>1.3670363683260254E-2</v>
      </c>
      <c r="H73" s="84">
        <f t="shared" si="13"/>
        <v>4.357298474945534E-2</v>
      </c>
      <c r="I73" s="85">
        <f t="shared" si="13"/>
        <v>1.6309751593793605E-2</v>
      </c>
      <c r="J73" s="84">
        <f t="shared" si="13"/>
        <v>1.3200142704245452E-2</v>
      </c>
      <c r="K73" s="85">
        <f t="shared" si="13"/>
        <v>4.6175817200888605E-2</v>
      </c>
      <c r="L73" s="84">
        <f t="shared" si="13"/>
        <v>2.5965712456740484E-2</v>
      </c>
      <c r="M73" s="85">
        <f t="shared" si="13"/>
        <v>3.3207037714484799E-2</v>
      </c>
      <c r="N73" s="84">
        <f t="shared" si="13"/>
        <v>3.5431340086614097E-2</v>
      </c>
      <c r="O73" s="85">
        <f t="shared" si="13"/>
        <v>3.9473405494714987E-2</v>
      </c>
      <c r="P73" s="84">
        <f t="shared" si="13"/>
        <v>3.7280585458980747E-2</v>
      </c>
      <c r="Q73" s="85">
        <f t="shared" si="13"/>
        <v>4.6209853933086166E-2</v>
      </c>
      <c r="R73" s="84">
        <f t="shared" si="13"/>
        <v>3.2544494425973007E-2</v>
      </c>
      <c r="S73" s="85">
        <f t="shared" si="13"/>
        <v>3.8118744001096945E-2</v>
      </c>
      <c r="T73" s="84">
        <f t="shared" si="13"/>
        <v>3.6053882725832015E-2</v>
      </c>
      <c r="U73" s="85">
        <f t="shared" si="13"/>
        <v>9.9310236714218528E-2</v>
      </c>
      <c r="V73" s="84">
        <f t="shared" si="13"/>
        <v>2.4439275627180596E-2</v>
      </c>
      <c r="W73" s="85">
        <f t="shared" si="13"/>
        <v>3.889354308231717E-2</v>
      </c>
      <c r="X73" s="84">
        <f t="shared" si="13"/>
        <v>3.5243905067793319E-2</v>
      </c>
      <c r="Y73" s="85">
        <f t="shared" si="13"/>
        <v>5.2448177269478195E-2</v>
      </c>
      <c r="Z73" s="84">
        <f t="shared" si="13"/>
        <v>3.6216182752429889E-2</v>
      </c>
      <c r="AA73" s="84">
        <f t="shared" si="13"/>
        <v>2.246733538142651E-2</v>
      </c>
      <c r="AB73" s="104">
        <f t="shared" si="13"/>
        <v>4.0306965472504071E-2</v>
      </c>
      <c r="AC73" s="105">
        <f t="shared" si="13"/>
        <v>2.6844853065126791E-2</v>
      </c>
      <c r="AD73" s="18"/>
      <c r="AE73" s="18"/>
    </row>
    <row r="74" spans="1:31" s="8" customFormat="1" x14ac:dyDescent="0.2">
      <c r="A74" s="89" t="s">
        <v>19</v>
      </c>
      <c r="B74" s="84">
        <f>B10/B31</f>
        <v>5.4096729250978574E-2</v>
      </c>
      <c r="C74" s="85">
        <f t="shared" ref="C74:AC74" si="14">C10/C31</f>
        <v>4.4831591173054589E-2</v>
      </c>
      <c r="D74" s="84">
        <f t="shared" si="14"/>
        <v>6.8596691386195091E-2</v>
      </c>
      <c r="E74" s="85">
        <f t="shared" si="14"/>
        <v>5.4974156084487268E-2</v>
      </c>
      <c r="F74" s="84">
        <f t="shared" si="14"/>
        <v>9.6534217631177366E-2</v>
      </c>
      <c r="G74" s="85">
        <f t="shared" si="14"/>
        <v>4.2326541140056746E-2</v>
      </c>
      <c r="H74" s="84">
        <f t="shared" si="14"/>
        <v>5.9875291112613631E-2</v>
      </c>
      <c r="I74" s="85">
        <f t="shared" si="14"/>
        <v>4.0206211408470707E-2</v>
      </c>
      <c r="J74" s="84">
        <f t="shared" si="14"/>
        <v>2.8897609703888692E-2</v>
      </c>
      <c r="K74" s="85">
        <f t="shared" si="14"/>
        <v>8.0768010155506192E-2</v>
      </c>
      <c r="L74" s="84">
        <f t="shared" si="14"/>
        <v>4.9710936406009321E-2</v>
      </c>
      <c r="M74" s="85">
        <f t="shared" si="14"/>
        <v>6.5064018813692184E-2</v>
      </c>
      <c r="N74" s="84">
        <f t="shared" si="14"/>
        <v>5.8356951108866253E-2</v>
      </c>
      <c r="O74" s="85">
        <f t="shared" si="14"/>
        <v>6.8080238937490739E-2</v>
      </c>
      <c r="P74" s="84">
        <f t="shared" si="14"/>
        <v>5.854589807498542E-2</v>
      </c>
      <c r="Q74" s="85">
        <f t="shared" si="14"/>
        <v>8.299459507750033E-2</v>
      </c>
      <c r="R74" s="84">
        <f t="shared" si="14"/>
        <v>6.1099159006454136E-2</v>
      </c>
      <c r="S74" s="85">
        <f t="shared" si="14"/>
        <v>6.3302710361533884E-2</v>
      </c>
      <c r="T74" s="84">
        <f t="shared" si="14"/>
        <v>5.2958267300581091E-2</v>
      </c>
      <c r="U74" s="85">
        <f t="shared" si="14"/>
        <v>0.16099702147672049</v>
      </c>
      <c r="V74" s="84">
        <f t="shared" si="14"/>
        <v>4.5505897989699284E-2</v>
      </c>
      <c r="W74" s="85">
        <f t="shared" si="14"/>
        <v>7.0588600328896342E-2</v>
      </c>
      <c r="X74" s="84">
        <f t="shared" si="14"/>
        <v>6.4624603910241205E-2</v>
      </c>
      <c r="Y74" s="85">
        <f t="shared" si="14"/>
        <v>8.3273766976411728E-2</v>
      </c>
      <c r="Z74" s="84">
        <f t="shared" si="14"/>
        <v>5.0313519823827507E-2</v>
      </c>
      <c r="AA74" s="84">
        <f t="shared" si="14"/>
        <v>4.1003812414405746E-2</v>
      </c>
      <c r="AB74" s="104">
        <f t="shared" si="14"/>
        <v>5.9130019705518767E-2</v>
      </c>
      <c r="AC74" s="105">
        <f t="shared" si="14"/>
        <v>5.658742941798213E-2</v>
      </c>
      <c r="AD74" s="18"/>
      <c r="AE74" s="18"/>
    </row>
    <row r="75" spans="1:31" s="8" customFormat="1" x14ac:dyDescent="0.2">
      <c r="A75" s="90" t="s">
        <v>20</v>
      </c>
      <c r="B75" s="84">
        <f>B11/B31</f>
        <v>5.7997744311019707E-2</v>
      </c>
      <c r="C75" s="85">
        <f t="shared" ref="C75:AC75" si="15">C11/C31</f>
        <v>4.9663182346109176E-2</v>
      </c>
      <c r="D75" s="84">
        <f t="shared" si="15"/>
        <v>6.1679977181973759E-2</v>
      </c>
      <c r="E75" s="85">
        <f t="shared" si="15"/>
        <v>5.4687001467679151E-2</v>
      </c>
      <c r="F75" s="84">
        <f t="shared" si="15"/>
        <v>8.0173729310951986E-2</v>
      </c>
      <c r="G75" s="85">
        <f t="shared" si="15"/>
        <v>4.5254062419396439E-2</v>
      </c>
      <c r="H75" s="84">
        <f t="shared" si="15"/>
        <v>6.0457516339869281E-2</v>
      </c>
      <c r="I75" s="85">
        <f t="shared" si="15"/>
        <v>4.4893593910580447E-2</v>
      </c>
      <c r="J75" s="84">
        <f t="shared" si="15"/>
        <v>3.3321441312879056E-2</v>
      </c>
      <c r="K75" s="85">
        <f t="shared" si="15"/>
        <v>0.10218978102189781</v>
      </c>
      <c r="L75" s="84">
        <f t="shared" si="15"/>
        <v>4.8370641541139049E-2</v>
      </c>
      <c r="M75" s="85">
        <f t="shared" si="15"/>
        <v>8.2919606306070898E-2</v>
      </c>
      <c r="N75" s="84">
        <f t="shared" si="15"/>
        <v>5.774896876841485E-2</v>
      </c>
      <c r="O75" s="85">
        <f t="shared" si="15"/>
        <v>7.1289372789086827E-2</v>
      </c>
      <c r="P75" s="84">
        <f t="shared" si="15"/>
        <v>5.9800958088066326E-2</v>
      </c>
      <c r="Q75" s="85">
        <f t="shared" si="15"/>
        <v>6.9325948094876494E-2</v>
      </c>
      <c r="R75" s="84">
        <f t="shared" si="15"/>
        <v>6.601473368537715E-2</v>
      </c>
      <c r="S75" s="85">
        <f t="shared" si="15"/>
        <v>5.9280588692353399E-2</v>
      </c>
      <c r="T75" s="84">
        <f t="shared" si="15"/>
        <v>6.4447966191230846E-2</v>
      </c>
      <c r="U75" s="85">
        <f t="shared" si="15"/>
        <v>0.12102210377802164</v>
      </c>
      <c r="V75" s="84">
        <f t="shared" si="15"/>
        <v>4.409370327296893E-2</v>
      </c>
      <c r="W75" s="85">
        <f t="shared" si="15"/>
        <v>6.9471593906109408E-2</v>
      </c>
      <c r="X75" s="84">
        <f t="shared" si="15"/>
        <v>6.124032678752344E-2</v>
      </c>
      <c r="Y75" s="85">
        <f t="shared" si="15"/>
        <v>0.1032880629020729</v>
      </c>
      <c r="Z75" s="84">
        <f t="shared" si="15"/>
        <v>5.3638864076553668E-2</v>
      </c>
      <c r="AA75" s="84">
        <f t="shared" si="15"/>
        <v>4.7140689195691601E-2</v>
      </c>
      <c r="AB75" s="104">
        <f t="shared" si="15"/>
        <v>5.8803226319718981E-2</v>
      </c>
      <c r="AC75" s="105">
        <f t="shared" si="15"/>
        <v>5.9549136404632913E-2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6.0784183639620515E-2</v>
      </c>
      <c r="C76" s="85">
        <f t="shared" ref="C76:AC76" si="16">C12/C31</f>
        <v>4.715447154471545E-2</v>
      </c>
      <c r="D76" s="84">
        <f t="shared" si="16"/>
        <v>5.804335424985739E-2</v>
      </c>
      <c r="E76" s="85">
        <f t="shared" si="16"/>
        <v>5.4910343947418797E-2</v>
      </c>
      <c r="F76" s="84">
        <f t="shared" si="16"/>
        <v>7.176605235356262E-2</v>
      </c>
      <c r="G76" s="85">
        <f t="shared" si="16"/>
        <v>3.8638122259478977E-2</v>
      </c>
      <c r="H76" s="84">
        <f t="shared" si="16"/>
        <v>5.9537224851626477E-2</v>
      </c>
      <c r="I76" s="85">
        <f t="shared" si="16"/>
        <v>4.7400215569462667E-2</v>
      </c>
      <c r="J76" s="84">
        <f t="shared" si="16"/>
        <v>3.3036032821976452E-2</v>
      </c>
      <c r="K76" s="85">
        <f t="shared" si="16"/>
        <v>9.909552523008569E-2</v>
      </c>
      <c r="L76" s="84">
        <f t="shared" si="16"/>
        <v>4.1949228830342675E-2</v>
      </c>
      <c r="M76" s="85">
        <f t="shared" si="16"/>
        <v>8.4269662921348312E-2</v>
      </c>
      <c r="N76" s="84">
        <f t="shared" si="16"/>
        <v>4.7067186725407113E-2</v>
      </c>
      <c r="O76" s="85">
        <f t="shared" si="16"/>
        <v>6.5284161918278294E-2</v>
      </c>
      <c r="P76" s="84">
        <f t="shared" si="16"/>
        <v>5.2747874352583476E-2</v>
      </c>
      <c r="Q76" s="85">
        <f t="shared" si="16"/>
        <v>5.6014651360164383E-2</v>
      </c>
      <c r="R76" s="84">
        <f t="shared" si="16"/>
        <v>5.9104244083708193E-2</v>
      </c>
      <c r="S76" s="85">
        <f t="shared" si="16"/>
        <v>5.0489815195697549E-2</v>
      </c>
      <c r="T76" s="84">
        <f t="shared" si="16"/>
        <v>4.8666138404648708E-2</v>
      </c>
      <c r="U76" s="85">
        <f t="shared" si="16"/>
        <v>8.339865182630507E-2</v>
      </c>
      <c r="V76" s="84">
        <f t="shared" si="16"/>
        <v>3.6301711247715571E-2</v>
      </c>
      <c r="W76" s="85">
        <f t="shared" si="16"/>
        <v>5.743274690496137E-2</v>
      </c>
      <c r="X76" s="84">
        <f t="shared" si="16"/>
        <v>5.3027526890991786E-2</v>
      </c>
      <c r="Y76" s="85">
        <f t="shared" si="16"/>
        <v>7.7823445318084342E-2</v>
      </c>
      <c r="Z76" s="84">
        <f t="shared" si="16"/>
        <v>5.2860592017404992E-2</v>
      </c>
      <c r="AA76" s="84">
        <f t="shared" si="16"/>
        <v>4.3802050560758039E-2</v>
      </c>
      <c r="AB76" s="104">
        <f t="shared" si="16"/>
        <v>5.3740988702985201E-2</v>
      </c>
      <c r="AC76" s="105">
        <f t="shared" si="16"/>
        <v>5.4115443819236206E-2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6.2243747097459036E-2</v>
      </c>
      <c r="C77" s="85">
        <f t="shared" ref="C77:AC77" si="17">C13/C31</f>
        <v>4.9628339140534265E-2</v>
      </c>
      <c r="D77" s="84">
        <f t="shared" si="17"/>
        <v>5.6046776953793495E-2</v>
      </c>
      <c r="E77" s="85">
        <f t="shared" si="17"/>
        <v>4.6710484334120353E-2</v>
      </c>
      <c r="F77" s="84">
        <f t="shared" si="17"/>
        <v>6.7598896584106116E-2</v>
      </c>
      <c r="G77" s="85">
        <f t="shared" si="17"/>
        <v>2.8759350012896569E-2</v>
      </c>
      <c r="H77" s="84">
        <f t="shared" si="17"/>
        <v>6.1124258132371725E-2</v>
      </c>
      <c r="I77" s="85">
        <f t="shared" si="17"/>
        <v>4.644769933908742E-2</v>
      </c>
      <c r="J77" s="84">
        <f t="shared" si="17"/>
        <v>4.0956118444523723E-2</v>
      </c>
      <c r="K77" s="85">
        <f t="shared" si="17"/>
        <v>0.11821643922564265</v>
      </c>
      <c r="L77" s="84">
        <f t="shared" si="17"/>
        <v>3.2767208785932908E-2</v>
      </c>
      <c r="M77" s="85">
        <f t="shared" si="17"/>
        <v>9.0323142583398658E-2</v>
      </c>
      <c r="N77" s="84">
        <f t="shared" si="17"/>
        <v>4.556126123598133E-2</v>
      </c>
      <c r="O77" s="85">
        <f t="shared" si="17"/>
        <v>7.1765976826452582E-2</v>
      </c>
      <c r="P77" s="84">
        <f t="shared" si="17"/>
        <v>5.2076152092061304E-2</v>
      </c>
      <c r="Q77" s="85">
        <f t="shared" si="17"/>
        <v>4.938133738330281E-2</v>
      </c>
      <c r="R77" s="84">
        <f t="shared" si="17"/>
        <v>6.2350870330530023E-2</v>
      </c>
      <c r="S77" s="85">
        <f t="shared" si="17"/>
        <v>5.00175206057559E-2</v>
      </c>
      <c r="T77" s="84">
        <f t="shared" si="17"/>
        <v>3.3544638140517696E-2</v>
      </c>
      <c r="U77" s="85">
        <f t="shared" si="17"/>
        <v>5.8865025866123216E-2</v>
      </c>
      <c r="V77" s="84">
        <f t="shared" si="17"/>
        <v>3.3626848313673366E-2</v>
      </c>
      <c r="W77" s="85">
        <f t="shared" si="17"/>
        <v>7.8019795836048275E-2</v>
      </c>
      <c r="X77" s="84">
        <f t="shared" si="17"/>
        <v>5.1820396197538317E-2</v>
      </c>
      <c r="Y77" s="85">
        <f t="shared" si="17"/>
        <v>6.3795568263045027E-2</v>
      </c>
      <c r="Z77" s="84">
        <f t="shared" si="17"/>
        <v>5.4187192118226604E-2</v>
      </c>
      <c r="AA77" s="84">
        <f t="shared" si="17"/>
        <v>4.9546581781841063E-2</v>
      </c>
      <c r="AB77" s="104">
        <f t="shared" si="17"/>
        <v>5.2939304554300334E-2</v>
      </c>
      <c r="AC77" s="105">
        <f t="shared" si="17"/>
        <v>5.5782711358460059E-2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5.4733629668944468E-2</v>
      </c>
      <c r="C78" s="85">
        <f t="shared" ref="C78:AC78" si="18">C14/C31</f>
        <v>4.8850174216027872E-2</v>
      </c>
      <c r="D78" s="84">
        <f t="shared" si="18"/>
        <v>5.5654592127780948E-2</v>
      </c>
      <c r="E78" s="85">
        <f t="shared" si="18"/>
        <v>3.8989215748835432E-2</v>
      </c>
      <c r="F78" s="84">
        <f t="shared" si="18"/>
        <v>6.0555816410376807E-2</v>
      </c>
      <c r="G78" s="85">
        <f t="shared" si="18"/>
        <v>2.5664173329894249E-2</v>
      </c>
      <c r="H78" s="84">
        <f t="shared" si="18"/>
        <v>5.6550972879573287E-2</v>
      </c>
      <c r="I78" s="85">
        <f t="shared" si="18"/>
        <v>4.2980206044300362E-2</v>
      </c>
      <c r="J78" s="84">
        <f t="shared" si="18"/>
        <v>3.6532286835533355E-2</v>
      </c>
      <c r="K78" s="85">
        <f t="shared" si="18"/>
        <v>8.2751507457949861E-2</v>
      </c>
      <c r="L78" s="84">
        <f t="shared" si="18"/>
        <v>2.7225989717737903E-2</v>
      </c>
      <c r="M78" s="85">
        <f t="shared" si="18"/>
        <v>7.3752286386203292E-2</v>
      </c>
      <c r="N78" s="84">
        <f t="shared" si="18"/>
        <v>4.2072377959237121E-2</v>
      </c>
      <c r="O78" s="85">
        <f t="shared" si="18"/>
        <v>5.4682369887097799E-2</v>
      </c>
      <c r="P78" s="84">
        <f t="shared" si="18"/>
        <v>5.513425606759647E-2</v>
      </c>
      <c r="Q78" s="85">
        <f t="shared" si="18"/>
        <v>3.868316433644526E-2</v>
      </c>
      <c r="R78" s="84">
        <f t="shared" si="18"/>
        <v>5.6170545667905337E-2</v>
      </c>
      <c r="S78" s="85">
        <f t="shared" si="18"/>
        <v>3.9962216432804669E-2</v>
      </c>
      <c r="T78" s="84">
        <f t="shared" si="18"/>
        <v>4.6024828314844161E-2</v>
      </c>
      <c r="U78" s="85">
        <f t="shared" si="18"/>
        <v>4.1229032763756078E-2</v>
      </c>
      <c r="V78" s="84">
        <f t="shared" si="18"/>
        <v>3.1683003821232764E-2</v>
      </c>
      <c r="W78" s="85">
        <f t="shared" si="18"/>
        <v>6.5298333798752675E-2</v>
      </c>
      <c r="X78" s="84">
        <f t="shared" si="18"/>
        <v>4.916901985298873E-2</v>
      </c>
      <c r="Y78" s="85">
        <f t="shared" si="18"/>
        <v>4.6908506075768408E-2</v>
      </c>
      <c r="Z78" s="84">
        <f t="shared" si="18"/>
        <v>4.9031139726366621E-2</v>
      </c>
      <c r="AA78" s="84">
        <f t="shared" si="18"/>
        <v>4.8658252211570489E-2</v>
      </c>
      <c r="AB78" s="104">
        <f t="shared" si="18"/>
        <v>4.9033695213150069E-2</v>
      </c>
      <c r="AC78" s="105">
        <f t="shared" si="18"/>
        <v>4.7825354032880241E-2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6.1832415577522726E-2</v>
      </c>
      <c r="C79" s="85">
        <f t="shared" ref="C79:AC79" si="19">C15/C31</f>
        <v>5.1358885017421606E-2</v>
      </c>
      <c r="D79" s="84">
        <f t="shared" si="19"/>
        <v>5.4798916143753568E-2</v>
      </c>
      <c r="E79" s="85">
        <f t="shared" si="19"/>
        <v>4.0807861655286833E-2</v>
      </c>
      <c r="F79" s="84">
        <f t="shared" si="19"/>
        <v>5.8795046366944478E-2</v>
      </c>
      <c r="G79" s="85">
        <f t="shared" si="19"/>
        <v>2.7572865617745679E-2</v>
      </c>
      <c r="H79" s="84">
        <f t="shared" si="19"/>
        <v>6.134963563969649E-2</v>
      </c>
      <c r="I79" s="85">
        <f t="shared" si="19"/>
        <v>4.4041342546560495E-2</v>
      </c>
      <c r="J79" s="84">
        <f t="shared" si="19"/>
        <v>3.667499108098466E-2</v>
      </c>
      <c r="K79" s="85">
        <f t="shared" si="19"/>
        <v>5.5458584576324979E-2</v>
      </c>
      <c r="L79" s="84">
        <f t="shared" si="19"/>
        <v>2.992658384844666E-2</v>
      </c>
      <c r="M79" s="85">
        <f t="shared" si="19"/>
        <v>7.4645065760822221E-2</v>
      </c>
      <c r="N79" s="84">
        <f t="shared" si="19"/>
        <v>4.4850389576376611E-2</v>
      </c>
      <c r="O79" s="85">
        <f t="shared" si="19"/>
        <v>5.5677942765150715E-2</v>
      </c>
      <c r="P79" s="84">
        <f t="shared" si="19"/>
        <v>5.4338795495925477E-2</v>
      </c>
      <c r="Q79" s="85">
        <f t="shared" si="19"/>
        <v>4.1318622414794302E-2</v>
      </c>
      <c r="R79" s="84">
        <f t="shared" si="19"/>
        <v>5.3836625594888846E-2</v>
      </c>
      <c r="S79" s="85">
        <f t="shared" si="19"/>
        <v>4.3009278303395952E-2</v>
      </c>
      <c r="T79" s="84">
        <f t="shared" si="19"/>
        <v>3.328050713153724E-2</v>
      </c>
      <c r="U79" s="85">
        <f t="shared" si="19"/>
        <v>3.8093745101113026E-2</v>
      </c>
      <c r="V79" s="84">
        <f t="shared" si="19"/>
        <v>3.6833361023425819E-2</v>
      </c>
      <c r="W79" s="85">
        <f t="shared" si="19"/>
        <v>6.7408234819572435E-2</v>
      </c>
      <c r="X79" s="84">
        <f t="shared" si="19"/>
        <v>4.5763186825030715E-2</v>
      </c>
      <c r="Y79" s="85">
        <f t="shared" si="19"/>
        <v>4.480879199428163E-2</v>
      </c>
      <c r="Z79" s="84">
        <f t="shared" si="19"/>
        <v>5.4452512138390925E-2</v>
      </c>
      <c r="AA79" s="84">
        <f t="shared" si="19"/>
        <v>5.3743939001369506E-2</v>
      </c>
      <c r="AB79" s="104">
        <f t="shared" si="19"/>
        <v>5.1094819039692548E-2</v>
      </c>
      <c r="AC79" s="105">
        <f t="shared" si="19"/>
        <v>4.953937889054727E-2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6.2628541099980103E-2</v>
      </c>
      <c r="C80" s="85">
        <f t="shared" ref="C80:AC80" si="20">C16/C31</f>
        <v>5.596980255516841E-2</v>
      </c>
      <c r="D80" s="84">
        <f t="shared" si="20"/>
        <v>5.9291215059897318E-2</v>
      </c>
      <c r="E80" s="85">
        <f t="shared" si="20"/>
        <v>4.2530789356135537E-2</v>
      </c>
      <c r="F80" s="84">
        <f t="shared" si="20"/>
        <v>6.1817701608169975E-2</v>
      </c>
      <c r="G80" s="85">
        <f t="shared" si="20"/>
        <v>3.4240392055713179E-2</v>
      </c>
      <c r="H80" s="84">
        <f t="shared" si="20"/>
        <v>6.1725264818571109E-2</v>
      </c>
      <c r="I80" s="85">
        <f t="shared" si="20"/>
        <v>5.1310545357318917E-2</v>
      </c>
      <c r="J80" s="84">
        <f t="shared" si="20"/>
        <v>4.7163753121655369E-2</v>
      </c>
      <c r="K80" s="85">
        <f t="shared" si="20"/>
        <v>4.9270072992700732E-2</v>
      </c>
      <c r="L80" s="84">
        <f t="shared" si="20"/>
        <v>3.872852027446038E-2</v>
      </c>
      <c r="M80" s="85">
        <f t="shared" si="20"/>
        <v>7.9174287954010977E-2</v>
      </c>
      <c r="N80" s="84">
        <f t="shared" si="20"/>
        <v>4.8984669491446156E-2</v>
      </c>
      <c r="O80" s="85">
        <f t="shared" si="20"/>
        <v>5.6461691626596623E-2</v>
      </c>
      <c r="P80" s="84">
        <f t="shared" si="20"/>
        <v>5.7609022290572909E-2</v>
      </c>
      <c r="Q80" s="85">
        <f t="shared" si="20"/>
        <v>4.6634207352481354E-2</v>
      </c>
      <c r="R80" s="84">
        <f t="shared" si="20"/>
        <v>5.9847447682378249E-2</v>
      </c>
      <c r="S80" s="85">
        <f t="shared" si="20"/>
        <v>4.4974633209927325E-2</v>
      </c>
      <c r="T80" s="84">
        <f t="shared" si="20"/>
        <v>4.0874273639725303E-2</v>
      </c>
      <c r="U80" s="85">
        <f t="shared" si="20"/>
        <v>4.1072268380623923E-2</v>
      </c>
      <c r="V80" s="84">
        <f t="shared" si="20"/>
        <v>4.3761422163150022E-2</v>
      </c>
      <c r="W80" s="85">
        <f t="shared" si="20"/>
        <v>7.3862049706785809E-2</v>
      </c>
      <c r="X80" s="84">
        <f t="shared" si="20"/>
        <v>5.5161561509775602E-2</v>
      </c>
      <c r="Y80" s="85">
        <f t="shared" si="20"/>
        <v>4.6997855611150822E-2</v>
      </c>
      <c r="Z80" s="84">
        <f t="shared" si="20"/>
        <v>5.8211212424052146E-2</v>
      </c>
      <c r="AA80" s="84">
        <f t="shared" si="20"/>
        <v>6.3167635192656474E-2</v>
      </c>
      <c r="AB80" s="104">
        <f t="shared" si="20"/>
        <v>5.5378627467779641E-2</v>
      </c>
      <c r="AC80" s="105">
        <f t="shared" si="20"/>
        <v>5.4688836198039395E-2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5.9563457838519206E-2</v>
      </c>
      <c r="C81" s="85">
        <f t="shared" ref="C81:AC81" si="21">C17/C31</f>
        <v>6.039488966318235E-2</v>
      </c>
      <c r="D81" s="84">
        <f t="shared" si="21"/>
        <v>5.3515402167712493E-2</v>
      </c>
      <c r="E81" s="85">
        <f t="shared" si="21"/>
        <v>4.4349435262586945E-2</v>
      </c>
      <c r="F81" s="84">
        <f t="shared" si="21"/>
        <v>5.3527409320342764E-2</v>
      </c>
      <c r="G81" s="85">
        <f t="shared" si="21"/>
        <v>3.7993293783853493E-2</v>
      </c>
      <c r="H81" s="84">
        <f t="shared" si="21"/>
        <v>5.9818946735782433E-2</v>
      </c>
      <c r="I81" s="85">
        <f t="shared" si="21"/>
        <v>5.1903779149921038E-2</v>
      </c>
      <c r="J81" s="84">
        <f t="shared" si="21"/>
        <v>4.7877274348911883E-2</v>
      </c>
      <c r="K81" s="85">
        <f t="shared" si="21"/>
        <v>4.3716280545858459E-2</v>
      </c>
      <c r="L81" s="84">
        <f t="shared" si="21"/>
        <v>3.9848766728680311E-2</v>
      </c>
      <c r="M81" s="85">
        <f t="shared" si="21"/>
        <v>6.3822837731904891E-2</v>
      </c>
      <c r="N81" s="84">
        <f t="shared" si="21"/>
        <v>4.5233886129584421E-2</v>
      </c>
      <c r="O81" s="85">
        <f t="shared" si="21"/>
        <v>5.118727361308225E-2</v>
      </c>
      <c r="P81" s="84">
        <f t="shared" si="21"/>
        <v>5.4197380283183966E-2</v>
      </c>
      <c r="Q81" s="85">
        <f t="shared" si="21"/>
        <v>4.5428150265779246E-2</v>
      </c>
      <c r="R81" s="84">
        <f t="shared" si="21"/>
        <v>5.6144468348653762E-2</v>
      </c>
      <c r="S81" s="85">
        <f t="shared" si="21"/>
        <v>4.4822280116397765E-2</v>
      </c>
      <c r="T81" s="84">
        <f t="shared" si="21"/>
        <v>4.0544109878499733E-2</v>
      </c>
      <c r="U81" s="85">
        <f t="shared" si="21"/>
        <v>4.0288446464963164E-2</v>
      </c>
      <c r="V81" s="84">
        <f t="shared" si="21"/>
        <v>4.4974248213989036E-2</v>
      </c>
      <c r="W81" s="85">
        <f t="shared" si="21"/>
        <v>5.4314437308014524E-2</v>
      </c>
      <c r="X81" s="84">
        <f t="shared" si="21"/>
        <v>4.9492358431592332E-2</v>
      </c>
      <c r="Y81" s="85">
        <f t="shared" si="21"/>
        <v>4.4540743388134379E-2</v>
      </c>
      <c r="Z81" s="84">
        <f t="shared" si="21"/>
        <v>5.4249100122931611E-2</v>
      </c>
      <c r="AA81" s="84">
        <f t="shared" si="21"/>
        <v>6.3722841174075576E-2</v>
      </c>
      <c r="AB81" s="104">
        <f t="shared" si="21"/>
        <v>5.2176786654100832E-2</v>
      </c>
      <c r="AC81" s="105">
        <f t="shared" si="21"/>
        <v>5.2490011775461511E-2</v>
      </c>
      <c r="AD81" s="18"/>
      <c r="AE81" s="18"/>
    </row>
    <row r="82" spans="1:31" s="8" customFormat="1" x14ac:dyDescent="0.2">
      <c r="A82" s="89" t="s">
        <v>27</v>
      </c>
      <c r="B82" s="84">
        <f>B18/B31</f>
        <v>5.6856631062164133E-2</v>
      </c>
      <c r="C82" s="85">
        <f t="shared" ref="C82:AC82" si="22">C18/C31</f>
        <v>5.8873403019744482E-2</v>
      </c>
      <c r="D82" s="84">
        <f t="shared" si="22"/>
        <v>6.1715630347974899E-2</v>
      </c>
      <c r="E82" s="85">
        <f t="shared" si="22"/>
        <v>5.1496394614255633E-2</v>
      </c>
      <c r="F82" s="84">
        <f t="shared" si="22"/>
        <v>4.8479868529170092E-2</v>
      </c>
      <c r="G82" s="85">
        <f t="shared" si="22"/>
        <v>4.3770956925457828E-2</v>
      </c>
      <c r="H82" s="84">
        <f t="shared" si="22"/>
        <v>6.0269701750431975E-2</v>
      </c>
      <c r="I82" s="85">
        <f t="shared" si="22"/>
        <v>5.3282421062306261E-2</v>
      </c>
      <c r="J82" s="84">
        <f t="shared" si="22"/>
        <v>4.9447021048876202E-2</v>
      </c>
      <c r="K82" s="85">
        <f t="shared" si="22"/>
        <v>3.919390669628689E-2</v>
      </c>
      <c r="L82" s="84">
        <f t="shared" si="22"/>
        <v>4.6270179439476686E-2</v>
      </c>
      <c r="M82" s="85">
        <f t="shared" si="22"/>
        <v>4.9429492204511802E-2</v>
      </c>
      <c r="N82" s="84">
        <f t="shared" si="22"/>
        <v>5.0303523491502279E-2</v>
      </c>
      <c r="O82" s="85">
        <f t="shared" si="22"/>
        <v>4.528797475057722E-2</v>
      </c>
      <c r="P82" s="84">
        <f t="shared" si="22"/>
        <v>6.2151985999893938E-2</v>
      </c>
      <c r="Q82" s="85">
        <f t="shared" si="22"/>
        <v>4.3663733416715055E-2</v>
      </c>
      <c r="R82" s="84">
        <f t="shared" si="22"/>
        <v>5.3419388486863548E-2</v>
      </c>
      <c r="S82" s="85">
        <f t="shared" si="22"/>
        <v>4.4776574188338893E-2</v>
      </c>
      <c r="T82" s="84">
        <f t="shared" si="22"/>
        <v>5.0713153724247229E-2</v>
      </c>
      <c r="U82" s="85">
        <f t="shared" si="22"/>
        <v>2.7982442389089198E-2</v>
      </c>
      <c r="V82" s="84">
        <f t="shared" si="22"/>
        <v>5.3763083568699119E-2</v>
      </c>
      <c r="W82" s="85">
        <f t="shared" si="22"/>
        <v>5.5555555555555552E-2</v>
      </c>
      <c r="X82" s="84">
        <f t="shared" si="22"/>
        <v>4.9772585199715461E-2</v>
      </c>
      <c r="Y82" s="85">
        <f t="shared" si="22"/>
        <v>4.4674767691208005E-2</v>
      </c>
      <c r="Z82" s="84">
        <f t="shared" si="22"/>
        <v>5.5443040213671059E-2</v>
      </c>
      <c r="AA82" s="84">
        <f t="shared" si="22"/>
        <v>6.3522967020764709E-2</v>
      </c>
      <c r="AB82" s="104">
        <f t="shared" si="22"/>
        <v>5.4241582316438809E-2</v>
      </c>
      <c r="AC82" s="105">
        <f t="shared" si="22"/>
        <v>5.1564709052585984E-2</v>
      </c>
      <c r="AD82" s="18"/>
      <c r="AE82" s="18"/>
    </row>
    <row r="83" spans="1:31" s="8" customFormat="1" x14ac:dyDescent="0.2">
      <c r="A83" s="90" t="s">
        <v>28</v>
      </c>
      <c r="B83" s="84">
        <f>B19/B31</f>
        <v>5.9006169972799047E-2</v>
      </c>
      <c r="C83" s="85">
        <f t="shared" ref="C83:AC83" si="23">C19/C31</f>
        <v>7.171893147502903E-2</v>
      </c>
      <c r="D83" s="84">
        <f t="shared" si="23"/>
        <v>6.8596691386195091E-2</v>
      </c>
      <c r="E83" s="85">
        <f t="shared" si="23"/>
        <v>5.6665177716801733E-2</v>
      </c>
      <c r="F83" s="84">
        <f t="shared" si="23"/>
        <v>4.7188637163986386E-2</v>
      </c>
      <c r="G83" s="85">
        <f t="shared" si="23"/>
        <v>6.2599948413721948E-2</v>
      </c>
      <c r="H83" s="84">
        <f t="shared" si="23"/>
        <v>6.6242205694538356E-2</v>
      </c>
      <c r="I83" s="85">
        <f t="shared" si="23"/>
        <v>6.4512086094098572E-2</v>
      </c>
      <c r="J83" s="84">
        <f t="shared" si="23"/>
        <v>6.8426685693899397E-2</v>
      </c>
      <c r="K83" s="85">
        <f t="shared" si="23"/>
        <v>4.6651856553475091E-2</v>
      </c>
      <c r="L83" s="84">
        <f t="shared" si="23"/>
        <v>7.1255676248774727E-2</v>
      </c>
      <c r="M83" s="85">
        <f t="shared" si="23"/>
        <v>5.0387596899224806E-2</v>
      </c>
      <c r="N83" s="84">
        <f t="shared" si="23"/>
        <v>6.6167185790049668E-2</v>
      </c>
      <c r="O83" s="85">
        <f t="shared" si="23"/>
        <v>5.4004533033955388E-2</v>
      </c>
      <c r="P83" s="84">
        <f t="shared" si="23"/>
        <v>7.4225309787700408E-2</v>
      </c>
      <c r="Q83" s="85">
        <f t="shared" si="23"/>
        <v>4.9493009335775225E-2</v>
      </c>
      <c r="R83" s="84">
        <f t="shared" si="23"/>
        <v>6.3211421865832187E-2</v>
      </c>
      <c r="S83" s="85">
        <f t="shared" si="23"/>
        <v>5.7985587397352101E-2</v>
      </c>
      <c r="T83" s="84">
        <f t="shared" si="23"/>
        <v>7.4815108293713684E-2</v>
      </c>
      <c r="U83" s="85">
        <f t="shared" si="23"/>
        <v>3.4488164289073524E-2</v>
      </c>
      <c r="V83" s="84">
        <f t="shared" si="23"/>
        <v>7.1988702442266156E-2</v>
      </c>
      <c r="W83" s="85">
        <f t="shared" si="23"/>
        <v>5.5664153402215394E-2</v>
      </c>
      <c r="X83" s="84">
        <f t="shared" si="23"/>
        <v>6.6499967666142135E-2</v>
      </c>
      <c r="Y83" s="85">
        <f t="shared" si="23"/>
        <v>4.3468548963545392E-2</v>
      </c>
      <c r="Z83" s="84">
        <f t="shared" si="23"/>
        <v>6.1748812692909764E-2</v>
      </c>
      <c r="AA83" s="84">
        <f t="shared" si="23"/>
        <v>7.7913906059147942E-2</v>
      </c>
      <c r="AB83" s="104">
        <f t="shared" si="23"/>
        <v>6.4643893125099439E-2</v>
      </c>
      <c r="AC83" s="105">
        <f t="shared" si="23"/>
        <v>6.1615071606372286E-2</v>
      </c>
      <c r="AD83" s="18"/>
      <c r="AE83" s="18"/>
    </row>
    <row r="84" spans="1:31" s="8" customFormat="1" x14ac:dyDescent="0.2">
      <c r="A84" s="89" t="s">
        <v>29</v>
      </c>
      <c r="B84" s="84">
        <f>B20/B31</f>
        <v>6.8572945000995159E-2</v>
      </c>
      <c r="C84" s="85">
        <f t="shared" ref="C84:AC84" si="24">C20/C31</f>
        <v>8.1753774680603949E-2</v>
      </c>
      <c r="D84" s="84">
        <f t="shared" si="24"/>
        <v>8.6031089560752991E-2</v>
      </c>
      <c r="E84" s="85">
        <f t="shared" si="24"/>
        <v>7.3320145491672511E-2</v>
      </c>
      <c r="F84" s="84">
        <f t="shared" si="24"/>
        <v>5.7371757248503345E-2</v>
      </c>
      <c r="G84" s="85">
        <f t="shared" si="24"/>
        <v>9.7614134640185715E-2</v>
      </c>
      <c r="H84" s="84">
        <f t="shared" si="24"/>
        <v>7.0064232589587563E-2</v>
      </c>
      <c r="I84" s="85">
        <f t="shared" si="24"/>
        <v>8.2258967438984656E-2</v>
      </c>
      <c r="J84" s="84">
        <f t="shared" si="24"/>
        <v>0.12001427042454513</v>
      </c>
      <c r="K84" s="85">
        <f t="shared" si="24"/>
        <v>4.6572516661377343E-2</v>
      </c>
      <c r="L84" s="84">
        <f t="shared" si="24"/>
        <v>9.4220728560283268E-2</v>
      </c>
      <c r="M84" s="85">
        <f t="shared" si="24"/>
        <v>5.1890079261388382E-2</v>
      </c>
      <c r="N84" s="84">
        <f t="shared" si="24"/>
        <v>8.5435549195124916E-2</v>
      </c>
      <c r="O84" s="85">
        <f t="shared" si="24"/>
        <v>6.3737846597047176E-2</v>
      </c>
      <c r="P84" s="84">
        <f t="shared" si="24"/>
        <v>0.10284421346626363</v>
      </c>
      <c r="Q84" s="85">
        <f t="shared" si="24"/>
        <v>6.1888596060213519E-2</v>
      </c>
      <c r="R84" s="84">
        <f t="shared" si="24"/>
        <v>8.3121455114414239E-2</v>
      </c>
      <c r="S84" s="85">
        <f t="shared" si="24"/>
        <v>8.0137727196550726E-2</v>
      </c>
      <c r="T84" s="84">
        <f t="shared" si="24"/>
        <v>0.14659270998415214</v>
      </c>
      <c r="U84" s="85">
        <f t="shared" si="24"/>
        <v>3.4331399905941369E-2</v>
      </c>
      <c r="V84" s="84">
        <f t="shared" si="24"/>
        <v>0.10691144708423327</v>
      </c>
      <c r="W84" s="85">
        <f t="shared" si="24"/>
        <v>6.2055912377051721E-2</v>
      </c>
      <c r="X84" s="84">
        <f t="shared" si="24"/>
        <v>9.9997844409475969E-2</v>
      </c>
      <c r="Y84" s="85">
        <f t="shared" si="24"/>
        <v>5.9730164403145103E-2</v>
      </c>
      <c r="Z84" s="84">
        <f t="shared" si="24"/>
        <v>7.5359729727339453E-2</v>
      </c>
      <c r="AA84" s="84">
        <f t="shared" si="24"/>
        <v>8.7567087389421469E-2</v>
      </c>
      <c r="AB84" s="104">
        <f t="shared" si="24"/>
        <v>8.3823115430277956E-2</v>
      </c>
      <c r="AC84" s="105">
        <f t="shared" si="24"/>
        <v>7.5517991108726756E-2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7.6600544019107014E-2</v>
      </c>
      <c r="C85" s="85">
        <f t="shared" ref="C85:AC85" si="25">C21/C31</f>
        <v>9.0743321718931472E-2</v>
      </c>
      <c r="D85" s="84">
        <f t="shared" si="25"/>
        <v>8.1075299486594407E-2</v>
      </c>
      <c r="E85" s="85">
        <f t="shared" si="25"/>
        <v>8.7677876332078367E-2</v>
      </c>
      <c r="F85" s="84">
        <f t="shared" si="25"/>
        <v>5.8413546190867471E-2</v>
      </c>
      <c r="G85" s="85">
        <f t="shared" si="25"/>
        <v>0.12637348465308229</v>
      </c>
      <c r="H85" s="84">
        <f t="shared" si="25"/>
        <v>7.4787769513935842E-2</v>
      </c>
      <c r="I85" s="85">
        <f t="shared" si="25"/>
        <v>9.6128940618132902E-2</v>
      </c>
      <c r="J85" s="84">
        <f t="shared" si="25"/>
        <v>0.13642525865144489</v>
      </c>
      <c r="K85" s="85">
        <f t="shared" si="25"/>
        <v>4.8000634719136785E-2</v>
      </c>
      <c r="L85" s="84">
        <f t="shared" si="25"/>
        <v>0.1013622997059353</v>
      </c>
      <c r="M85" s="85">
        <f t="shared" si="25"/>
        <v>5.2151380541764658E-2</v>
      </c>
      <c r="N85" s="84">
        <f t="shared" si="25"/>
        <v>9.9737164557435629E-2</v>
      </c>
      <c r="O85" s="85">
        <f t="shared" si="25"/>
        <v>6.8239106949945991E-2</v>
      </c>
      <c r="P85" s="84">
        <f t="shared" si="25"/>
        <v>9.3334040409397037E-2</v>
      </c>
      <c r="Q85" s="85">
        <f t="shared" si="25"/>
        <v>7.2117746906686916E-2</v>
      </c>
      <c r="R85" s="84">
        <f t="shared" si="25"/>
        <v>8.0578916487385091E-2</v>
      </c>
      <c r="S85" s="85">
        <f t="shared" si="25"/>
        <v>9.1914621326386031E-2</v>
      </c>
      <c r="T85" s="84">
        <f t="shared" si="25"/>
        <v>0.11582144743792921</v>
      </c>
      <c r="U85" s="85">
        <f t="shared" si="25"/>
        <v>4.9929456027590531E-2</v>
      </c>
      <c r="V85" s="84">
        <f t="shared" si="25"/>
        <v>9.5015783352716404E-2</v>
      </c>
      <c r="W85" s="85">
        <f t="shared" si="25"/>
        <v>6.9114772409941364E-2</v>
      </c>
      <c r="X85" s="84">
        <f t="shared" si="25"/>
        <v>0.10846931516889052</v>
      </c>
      <c r="Y85" s="85">
        <f t="shared" si="25"/>
        <v>6.8441744102930663E-2</v>
      </c>
      <c r="Z85" s="84">
        <f t="shared" si="25"/>
        <v>7.7588417896719761E-2</v>
      </c>
      <c r="AA85" s="84">
        <f t="shared" si="25"/>
        <v>9.519191620091054E-2</v>
      </c>
      <c r="AB85" s="104">
        <f t="shared" si="25"/>
        <v>8.6131476200384319E-2</v>
      </c>
      <c r="AC85" s="105">
        <f t="shared" si="25"/>
        <v>8.6197116549998953E-2</v>
      </c>
      <c r="AD85" s="18"/>
      <c r="AE85" s="18"/>
    </row>
    <row r="86" spans="1:31" s="8" customFormat="1" x14ac:dyDescent="0.2">
      <c r="A86" s="89" t="s">
        <v>31</v>
      </c>
      <c r="B86" s="84">
        <f>B22/B31</f>
        <v>6.984674583692696E-2</v>
      </c>
      <c r="C86" s="85">
        <f t="shared" ref="C86:AC86" si="26">C22/C31</f>
        <v>8.7723577235772357E-2</v>
      </c>
      <c r="D86" s="84">
        <f t="shared" si="26"/>
        <v>6.3712207644038787E-2</v>
      </c>
      <c r="E86" s="85">
        <f t="shared" si="26"/>
        <v>8.6178291110969307E-2</v>
      </c>
      <c r="F86" s="84">
        <f t="shared" si="26"/>
        <v>4.7335368000939078E-2</v>
      </c>
      <c r="G86" s="85">
        <f t="shared" si="26"/>
        <v>0.11499871034304875</v>
      </c>
      <c r="H86" s="84">
        <f t="shared" si="26"/>
        <v>6.3800616031853358E-2</v>
      </c>
      <c r="I86" s="85">
        <f t="shared" si="26"/>
        <v>9.0096337825756379E-2</v>
      </c>
      <c r="J86" s="84">
        <f t="shared" si="26"/>
        <v>9.8394577238672856E-2</v>
      </c>
      <c r="K86" s="85">
        <f t="shared" si="26"/>
        <v>4.3002221516978738E-2</v>
      </c>
      <c r="L86" s="84">
        <f t="shared" si="26"/>
        <v>9.6501230270659544E-2</v>
      </c>
      <c r="M86" s="85">
        <f t="shared" si="26"/>
        <v>4.49438202247191E-2</v>
      </c>
      <c r="N86" s="84">
        <f t="shared" si="26"/>
        <v>8.6193188727072045E-2</v>
      </c>
      <c r="O86" s="85">
        <f t="shared" si="26"/>
        <v>6.4902878688385693E-2</v>
      </c>
      <c r="P86" s="84">
        <f t="shared" si="26"/>
        <v>6.5881812235951284E-2</v>
      </c>
      <c r="Q86" s="85">
        <f t="shared" si="26"/>
        <v>7.6182605976682902E-2</v>
      </c>
      <c r="R86" s="84">
        <f t="shared" si="26"/>
        <v>7.0917269704674366E-2</v>
      </c>
      <c r="S86" s="85">
        <f t="shared" si="26"/>
        <v>8.4388378506025569E-2</v>
      </c>
      <c r="T86" s="84">
        <f t="shared" si="26"/>
        <v>8.9738510301109353E-2</v>
      </c>
      <c r="U86" s="85">
        <f t="shared" si="26"/>
        <v>4.2875058786643674E-2</v>
      </c>
      <c r="V86" s="84">
        <f t="shared" si="26"/>
        <v>9.024754942681508E-2</v>
      </c>
      <c r="W86" s="85">
        <f t="shared" si="26"/>
        <v>5.9682273728629498E-2</v>
      </c>
      <c r="X86" s="84">
        <f t="shared" si="26"/>
        <v>8.8357655579746078E-2</v>
      </c>
      <c r="Y86" s="85">
        <f t="shared" si="26"/>
        <v>6.348284488920658E-2</v>
      </c>
      <c r="Z86" s="84">
        <f t="shared" si="26"/>
        <v>7.7668013902769062E-2</v>
      </c>
      <c r="AA86" s="84">
        <f t="shared" si="26"/>
        <v>8.0971240330162494E-2</v>
      </c>
      <c r="AB86" s="104">
        <f t="shared" si="26"/>
        <v>7.5060891276942099E-2</v>
      </c>
      <c r="AC86" s="105">
        <f t="shared" si="26"/>
        <v>7.9230276101965411E-2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6.427386717972533E-2</v>
      </c>
      <c r="C87" s="85">
        <f t="shared" ref="C87:AC87" si="27">C23/C31</f>
        <v>7.1800232288037169E-2</v>
      </c>
      <c r="D87" s="84">
        <f t="shared" si="27"/>
        <v>4.6491728465487735E-2</v>
      </c>
      <c r="E87" s="85">
        <f t="shared" si="27"/>
        <v>7.6351222002424862E-2</v>
      </c>
      <c r="F87" s="84">
        <f t="shared" si="27"/>
        <v>3.549418945885667E-2</v>
      </c>
      <c r="G87" s="85">
        <f t="shared" si="27"/>
        <v>9.1462470982718591E-2</v>
      </c>
      <c r="H87" s="84">
        <f t="shared" si="27"/>
        <v>5.6053264217564423E-2</v>
      </c>
      <c r="I87" s="85">
        <f t="shared" si="27"/>
        <v>8.2451141766165623E-2</v>
      </c>
      <c r="J87" s="84">
        <f t="shared" si="27"/>
        <v>8.0342490189083127E-2</v>
      </c>
      <c r="K87" s="85">
        <f t="shared" si="27"/>
        <v>3.3402094573151381E-2</v>
      </c>
      <c r="L87" s="84">
        <f t="shared" si="27"/>
        <v>8.6419012182680194E-2</v>
      </c>
      <c r="M87" s="85">
        <f t="shared" si="27"/>
        <v>3.9674244403797576E-2</v>
      </c>
      <c r="N87" s="84">
        <f t="shared" si="27"/>
        <v>6.7626343407133041E-2</v>
      </c>
      <c r="O87" s="85">
        <f t="shared" si="27"/>
        <v>6.0062699908915676E-2</v>
      </c>
      <c r="P87" s="84">
        <f t="shared" si="27"/>
        <v>4.8858956002191936E-2</v>
      </c>
      <c r="Q87" s="85">
        <f t="shared" si="27"/>
        <v>7.3100460088444189E-2</v>
      </c>
      <c r="R87" s="84">
        <f t="shared" si="27"/>
        <v>5.7709107503748615E-2</v>
      </c>
      <c r="S87" s="85">
        <f t="shared" si="27"/>
        <v>7.5765193412252241E-2</v>
      </c>
      <c r="T87" s="84">
        <f t="shared" si="27"/>
        <v>5.9693608029582672E-2</v>
      </c>
      <c r="U87" s="85">
        <f t="shared" si="27"/>
        <v>4.3345351936040132E-2</v>
      </c>
      <c r="V87" s="84">
        <f t="shared" si="27"/>
        <v>8.3934208340255861E-2</v>
      </c>
      <c r="W87" s="85">
        <f t="shared" si="27"/>
        <v>4.9070712712153651E-2</v>
      </c>
      <c r="X87" s="84">
        <f t="shared" si="27"/>
        <v>5.8675174063934812E-2</v>
      </c>
      <c r="Y87" s="85">
        <f t="shared" si="27"/>
        <v>5.6468906361686916E-2</v>
      </c>
      <c r="Z87" s="84">
        <f t="shared" si="27"/>
        <v>7.2388145501499052E-2</v>
      </c>
      <c r="AA87" s="84">
        <f t="shared" si="27"/>
        <v>6.6291594181441316E-2</v>
      </c>
      <c r="AB87" s="104">
        <f t="shared" si="27"/>
        <v>6.2745554018824284E-2</v>
      </c>
      <c r="AC87" s="105">
        <f t="shared" si="27"/>
        <v>6.8450253289315824E-2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5.5649174019770452E-2</v>
      </c>
      <c r="C88" s="85">
        <f t="shared" ref="C88:AC88" si="28">C24/C31</f>
        <v>5.6817653890824625E-2</v>
      </c>
      <c r="D88" s="84">
        <f t="shared" si="28"/>
        <v>3.7471477467199088E-2</v>
      </c>
      <c r="E88" s="85">
        <f t="shared" si="28"/>
        <v>6.9427605130495826E-2</v>
      </c>
      <c r="F88" s="84">
        <f t="shared" si="28"/>
        <v>3.2999765230660873E-2</v>
      </c>
      <c r="G88" s="85">
        <f t="shared" si="28"/>
        <v>6.7977817900438484E-2</v>
      </c>
      <c r="H88" s="84">
        <f t="shared" si="28"/>
        <v>4.4887686875516489E-2</v>
      </c>
      <c r="I88" s="85">
        <f t="shared" si="28"/>
        <v>6.4771103665516402E-2</v>
      </c>
      <c r="J88" s="84">
        <f t="shared" si="28"/>
        <v>5.7937923653228682E-2</v>
      </c>
      <c r="K88" s="85">
        <f t="shared" si="28"/>
        <v>2.4912726118692479E-2</v>
      </c>
      <c r="L88" s="84">
        <f t="shared" si="28"/>
        <v>6.835503810838385E-2</v>
      </c>
      <c r="M88" s="85">
        <f t="shared" si="28"/>
        <v>3.0768225764306247E-2</v>
      </c>
      <c r="N88" s="84">
        <f t="shared" si="28"/>
        <v>5.1463366725594185E-2</v>
      </c>
      <c r="O88" s="85">
        <f t="shared" si="28"/>
        <v>5.2828909741786521E-2</v>
      </c>
      <c r="P88" s="84">
        <f t="shared" si="28"/>
        <v>3.3975004861147941E-2</v>
      </c>
      <c r="Q88" s="85">
        <f t="shared" si="28"/>
        <v>7.0129986152677889E-2</v>
      </c>
      <c r="R88" s="84">
        <f t="shared" si="28"/>
        <v>4.2910228828476435E-2</v>
      </c>
      <c r="S88" s="85">
        <f t="shared" si="28"/>
        <v>6.2464768347121287E-2</v>
      </c>
      <c r="T88" s="84">
        <f t="shared" si="28"/>
        <v>3.5657686212361331E-2</v>
      </c>
      <c r="U88" s="85">
        <f t="shared" si="28"/>
        <v>4.4599467001097348E-2</v>
      </c>
      <c r="V88" s="84">
        <f t="shared" si="28"/>
        <v>7.1390596444592128E-2</v>
      </c>
      <c r="W88" s="85">
        <f t="shared" si="28"/>
        <v>3.9576158118464738E-2</v>
      </c>
      <c r="X88" s="84">
        <f t="shared" si="28"/>
        <v>3.7442607402297857E-2</v>
      </c>
      <c r="Y88" s="85">
        <f t="shared" si="28"/>
        <v>5.025911365260901E-2</v>
      </c>
      <c r="Z88" s="84">
        <f t="shared" si="28"/>
        <v>6.4906120932865186E-2</v>
      </c>
      <c r="AA88" s="84">
        <f t="shared" si="28"/>
        <v>4.9435540585557242E-2</v>
      </c>
      <c r="AB88" s="104">
        <f t="shared" si="28"/>
        <v>5.0342092701614383E-2</v>
      </c>
      <c r="AC88" s="105">
        <f t="shared" si="28"/>
        <v>5.5332364554507345E-2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2.4016453260797453E-2</v>
      </c>
      <c r="C89" s="85">
        <f t="shared" ref="C89:AC89" si="29">C25/C31</f>
        <v>4.4680603948896634E-2</v>
      </c>
      <c r="D89" s="84">
        <f t="shared" si="29"/>
        <v>1.7897889332572733E-2</v>
      </c>
      <c r="E89" s="85">
        <f t="shared" si="29"/>
        <v>6.559887690638759E-2</v>
      </c>
      <c r="F89" s="84">
        <f t="shared" si="29"/>
        <v>1.388073717572485E-2</v>
      </c>
      <c r="G89" s="85">
        <f t="shared" si="29"/>
        <v>6.1387670879546039E-2</v>
      </c>
      <c r="H89" s="84">
        <f t="shared" si="29"/>
        <v>2.5223499361430396E-2</v>
      </c>
      <c r="I89" s="85">
        <f t="shared" si="29"/>
        <v>5.4109606209737392E-2</v>
      </c>
      <c r="J89" s="84">
        <f t="shared" si="29"/>
        <v>5.2229753835176598E-2</v>
      </c>
      <c r="K89" s="85">
        <f t="shared" si="29"/>
        <v>2.4278006981910506E-2</v>
      </c>
      <c r="L89" s="84">
        <f t="shared" si="29"/>
        <v>5.6772489947788517E-2</v>
      </c>
      <c r="M89" s="85">
        <f t="shared" si="29"/>
        <v>2.1187178817176203E-2</v>
      </c>
      <c r="N89" s="84">
        <f t="shared" si="29"/>
        <v>5.0415766385124072E-2</v>
      </c>
      <c r="O89" s="85">
        <f t="shared" si="29"/>
        <v>4.1581054459954671E-2</v>
      </c>
      <c r="P89" s="84">
        <f t="shared" si="29"/>
        <v>2.7929504516448357E-2</v>
      </c>
      <c r="Q89" s="85">
        <f t="shared" si="29"/>
        <v>5.894045651494171E-2</v>
      </c>
      <c r="R89" s="84">
        <f t="shared" si="29"/>
        <v>3.1175435165265011E-2</v>
      </c>
      <c r="S89" s="85">
        <f t="shared" si="29"/>
        <v>5.8488352605999668E-2</v>
      </c>
      <c r="T89" s="84">
        <f t="shared" si="29"/>
        <v>2.52905441098785E-2</v>
      </c>
      <c r="U89" s="85">
        <f t="shared" si="29"/>
        <v>3.5663897162564663E-2</v>
      </c>
      <c r="V89" s="84">
        <f t="shared" si="29"/>
        <v>6.2767901644791499E-2</v>
      </c>
      <c r="W89" s="85">
        <f t="shared" si="29"/>
        <v>3.2129448633218531E-2</v>
      </c>
      <c r="X89" s="84">
        <f t="shared" si="29"/>
        <v>2.1017007609234549E-2</v>
      </c>
      <c r="Y89" s="85">
        <f t="shared" si="29"/>
        <v>4.6685132237312368E-2</v>
      </c>
      <c r="Z89" s="84">
        <f t="shared" si="29"/>
        <v>4.6112619504559083E-2</v>
      </c>
      <c r="AA89" s="84">
        <f t="shared" si="29"/>
        <v>4.0670688825554281E-2</v>
      </c>
      <c r="AB89" s="104">
        <f t="shared" si="29"/>
        <v>3.5769800374527254E-2</v>
      </c>
      <c r="AC89" s="105">
        <f t="shared" si="29"/>
        <v>4.6618276943597138E-2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2.7224157955865275E-2</v>
      </c>
      <c r="D90" s="84">
        <f t="shared" si="30"/>
        <v>7.4871648602395889E-4</v>
      </c>
      <c r="E90" s="85">
        <f t="shared" si="30"/>
        <v>4.1541701231574246E-2</v>
      </c>
      <c r="F90" s="84">
        <f t="shared" si="30"/>
        <v>8.5103885432562503E-4</v>
      </c>
      <c r="G90" s="85">
        <f t="shared" si="30"/>
        <v>3.9515088986329633E-2</v>
      </c>
      <c r="H90" s="84">
        <f t="shared" si="30"/>
        <v>5.8034708136128011E-3</v>
      </c>
      <c r="I90" s="85">
        <f t="shared" si="30"/>
        <v>2.6319527418263246E-2</v>
      </c>
      <c r="J90" s="84">
        <f t="shared" si="30"/>
        <v>1.6625044595076705E-2</v>
      </c>
      <c r="K90" s="85">
        <f t="shared" si="30"/>
        <v>1.3170422088225961E-2</v>
      </c>
      <c r="L90" s="84">
        <f t="shared" si="30"/>
        <v>4.1509132009041987E-2</v>
      </c>
      <c r="M90" s="85">
        <f t="shared" si="30"/>
        <v>9.1673199198676076E-3</v>
      </c>
      <c r="N90" s="84">
        <f t="shared" si="30"/>
        <v>1.3038882809065485E-2</v>
      </c>
      <c r="O90" s="85">
        <f t="shared" si="30"/>
        <v>1.2158698553241967E-2</v>
      </c>
      <c r="P90" s="84">
        <f t="shared" si="30"/>
        <v>5.5151932969189164E-3</v>
      </c>
      <c r="Q90" s="85">
        <f t="shared" si="30"/>
        <v>1.5745745298610801E-2</v>
      </c>
      <c r="R90" s="84">
        <f t="shared" si="30"/>
        <v>9.0749070995501668E-3</v>
      </c>
      <c r="S90" s="85">
        <f t="shared" si="30"/>
        <v>8.5622438563615032E-3</v>
      </c>
      <c r="T90" s="84">
        <f t="shared" si="30"/>
        <v>5.1505546751188592E-3</v>
      </c>
      <c r="U90" s="85">
        <f t="shared" si="30"/>
        <v>2.5082301301144381E-3</v>
      </c>
      <c r="V90" s="84">
        <f t="shared" si="30"/>
        <v>2.2478817079249043E-2</v>
      </c>
      <c r="W90" s="85">
        <f t="shared" si="30"/>
        <v>1.8616773713115518E-3</v>
      </c>
      <c r="X90" s="84">
        <f t="shared" si="30"/>
        <v>4.0956219956457072E-3</v>
      </c>
      <c r="Y90" s="85">
        <f t="shared" si="30"/>
        <v>2.9038598999285205E-3</v>
      </c>
      <c r="Z90" s="84">
        <f t="shared" si="30"/>
        <v>5.6247844274836161E-3</v>
      </c>
      <c r="AA90" s="84">
        <f t="shared" si="30"/>
        <v>5.1819224932449937E-3</v>
      </c>
      <c r="AB90" s="104">
        <f t="shared" si="30"/>
        <v>9.380316512245572E-3</v>
      </c>
      <c r="AC90" s="105">
        <f t="shared" si="30"/>
        <v>1.6954449758646104E-2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8.0139372822299651E-4</v>
      </c>
      <c r="D91" s="84">
        <f t="shared" si="31"/>
        <v>3.5653166001140899E-5</v>
      </c>
      <c r="E91" s="85">
        <f t="shared" si="31"/>
        <v>2.5524854827388172E-4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1.5634073346138384E-4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1.2239452651677418E-6</v>
      </c>
      <c r="AC91" s="105">
        <f t="shared" si="31"/>
        <v>1.0335828287439385E-4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5">SUM(C71:C94)</f>
        <v>1.0000000000000002</v>
      </c>
      <c r="D95" s="80">
        <f t="shared" si="35"/>
        <v>1</v>
      </c>
      <c r="E95" s="81">
        <f t="shared" si="35"/>
        <v>1</v>
      </c>
      <c r="F95" s="80">
        <f t="shared" si="35"/>
        <v>0.99999999999999978</v>
      </c>
      <c r="G95" s="81">
        <f t="shared" si="35"/>
        <v>0.99999999999999978</v>
      </c>
      <c r="H95" s="80">
        <f t="shared" si="35"/>
        <v>1</v>
      </c>
      <c r="I95" s="81">
        <f t="shared" si="35"/>
        <v>1</v>
      </c>
      <c r="J95" s="80">
        <f t="shared" si="35"/>
        <v>1</v>
      </c>
      <c r="K95" s="80">
        <f t="shared" si="35"/>
        <v>0.99999999999999989</v>
      </c>
      <c r="L95" s="80">
        <f t="shared" si="35"/>
        <v>1</v>
      </c>
      <c r="M95" s="81">
        <f t="shared" si="35"/>
        <v>1</v>
      </c>
      <c r="N95" s="80">
        <f t="shared" si="35"/>
        <v>1</v>
      </c>
      <c r="O95" s="81">
        <f t="shared" si="35"/>
        <v>0.99999999999999989</v>
      </c>
      <c r="P95" s="80">
        <f t="shared" si="35"/>
        <v>0.99999999999999989</v>
      </c>
      <c r="Q95" s="81">
        <f t="shared" si="35"/>
        <v>1</v>
      </c>
      <c r="R95" s="80">
        <f t="shared" si="35"/>
        <v>1</v>
      </c>
      <c r="S95" s="81">
        <f t="shared" si="35"/>
        <v>1</v>
      </c>
      <c r="T95" s="80">
        <f t="shared" si="35"/>
        <v>1</v>
      </c>
      <c r="U95" s="81">
        <f t="shared" si="35"/>
        <v>1.0000000000000002</v>
      </c>
      <c r="V95" s="80">
        <f t="shared" si="35"/>
        <v>1.0000000000000002</v>
      </c>
      <c r="W95" s="81">
        <f t="shared" si="35"/>
        <v>1.0000000000000002</v>
      </c>
      <c r="X95" s="80">
        <f t="shared" si="35"/>
        <v>0.99999999999999989</v>
      </c>
      <c r="Y95" s="81">
        <f t="shared" si="35"/>
        <v>0.99999999999999989</v>
      </c>
      <c r="Z95" s="80">
        <f t="shared" si="35"/>
        <v>0.99999999999999989</v>
      </c>
      <c r="AA95" s="80">
        <f t="shared" si="35"/>
        <v>0.99999999999999978</v>
      </c>
      <c r="AB95" s="80">
        <f t="shared" si="35"/>
        <v>1.0000000000000002</v>
      </c>
      <c r="AC95" s="82">
        <f t="shared" si="35"/>
        <v>1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I13"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13" t="s">
        <v>43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 t="s">
        <v>42</v>
      </c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11" t="s">
        <v>0</v>
      </c>
      <c r="B5" s="302" t="s">
        <v>1</v>
      </c>
      <c r="C5" s="303"/>
      <c r="D5" s="302" t="s">
        <v>2</v>
      </c>
      <c r="E5" s="303"/>
      <c r="F5" s="302" t="s">
        <v>3</v>
      </c>
      <c r="G5" s="303"/>
      <c r="H5" s="302" t="s">
        <v>4</v>
      </c>
      <c r="I5" s="303"/>
      <c r="J5" s="302" t="s">
        <v>5</v>
      </c>
      <c r="K5" s="303"/>
      <c r="L5" s="302" t="s">
        <v>6</v>
      </c>
      <c r="M5" s="303"/>
      <c r="N5" s="302" t="s">
        <v>7</v>
      </c>
      <c r="O5" s="303"/>
      <c r="P5" s="315" t="s">
        <v>8</v>
      </c>
      <c r="Q5" s="303"/>
      <c r="R5" s="302" t="s">
        <v>9</v>
      </c>
      <c r="S5" s="303"/>
      <c r="T5" s="302" t="s">
        <v>10</v>
      </c>
      <c r="U5" s="303"/>
      <c r="V5" s="302" t="s">
        <v>11</v>
      </c>
      <c r="W5" s="303"/>
      <c r="X5" s="302" t="s">
        <v>12</v>
      </c>
      <c r="Y5" s="303"/>
      <c r="Z5" s="302" t="s">
        <v>40</v>
      </c>
      <c r="AA5" s="303"/>
      <c r="AB5" s="302" t="s">
        <v>41</v>
      </c>
      <c r="AC5" s="303"/>
    </row>
    <row r="6" spans="1:29" ht="15" thickTop="1" thickBot="1" x14ac:dyDescent="0.3">
      <c r="A6" s="312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SUM(Daily!B71,Daily!B288,Daily!B722,Daily!B257)</f>
        <v>0</v>
      </c>
      <c r="C7" s="35">
        <f>SUM(Daily!C71,Daily!C288,Daily!C722,Daily!C257)</f>
        <v>0</v>
      </c>
      <c r="D7" s="35">
        <f>SUM(Daily!D71,Daily!D288,Daily!D722,Daily!D257)</f>
        <v>0</v>
      </c>
      <c r="E7" s="35">
        <f>SUM(Daily!E71,Daily!E288,Daily!E722,Daily!E257)</f>
        <v>0</v>
      </c>
      <c r="F7" s="35">
        <f>SUM(Daily!F71,Daily!F288,Daily!F722,Daily!F257)</f>
        <v>0</v>
      </c>
      <c r="G7" s="35">
        <f>SUM(Daily!G71,Daily!G288,Daily!G722,Daily!G257)</f>
        <v>0</v>
      </c>
      <c r="H7" s="35">
        <f>SUM(Daily!H71,Daily!H288,Daily!H722,Daily!H257)</f>
        <v>0</v>
      </c>
      <c r="I7" s="35">
        <f>SUM(Daily!I71,Daily!I288,Daily!I722,Daily!I257)</f>
        <v>0</v>
      </c>
      <c r="J7" s="35">
        <f>SUM(Daily!J71,Daily!J288,Daily!J722,Daily!J257)</f>
        <v>0</v>
      </c>
      <c r="K7" s="35">
        <f>SUM(Daily!K71,Daily!K288,Daily!K722,Daily!K257)</f>
        <v>0</v>
      </c>
      <c r="L7" s="35">
        <f>SUM(Daily!L71,Daily!L288,Daily!L722,Daily!L257)</f>
        <v>0</v>
      </c>
      <c r="M7" s="35">
        <f>SUM(Daily!M71,Daily!M288,Daily!M722,Daily!M257)</f>
        <v>0</v>
      </c>
      <c r="N7" s="35">
        <f>SUM(Daily!N71,Daily!N288,Daily!N722,Daily!N257)</f>
        <v>0</v>
      </c>
      <c r="O7" s="35">
        <f>SUM(Daily!O71,Daily!O288,Daily!O722,Daily!O257)</f>
        <v>0</v>
      </c>
      <c r="P7" s="35">
        <f>SUM(Daily!P71,Daily!P288,Daily!P722,Daily!P257)</f>
        <v>0</v>
      </c>
      <c r="Q7" s="35">
        <f>SUM(Daily!Q71,Daily!Q288,Daily!Q722,Daily!Q257)</f>
        <v>0</v>
      </c>
      <c r="R7" s="35">
        <f>SUM(Daily!R71,Daily!R288,Daily!R722,Daily!R257)</f>
        <v>0</v>
      </c>
      <c r="S7" s="35">
        <f>SUM(Daily!S71,Daily!S288,Daily!S722,Daily!S257)</f>
        <v>0</v>
      </c>
      <c r="T7" s="35">
        <f>SUM(Daily!T71,Daily!T288,Daily!T722,Daily!T257)</f>
        <v>0</v>
      </c>
      <c r="U7" s="35">
        <f>SUM(Daily!U71,Daily!U288,Daily!U722,Daily!U257)</f>
        <v>0</v>
      </c>
      <c r="V7" s="35">
        <f>SUM(Daily!V71,Daily!V288,Daily!V722,Daily!V257)</f>
        <v>0</v>
      </c>
      <c r="W7" s="35">
        <f>SUM(Daily!W71,Daily!W288,Daily!W722,Daily!W257)</f>
        <v>0</v>
      </c>
      <c r="X7" s="35">
        <f>SUM(Daily!X71,Daily!X288,Daily!X722,Daily!X257)</f>
        <v>0</v>
      </c>
      <c r="Y7" s="35">
        <f>SUM(Daily!Y71,Daily!Y288,Daily!Y722,Daily!Y257)</f>
        <v>0</v>
      </c>
      <c r="Z7" s="35">
        <f>SUM(Daily!Z71,Daily!Z288,Daily!Z722,Daily!Z257)</f>
        <v>0</v>
      </c>
      <c r="AA7" s="35">
        <f>SUM(Daily!AA71,Daily!AA288,Daily!AA722,Daily!AA257)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SUM(Daily!B72,Daily!B289,Daily!B723,Daily!B258)</f>
        <v>757</v>
      </c>
      <c r="C8" s="35">
        <f>SUM(Daily!C72,Daily!C289,Daily!C723,Daily!C258)</f>
        <v>0</v>
      </c>
      <c r="D8" s="35">
        <f>SUM(Daily!D72,Daily!D289,Daily!D723,Daily!D258)</f>
        <v>344</v>
      </c>
      <c r="E8" s="35">
        <f>SUM(Daily!E72,Daily!E289,Daily!E723,Daily!E258)</f>
        <v>6</v>
      </c>
      <c r="F8" s="35">
        <f>SUM(Daily!F72,Daily!F289,Daily!F723,Daily!F258)</f>
        <v>1152</v>
      </c>
      <c r="G8" s="35">
        <f>SUM(Daily!G72,Daily!G289,Daily!G723,Daily!G258)</f>
        <v>17</v>
      </c>
      <c r="H8" s="35">
        <f>SUM(Daily!H72,Daily!H289,Daily!H723,Daily!H258)</f>
        <v>1053</v>
      </c>
      <c r="I8" s="35">
        <f>SUM(Daily!I72,Daily!I289,Daily!I723,Daily!I258)</f>
        <v>106</v>
      </c>
      <c r="J8" s="35">
        <f>SUM(Daily!J72,Daily!J289,Daily!J723,Daily!J258)</f>
        <v>20</v>
      </c>
      <c r="K8" s="35">
        <f>SUM(Daily!K72,Daily!K289,Daily!K723,Daily!K258)</f>
        <v>46</v>
      </c>
      <c r="L8" s="35">
        <f>SUM(Daily!L72,Daily!L289,Daily!L723,Daily!L258)</f>
        <v>116</v>
      </c>
      <c r="M8" s="35">
        <f>SUM(Daily!M72,Daily!M289,Daily!M723,Daily!M258)</f>
        <v>131</v>
      </c>
      <c r="N8" s="35">
        <f>SUM(Daily!N72,Daily!N289,Daily!N723,Daily!N258)</f>
        <v>453</v>
      </c>
      <c r="O8" s="35">
        <f>SUM(Daily!O72,Daily!O289,Daily!O723,Daily!O258)</f>
        <v>309</v>
      </c>
      <c r="P8" s="35">
        <f>SUM(Daily!P72,Daily!P289,Daily!P723,Daily!P258)</f>
        <v>147</v>
      </c>
      <c r="Q8" s="35">
        <f>SUM(Daily!Q72,Daily!Q289,Daily!Q723,Daily!Q258)</f>
        <v>97</v>
      </c>
      <c r="R8" s="35">
        <f>SUM(Daily!R72,Daily!R289,Daily!R723,Daily!R258)</f>
        <v>69</v>
      </c>
      <c r="S8" s="35">
        <f>SUM(Daily!S72,Daily!S289,Daily!S723,Daily!S258)</f>
        <v>98</v>
      </c>
      <c r="T8" s="35">
        <f>SUM(Daily!T72,Daily!T289,Daily!T723,Daily!T258)</f>
        <v>2</v>
      </c>
      <c r="U8" s="35">
        <f>SUM(Daily!U72,Daily!U289,Daily!U723,Daily!U258)</f>
        <v>8</v>
      </c>
      <c r="V8" s="35">
        <f>SUM(Daily!V72,Daily!V289,Daily!V723,Daily!V258)</f>
        <v>19</v>
      </c>
      <c r="W8" s="35">
        <f>SUM(Daily!W72,Daily!W289,Daily!W723,Daily!W258)</f>
        <v>20</v>
      </c>
      <c r="X8" s="35">
        <f>SUM(Daily!X72,Daily!X289,Daily!X723,Daily!X258)</f>
        <v>15</v>
      </c>
      <c r="Y8" s="35">
        <f>SUM(Daily!Y72,Daily!Y289,Daily!Y723,Daily!Y258)</f>
        <v>0</v>
      </c>
      <c r="Z8" s="35">
        <f>SUM(Daily!Z72,Daily!Z289,Daily!Z723,Daily!Z258)</f>
        <v>0</v>
      </c>
      <c r="AA8" s="35">
        <f>SUM(Daily!AA72,Daily!AA289,Daily!AA723,Daily!AA258)</f>
        <v>0</v>
      </c>
      <c r="AB8" s="112">
        <f t="shared" ref="AB8:AC30" si="0">B8+D8+F8+H8+J8+L8+N8+P8+R8+T8+V8+X8+Z8</f>
        <v>4147</v>
      </c>
      <c r="AC8" s="19">
        <f t="shared" si="0"/>
        <v>838</v>
      </c>
    </row>
    <row r="9" spans="1:29" ht="14.25" thickTop="1" thickBot="1" x14ac:dyDescent="0.25">
      <c r="A9" s="94" t="s">
        <v>18</v>
      </c>
      <c r="B9" s="35">
        <f>SUM(Daily!B73,Daily!B290,Daily!B724,Daily!B259)</f>
        <v>2795</v>
      </c>
      <c r="C9" s="35">
        <f>SUM(Daily!C73,Daily!C290,Daily!C724,Daily!C259)</f>
        <v>382</v>
      </c>
      <c r="D9" s="35">
        <f>SUM(Daily!D73,Daily!D290,Daily!D724,Daily!D259)</f>
        <v>1121</v>
      </c>
      <c r="E9" s="35">
        <f>SUM(Daily!E73,Daily!E290,Daily!E724,Daily!E259)</f>
        <v>431</v>
      </c>
      <c r="F9" s="35">
        <f>SUM(Daily!F73,Daily!F290,Daily!F724,Daily!F259)</f>
        <v>4571</v>
      </c>
      <c r="G9" s="35">
        <f>SUM(Daily!G73,Daily!G290,Daily!G724,Daily!G259)</f>
        <v>1250</v>
      </c>
      <c r="H9" s="35">
        <f>SUM(Daily!H73,Daily!H290,Daily!H724,Daily!H259)</f>
        <v>3945</v>
      </c>
      <c r="I9" s="35">
        <f>SUM(Daily!I73,Daily!I290,Daily!I724,Daily!I259)</f>
        <v>2238</v>
      </c>
      <c r="J9" s="35">
        <f>SUM(Daily!J73,Daily!J290,Daily!J724,Daily!J259)</f>
        <v>162</v>
      </c>
      <c r="K9" s="35">
        <f>SUM(Daily!K73,Daily!K290,Daily!K724,Daily!K259)</f>
        <v>400</v>
      </c>
      <c r="L9" s="35">
        <f>SUM(Daily!L73,Daily!L290,Daily!L724,Daily!L259)</f>
        <v>1079</v>
      </c>
      <c r="M9" s="35">
        <f>SUM(Daily!M73,Daily!M290,Daily!M724,Daily!M259)</f>
        <v>1454</v>
      </c>
      <c r="N9" s="35">
        <f>SUM(Daily!N73,Daily!N290,Daily!N724,Daily!N259)</f>
        <v>3262</v>
      </c>
      <c r="O9" s="35">
        <f>SUM(Daily!O73,Daily!O290,Daily!O724,Daily!O259)</f>
        <v>3262</v>
      </c>
      <c r="P9" s="35">
        <f>SUM(Daily!P73,Daily!P290,Daily!P724,Daily!P259)</f>
        <v>1784</v>
      </c>
      <c r="Q9" s="35">
        <f>SUM(Daily!Q73,Daily!Q290,Daily!Q724,Daily!Q259)</f>
        <v>1510</v>
      </c>
      <c r="R9" s="35">
        <f>SUM(Daily!R73,Daily!R290,Daily!R724,Daily!R259)</f>
        <v>2371</v>
      </c>
      <c r="S9" s="35">
        <f>SUM(Daily!S73,Daily!S290,Daily!S724,Daily!S259)</f>
        <v>2156</v>
      </c>
      <c r="T9" s="35">
        <f>SUM(Daily!T73,Daily!T290,Daily!T724,Daily!T259)</f>
        <v>500</v>
      </c>
      <c r="U9" s="35">
        <f>SUM(Daily!U73,Daily!U290,Daily!U724,Daily!U259)</f>
        <v>935</v>
      </c>
      <c r="V9" s="35">
        <f>SUM(Daily!V73,Daily!V290,Daily!V724,Daily!V259)</f>
        <v>1361</v>
      </c>
      <c r="W9" s="35">
        <f>SUM(Daily!W73,Daily!W290,Daily!W724,Daily!W259)</f>
        <v>2129</v>
      </c>
      <c r="X9" s="35">
        <f>SUM(Daily!X73,Daily!X290,Daily!X724,Daily!X259)</f>
        <v>1484</v>
      </c>
      <c r="Y9" s="35">
        <f>SUM(Daily!Y73,Daily!Y290,Daily!Y724,Daily!Y259)</f>
        <v>893</v>
      </c>
      <c r="Z9" s="35">
        <f>SUM(Daily!Z73,Daily!Z290,Daily!Z724,Daily!Z259)</f>
        <v>3866</v>
      </c>
      <c r="AA9" s="35">
        <f>SUM(Daily!AA73,Daily!AA290,Daily!AA724,Daily!AA259)</f>
        <v>3049</v>
      </c>
      <c r="AB9" s="112">
        <f t="shared" si="0"/>
        <v>28301</v>
      </c>
      <c r="AC9" s="19">
        <f t="shared" si="0"/>
        <v>20089</v>
      </c>
    </row>
    <row r="10" spans="1:29" ht="14.25" thickTop="1" thickBot="1" x14ac:dyDescent="0.25">
      <c r="A10" s="93" t="s">
        <v>19</v>
      </c>
      <c r="B10" s="35">
        <f>SUM(Daily!B74,Daily!B291,Daily!B725,Daily!B260)</f>
        <v>3380</v>
      </c>
      <c r="C10" s="35">
        <f>SUM(Daily!C74,Daily!C291,Daily!C725,Daily!C260)</f>
        <v>3153</v>
      </c>
      <c r="D10" s="35">
        <f>SUM(Daily!D74,Daily!D291,Daily!D725,Daily!D260)</f>
        <v>1476</v>
      </c>
      <c r="E10" s="35">
        <f>SUM(Daily!E74,Daily!E291,Daily!E725,Daily!E260)</f>
        <v>1164</v>
      </c>
      <c r="F10" s="35">
        <f>SUM(Daily!F74,Daily!F291,Daily!F725,Daily!F260)</f>
        <v>4759</v>
      </c>
      <c r="G10" s="35">
        <f>SUM(Daily!G74,Daily!G291,Daily!G725,Daily!G260)</f>
        <v>3159</v>
      </c>
      <c r="H10" s="35">
        <f>SUM(Daily!H74,Daily!H291,Daily!H725,Daily!H260)</f>
        <v>5407</v>
      </c>
      <c r="I10" s="35">
        <f>SUM(Daily!I74,Daily!I291,Daily!I725,Daily!I260)</f>
        <v>4651</v>
      </c>
      <c r="J10" s="35">
        <f>SUM(Daily!J74,Daily!J291,Daily!J725,Daily!J260)</f>
        <v>378</v>
      </c>
      <c r="K10" s="35">
        <f>SUM(Daily!K74,Daily!K291,Daily!K725,Daily!K260)</f>
        <v>595</v>
      </c>
      <c r="L10" s="35">
        <f>SUM(Daily!L74,Daily!L291,Daily!L725,Daily!L260)</f>
        <v>2059</v>
      </c>
      <c r="M10" s="35">
        <f>SUM(Daily!M74,Daily!M291,Daily!M725,Daily!M260)</f>
        <v>2033</v>
      </c>
      <c r="N10" s="35">
        <f>SUM(Daily!N74,Daily!N291,Daily!N725,Daily!N260)</f>
        <v>5465</v>
      </c>
      <c r="O10" s="35">
        <f>SUM(Daily!O74,Daily!O291,Daily!O725,Daily!O260)</f>
        <v>4365</v>
      </c>
      <c r="P10" s="35">
        <f>SUM(Daily!P74,Daily!P291,Daily!P725,Daily!P260)</f>
        <v>2671</v>
      </c>
      <c r="Q10" s="35">
        <f>SUM(Daily!Q74,Daily!Q291,Daily!Q725,Daily!Q260)</f>
        <v>2236</v>
      </c>
      <c r="R10" s="35">
        <f>SUM(Daily!R74,Daily!R291,Daily!R725,Daily!R260)</f>
        <v>3866</v>
      </c>
      <c r="S10" s="35">
        <f>SUM(Daily!S74,Daily!S291,Daily!S725,Daily!S260)</f>
        <v>3155</v>
      </c>
      <c r="T10" s="35">
        <f>SUM(Daily!T74,Daily!T291,Daily!T725,Daily!T260)</f>
        <v>776</v>
      </c>
      <c r="U10" s="35">
        <f>SUM(Daily!U74,Daily!U291,Daily!U725,Daily!U260)</f>
        <v>1058</v>
      </c>
      <c r="V10" s="35">
        <f>SUM(Daily!V74,Daily!V291,Daily!V725,Daily!V260)</f>
        <v>2548</v>
      </c>
      <c r="W10" s="35">
        <f>SUM(Daily!W74,Daily!W291,Daily!W725,Daily!W260)</f>
        <v>3355</v>
      </c>
      <c r="X10" s="35">
        <f>SUM(Daily!X74,Daily!X291,Daily!X725,Daily!X260)</f>
        <v>2316</v>
      </c>
      <c r="Y10" s="35">
        <f>SUM(Daily!Y74,Daily!Y291,Daily!Y725,Daily!Y260)</f>
        <v>1278</v>
      </c>
      <c r="Z10" s="35">
        <f>SUM(Daily!Z74,Daily!Z291,Daily!Z725,Daily!Z260)</f>
        <v>5513</v>
      </c>
      <c r="AA10" s="35">
        <f>SUM(Daily!AA74,Daily!AA291,Daily!AA725,Daily!AA260)</f>
        <v>6115</v>
      </c>
      <c r="AB10" s="112">
        <f t="shared" si="0"/>
        <v>40614</v>
      </c>
      <c r="AC10" s="19">
        <f t="shared" si="0"/>
        <v>36317</v>
      </c>
    </row>
    <row r="11" spans="1:29" ht="14.25" thickTop="1" thickBot="1" x14ac:dyDescent="0.25">
      <c r="A11" s="94" t="s">
        <v>20</v>
      </c>
      <c r="B11" s="35">
        <f>SUM(Daily!B75,Daily!B292,Daily!B726,Daily!B261)</f>
        <v>4015</v>
      </c>
      <c r="C11" s="35">
        <f>SUM(Daily!C75,Daily!C292,Daily!C726,Daily!C261)</f>
        <v>4168</v>
      </c>
      <c r="D11" s="35">
        <f>SUM(Daily!D75,Daily!D292,Daily!D726,Daily!D261)</f>
        <v>1397</v>
      </c>
      <c r="E11" s="35">
        <f>SUM(Daily!E75,Daily!E292,Daily!E726,Daily!E261)</f>
        <v>1613</v>
      </c>
      <c r="F11" s="35">
        <f>SUM(Daily!F75,Daily!F292,Daily!F726,Daily!F261)</f>
        <v>4696</v>
      </c>
      <c r="G11" s="35">
        <f>SUM(Daily!G75,Daily!G292,Daily!G726,Daily!G261)</f>
        <v>3998</v>
      </c>
      <c r="H11" s="35">
        <f>SUM(Daily!H75,Daily!H292,Daily!H726,Daily!H261)</f>
        <v>5542</v>
      </c>
      <c r="I11" s="35">
        <f>SUM(Daily!I75,Daily!I292,Daily!I726,Daily!I261)</f>
        <v>5968</v>
      </c>
      <c r="J11" s="35">
        <f>SUM(Daily!J75,Daily!J292,Daily!J726,Daily!J261)</f>
        <v>541</v>
      </c>
      <c r="K11" s="35">
        <f>SUM(Daily!K75,Daily!K292,Daily!K726,Daily!K261)</f>
        <v>838</v>
      </c>
      <c r="L11" s="35">
        <f>SUM(Daily!L75,Daily!L292,Daily!L726,Daily!L261)</f>
        <v>2038</v>
      </c>
      <c r="M11" s="35">
        <f>SUM(Daily!M75,Daily!M292,Daily!M726,Daily!M261)</f>
        <v>2832</v>
      </c>
      <c r="N11" s="35">
        <f>SUM(Daily!N75,Daily!N292,Daily!N726,Daily!N261)</f>
        <v>5371</v>
      </c>
      <c r="O11" s="35">
        <f>SUM(Daily!O75,Daily!O292,Daily!O726,Daily!O261)</f>
        <v>5079</v>
      </c>
      <c r="P11" s="35">
        <f>SUM(Daily!P75,Daily!P292,Daily!P726,Daily!P261)</f>
        <v>2935</v>
      </c>
      <c r="Q11" s="35">
        <f>SUM(Daily!Q75,Daily!Q292,Daily!Q726,Daily!Q261)</f>
        <v>2253</v>
      </c>
      <c r="R11" s="35">
        <f>SUM(Daily!R75,Daily!R292,Daily!R726,Daily!R261)</f>
        <v>4373</v>
      </c>
      <c r="S11" s="35">
        <f>SUM(Daily!S75,Daily!S292,Daily!S726,Daily!S261)</f>
        <v>3430</v>
      </c>
      <c r="T11" s="35">
        <f>SUM(Daily!T75,Daily!T292,Daily!T726,Daily!T261)</f>
        <v>1044</v>
      </c>
      <c r="U11" s="35">
        <f>SUM(Daily!U75,Daily!U292,Daily!U726,Daily!U261)</f>
        <v>918</v>
      </c>
      <c r="V11" s="35">
        <f>SUM(Daily!V75,Daily!V292,Daily!V726,Daily!V261)</f>
        <v>2528</v>
      </c>
      <c r="W11" s="35">
        <f>SUM(Daily!W75,Daily!W292,Daily!W726,Daily!W261)</f>
        <v>3433</v>
      </c>
      <c r="X11" s="35">
        <f>SUM(Daily!X75,Daily!X292,Daily!X726,Daily!X261)</f>
        <v>2461</v>
      </c>
      <c r="Y11" s="35">
        <f>SUM(Daily!Y75,Daily!Y292,Daily!Y726,Daily!Y261)</f>
        <v>1225</v>
      </c>
      <c r="Z11" s="35">
        <f>SUM(Daily!Z75,Daily!Z292,Daily!Z726,Daily!Z261)</f>
        <v>6073</v>
      </c>
      <c r="AA11" s="35">
        <f>SUM(Daily!AA75,Daily!AA292,Daily!AA726,Daily!AA261)</f>
        <v>6992</v>
      </c>
      <c r="AB11" s="112">
        <f t="shared" si="0"/>
        <v>43014</v>
      </c>
      <c r="AC11" s="19">
        <f t="shared" si="0"/>
        <v>42747</v>
      </c>
    </row>
    <row r="12" spans="1:29" ht="14.25" thickTop="1" thickBot="1" x14ac:dyDescent="0.25">
      <c r="A12" s="93" t="s">
        <v>21</v>
      </c>
      <c r="B12" s="35">
        <f>SUM(Daily!B76,Daily!B293,Daily!B727,Daily!B262)</f>
        <v>4884</v>
      </c>
      <c r="C12" s="35">
        <f>SUM(Daily!C76,Daily!C293,Daily!C727,Daily!C262)</f>
        <v>4228</v>
      </c>
      <c r="D12" s="35">
        <f>SUM(Daily!D76,Daily!D293,Daily!D727,Daily!D262)</f>
        <v>1663</v>
      </c>
      <c r="E12" s="35">
        <f>SUM(Daily!E76,Daily!E293,Daily!E727,Daily!E262)</f>
        <v>1666</v>
      </c>
      <c r="F12" s="35">
        <f>SUM(Daily!F76,Daily!F293,Daily!F727,Daily!F262)</f>
        <v>5339</v>
      </c>
      <c r="G12" s="35">
        <f>SUM(Daily!G76,Daily!G293,Daily!G727,Daily!G262)</f>
        <v>3411</v>
      </c>
      <c r="H12" s="35">
        <f>SUM(Daily!H76,Daily!H293,Daily!H727,Daily!H262)</f>
        <v>6671</v>
      </c>
      <c r="I12" s="35">
        <f>SUM(Daily!I76,Daily!I293,Daily!I727,Daily!I262)</f>
        <v>6104</v>
      </c>
      <c r="J12" s="35">
        <f>SUM(Daily!J76,Daily!J293,Daily!J727,Daily!J262)</f>
        <v>511</v>
      </c>
      <c r="K12" s="35">
        <f>SUM(Daily!K76,Daily!K293,Daily!K727,Daily!K262)</f>
        <v>985</v>
      </c>
      <c r="L12" s="35">
        <f>SUM(Daily!L76,Daily!L293,Daily!L727,Daily!L262)</f>
        <v>1594</v>
      </c>
      <c r="M12" s="35">
        <f>SUM(Daily!M76,Daily!M293,Daily!M727,Daily!M262)</f>
        <v>3495</v>
      </c>
      <c r="N12" s="35">
        <f>SUM(Daily!N76,Daily!N293,Daily!N727,Daily!N262)</f>
        <v>5382</v>
      </c>
      <c r="O12" s="35">
        <f>SUM(Daily!O76,Daily!O293,Daily!O727,Daily!O262)</f>
        <v>5698</v>
      </c>
      <c r="P12" s="35">
        <f>SUM(Daily!P76,Daily!P293,Daily!P727,Daily!P262)</f>
        <v>3165</v>
      </c>
      <c r="Q12" s="35">
        <f>SUM(Daily!Q76,Daily!Q293,Daily!Q727,Daily!Q262)</f>
        <v>2173</v>
      </c>
      <c r="R12" s="35">
        <f>SUM(Daily!R76,Daily!R293,Daily!R727,Daily!R262)</f>
        <v>5037</v>
      </c>
      <c r="S12" s="35">
        <f>SUM(Daily!S76,Daily!S293,Daily!S727,Daily!S262)</f>
        <v>3580</v>
      </c>
      <c r="T12" s="35">
        <f>SUM(Daily!T76,Daily!T293,Daily!T727,Daily!T262)</f>
        <v>661</v>
      </c>
      <c r="U12" s="35">
        <f>SUM(Daily!U76,Daily!U293,Daily!U727,Daily!U262)</f>
        <v>722</v>
      </c>
      <c r="V12" s="35">
        <f>SUM(Daily!V76,Daily!V293,Daily!V727,Daily!V262)</f>
        <v>2231</v>
      </c>
      <c r="W12" s="35">
        <f>SUM(Daily!W76,Daily!W293,Daily!W727,Daily!W262)</f>
        <v>4076</v>
      </c>
      <c r="X12" s="35">
        <f>SUM(Daily!X76,Daily!X293,Daily!X727,Daily!X262)</f>
        <v>2423</v>
      </c>
      <c r="Y12" s="35">
        <f>SUM(Daily!Y76,Daily!Y293,Daily!Y727,Daily!Y262)</f>
        <v>1555</v>
      </c>
      <c r="Z12" s="35">
        <f>SUM(Daily!Z76,Daily!Z293,Daily!Z727,Daily!Z262)</f>
        <v>7050</v>
      </c>
      <c r="AA12" s="35">
        <f>SUM(Daily!AA76,Daily!AA293,Daily!AA727,Daily!AA262)</f>
        <v>7648</v>
      </c>
      <c r="AB12" s="112">
        <f t="shared" si="0"/>
        <v>46611</v>
      </c>
      <c r="AC12" s="19">
        <f t="shared" si="0"/>
        <v>45341</v>
      </c>
    </row>
    <row r="13" spans="1:29" ht="14.25" thickTop="1" thickBot="1" x14ac:dyDescent="0.25">
      <c r="A13" s="94" t="s">
        <v>22</v>
      </c>
      <c r="B13" s="35">
        <f>SUM(Daily!B77,Daily!B294,Daily!B728,Daily!B263)</f>
        <v>5834</v>
      </c>
      <c r="C13" s="35">
        <f>SUM(Daily!C77,Daily!C294,Daily!C728,Daily!C263)</f>
        <v>5208</v>
      </c>
      <c r="D13" s="35">
        <f>SUM(Daily!D77,Daily!D294,Daily!D728,Daily!D263)</f>
        <v>1794</v>
      </c>
      <c r="E13" s="35">
        <f>SUM(Daily!E77,Daily!E294,Daily!E728,Daily!E263)</f>
        <v>1582</v>
      </c>
      <c r="F13" s="35">
        <f>SUM(Daily!F77,Daily!F294,Daily!F728,Daily!F263)</f>
        <v>5888</v>
      </c>
      <c r="G13" s="35">
        <f>SUM(Daily!G77,Daily!G294,Daily!G728,Daily!G263)</f>
        <v>2724</v>
      </c>
      <c r="H13" s="35">
        <f>SUM(Daily!H77,Daily!H294,Daily!H728,Daily!H263)</f>
        <v>7797</v>
      </c>
      <c r="I13" s="35">
        <f>SUM(Daily!I77,Daily!I294,Daily!I728,Daily!I263)</f>
        <v>6722</v>
      </c>
      <c r="J13" s="35">
        <f>SUM(Daily!J77,Daily!J294,Daily!J728,Daily!J263)</f>
        <v>658</v>
      </c>
      <c r="K13" s="35">
        <f>SUM(Daily!K77,Daily!K294,Daily!K728,Daily!K263)</f>
        <v>1562</v>
      </c>
      <c r="L13" s="35">
        <f>SUM(Daily!L77,Daily!L294,Daily!L728,Daily!L263)</f>
        <v>1519</v>
      </c>
      <c r="M13" s="35">
        <f>SUM(Daily!M77,Daily!M294,Daily!M728,Daily!M263)</f>
        <v>4835</v>
      </c>
      <c r="N13" s="35">
        <f>SUM(Daily!N77,Daily!N294,Daily!N728,Daily!N263)</f>
        <v>5466</v>
      </c>
      <c r="O13" s="35">
        <f>SUM(Daily!O77,Daily!O294,Daily!O728,Daily!O263)</f>
        <v>7055</v>
      </c>
      <c r="P13" s="35">
        <f>SUM(Daily!P77,Daily!P294,Daily!P728,Daily!P263)</f>
        <v>3432</v>
      </c>
      <c r="Q13" s="35">
        <f>SUM(Daily!Q77,Daily!Q294,Daily!Q728,Daily!Q263)</f>
        <v>2246</v>
      </c>
      <c r="R13" s="35">
        <f>SUM(Daily!R77,Daily!R294,Daily!R728,Daily!R263)</f>
        <v>5820</v>
      </c>
      <c r="S13" s="35">
        <f>SUM(Daily!S77,Daily!S294,Daily!S728,Daily!S263)</f>
        <v>3717</v>
      </c>
      <c r="T13" s="35">
        <f>SUM(Daily!T77,Daily!T294,Daily!T728,Daily!T263)</f>
        <v>483</v>
      </c>
      <c r="U13" s="35">
        <f>SUM(Daily!U77,Daily!U294,Daily!U728,Daily!U263)</f>
        <v>620</v>
      </c>
      <c r="V13" s="35">
        <f>SUM(Daily!V77,Daily!V294,Daily!V728,Daily!V263)</f>
        <v>2310</v>
      </c>
      <c r="W13" s="35">
        <f>SUM(Daily!W77,Daily!W294,Daily!W728,Daily!W263)</f>
        <v>5681</v>
      </c>
      <c r="X13" s="35">
        <f>SUM(Daily!X77,Daily!X294,Daily!X728,Daily!X263)</f>
        <v>2582</v>
      </c>
      <c r="Y13" s="35">
        <f>SUM(Daily!Y77,Daily!Y294,Daily!Y728,Daily!Y263)</f>
        <v>1138</v>
      </c>
      <c r="Z13" s="35">
        <f>SUM(Daily!Z77,Daily!Z294,Daily!Z728,Daily!Z263)</f>
        <v>8075</v>
      </c>
      <c r="AA13" s="35">
        <f>SUM(Daily!AA77,Daily!AA294,Daily!AA728,Daily!AA263)</f>
        <v>8625</v>
      </c>
      <c r="AB13" s="112">
        <f t="shared" si="0"/>
        <v>51658</v>
      </c>
      <c r="AC13" s="19">
        <f t="shared" si="0"/>
        <v>51715</v>
      </c>
    </row>
    <row r="14" spans="1:29" ht="14.25" thickTop="1" thickBot="1" x14ac:dyDescent="0.25">
      <c r="A14" s="93" t="s">
        <v>23</v>
      </c>
      <c r="B14" s="35">
        <f>SUM(Daily!B78,Daily!B295,Daily!B729,Daily!B264)</f>
        <v>5340</v>
      </c>
      <c r="C14" s="35">
        <f>SUM(Daily!C78,Daily!C295,Daily!C729,Daily!C264)</f>
        <v>4906</v>
      </c>
      <c r="D14" s="35">
        <f>SUM(Daily!D78,Daily!D295,Daily!D729,Daily!D264)</f>
        <v>1859</v>
      </c>
      <c r="E14" s="35">
        <f>SUM(Daily!E78,Daily!E295,Daily!E729,Daily!E264)</f>
        <v>1443</v>
      </c>
      <c r="F14" s="35">
        <f>SUM(Daily!F78,Daily!F295,Daily!F729,Daily!F264)</f>
        <v>4867</v>
      </c>
      <c r="G14" s="35">
        <f>SUM(Daily!G78,Daily!G295,Daily!G729,Daily!G264)</f>
        <v>2501</v>
      </c>
      <c r="H14" s="35">
        <f>SUM(Daily!H78,Daily!H295,Daily!H729,Daily!H264)</f>
        <v>7510</v>
      </c>
      <c r="I14" s="35">
        <f>SUM(Daily!I78,Daily!I295,Daily!I729,Daily!I264)</f>
        <v>6688</v>
      </c>
      <c r="J14" s="35">
        <f>SUM(Daily!J78,Daily!J295,Daily!J729,Daily!J264)</f>
        <v>558</v>
      </c>
      <c r="K14" s="35">
        <f>SUM(Daily!K78,Daily!K295,Daily!K729,Daily!K264)</f>
        <v>1185</v>
      </c>
      <c r="L14" s="35">
        <f>SUM(Daily!L78,Daily!L295,Daily!L729,Daily!L264)</f>
        <v>1270</v>
      </c>
      <c r="M14" s="35">
        <f>SUM(Daily!M78,Daily!M295,Daily!M729,Daily!M264)</f>
        <v>3822</v>
      </c>
      <c r="N14" s="35">
        <f>SUM(Daily!N78,Daily!N295,Daily!N729,Daily!N264)</f>
        <v>5193</v>
      </c>
      <c r="O14" s="35">
        <f>SUM(Daily!O78,Daily!O295,Daily!O729,Daily!O264)</f>
        <v>5997</v>
      </c>
      <c r="P14" s="35">
        <f>SUM(Daily!P78,Daily!P295,Daily!P729,Daily!P264)</f>
        <v>3233</v>
      </c>
      <c r="Q14" s="35">
        <f>SUM(Daily!Q78,Daily!Q295,Daily!Q729,Daily!Q264)</f>
        <v>1918</v>
      </c>
      <c r="R14" s="35">
        <f>SUM(Daily!R78,Daily!R295,Daily!R729,Daily!R264)</f>
        <v>5432</v>
      </c>
      <c r="S14" s="35">
        <f>SUM(Daily!S78,Daily!S295,Daily!S729,Daily!S264)</f>
        <v>3427</v>
      </c>
      <c r="T14" s="35">
        <f>SUM(Daily!T78,Daily!T295,Daily!T729,Daily!T264)</f>
        <v>728</v>
      </c>
      <c r="U14" s="35">
        <f>SUM(Daily!U78,Daily!U295,Daily!U729,Daily!U264)</f>
        <v>562</v>
      </c>
      <c r="V14" s="35">
        <f>SUM(Daily!V78,Daily!V295,Daily!V729,Daily!V264)</f>
        <v>2080</v>
      </c>
      <c r="W14" s="35">
        <f>SUM(Daily!W78,Daily!W295,Daily!W729,Daily!W264)</f>
        <v>5218</v>
      </c>
      <c r="X14" s="35">
        <f>SUM(Daily!X78,Daily!X295,Daily!X729,Daily!X264)</f>
        <v>2219</v>
      </c>
      <c r="Y14" s="35">
        <f>SUM(Daily!Y78,Daily!Y295,Daily!Y729,Daily!Y264)</f>
        <v>1022</v>
      </c>
      <c r="Z14" s="35">
        <f>SUM(Daily!Z78,Daily!Z295,Daily!Z729,Daily!Z264)</f>
        <v>7991</v>
      </c>
      <c r="AA14" s="35">
        <f>SUM(Daily!AA78,Daily!AA295,Daily!AA729,Daily!AA264)</f>
        <v>8665</v>
      </c>
      <c r="AB14" s="112">
        <f t="shared" si="0"/>
        <v>48280</v>
      </c>
      <c r="AC14" s="19">
        <f t="shared" si="0"/>
        <v>47354</v>
      </c>
    </row>
    <row r="15" spans="1:29" ht="14.25" thickTop="1" thickBot="1" x14ac:dyDescent="0.25">
      <c r="A15" s="94" t="s">
        <v>24</v>
      </c>
      <c r="B15" s="35">
        <f>SUM(Daily!B79,Daily!B296,Daily!B730,Daily!B265)</f>
        <v>5790</v>
      </c>
      <c r="C15" s="35">
        <f>SUM(Daily!C79,Daily!C296,Daily!C730,Daily!C265)</f>
        <v>5356</v>
      </c>
      <c r="D15" s="35">
        <f>SUM(Daily!D79,Daily!D296,Daily!D730,Daily!D265)</f>
        <v>1940</v>
      </c>
      <c r="E15" s="35">
        <f>SUM(Daily!E79,Daily!E296,Daily!E730,Daily!E265)</f>
        <v>1429</v>
      </c>
      <c r="F15" s="35">
        <f>SUM(Daily!F79,Daily!F296,Daily!F730,Daily!F265)</f>
        <v>5086</v>
      </c>
      <c r="G15" s="35">
        <f>SUM(Daily!G79,Daily!G296,Daily!G730,Daily!G265)</f>
        <v>2515</v>
      </c>
      <c r="H15" s="35">
        <f>SUM(Daily!H79,Daily!H296,Daily!H730,Daily!H265)</f>
        <v>8135</v>
      </c>
      <c r="I15" s="35">
        <f>SUM(Daily!I79,Daily!I296,Daily!I730,Daily!I265)</f>
        <v>6395</v>
      </c>
      <c r="J15" s="35">
        <f>SUM(Daily!J79,Daily!J296,Daily!J730,Daily!J265)</f>
        <v>584</v>
      </c>
      <c r="K15" s="35">
        <f>SUM(Daily!K79,Daily!K296,Daily!K730,Daily!K265)</f>
        <v>837</v>
      </c>
      <c r="L15" s="35">
        <f>SUM(Daily!L79,Daily!L296,Daily!L730,Daily!L265)</f>
        <v>1417</v>
      </c>
      <c r="M15" s="35">
        <f>SUM(Daily!M79,Daily!M296,Daily!M730,Daily!M265)</f>
        <v>4250</v>
      </c>
      <c r="N15" s="35">
        <f>SUM(Daily!N79,Daily!N296,Daily!N730,Daily!N265)</f>
        <v>5063</v>
      </c>
      <c r="O15" s="35">
        <f>SUM(Daily!O79,Daily!O296,Daily!O730,Daily!O265)</f>
        <v>6426</v>
      </c>
      <c r="P15" s="35">
        <f>SUM(Daily!P79,Daily!P296,Daily!P730,Daily!P265)</f>
        <v>3221</v>
      </c>
      <c r="Q15" s="35">
        <f>SUM(Daily!Q79,Daily!Q296,Daily!Q730,Daily!Q265)</f>
        <v>2325</v>
      </c>
      <c r="R15" s="35">
        <f>SUM(Daily!R79,Daily!R296,Daily!R730,Daily!R265)</f>
        <v>5373</v>
      </c>
      <c r="S15" s="35">
        <f>SUM(Daily!S79,Daily!S296,Daily!S730,Daily!S265)</f>
        <v>3960</v>
      </c>
      <c r="T15" s="35">
        <f>SUM(Daily!T79,Daily!T296,Daily!T730,Daily!T265)</f>
        <v>460</v>
      </c>
      <c r="U15" s="35">
        <f>SUM(Daily!U79,Daily!U296,Daily!U730,Daily!U265)</f>
        <v>507</v>
      </c>
      <c r="V15" s="35">
        <f>SUM(Daily!V79,Daily!V296,Daily!V730,Daily!V265)</f>
        <v>2243</v>
      </c>
      <c r="W15" s="35">
        <f>SUM(Daily!W79,Daily!W296,Daily!W730,Daily!W265)</f>
        <v>5322</v>
      </c>
      <c r="X15" s="35">
        <f>SUM(Daily!X79,Daily!X296,Daily!X730,Daily!X265)</f>
        <v>2197</v>
      </c>
      <c r="Y15" s="35">
        <f>SUM(Daily!Y79,Daily!Y296,Daily!Y730,Daily!Y265)</f>
        <v>941</v>
      </c>
      <c r="Z15" s="35">
        <f>SUM(Daily!Z79,Daily!Z296,Daily!Z730,Daily!Z265)</f>
        <v>8537</v>
      </c>
      <c r="AA15" s="35">
        <f>SUM(Daily!AA79,Daily!AA296,Daily!AA730,Daily!AA265)</f>
        <v>9126</v>
      </c>
      <c r="AB15" s="112">
        <f t="shared" si="0"/>
        <v>50046</v>
      </c>
      <c r="AC15" s="19">
        <f t="shared" si="0"/>
        <v>49389</v>
      </c>
    </row>
    <row r="16" spans="1:29" ht="14.25" thickTop="1" thickBot="1" x14ac:dyDescent="0.25">
      <c r="A16" s="93" t="s">
        <v>25</v>
      </c>
      <c r="B16" s="35">
        <f>SUM(Daily!B80,Daily!B297,Daily!B731,Daily!B266)</f>
        <v>5402</v>
      </c>
      <c r="C16" s="35">
        <f>SUM(Daily!C80,Daily!C297,Daily!C731,Daily!C266)</f>
        <v>5652</v>
      </c>
      <c r="D16" s="35">
        <f>SUM(Daily!D80,Daily!D297,Daily!D731,Daily!D266)</f>
        <v>1831</v>
      </c>
      <c r="E16" s="35">
        <f>SUM(Daily!E80,Daily!E297,Daily!E731,Daily!E266)</f>
        <v>1526</v>
      </c>
      <c r="F16" s="35">
        <f>SUM(Daily!F80,Daily!F297,Daily!F731,Daily!F266)</f>
        <v>5001</v>
      </c>
      <c r="G16" s="35">
        <f>SUM(Daily!G80,Daily!G297,Daily!G731,Daily!G266)</f>
        <v>2615</v>
      </c>
      <c r="H16" s="35">
        <f>SUM(Daily!H80,Daily!H297,Daily!H731,Daily!H266)</f>
        <v>8408</v>
      </c>
      <c r="I16" s="35">
        <f>SUM(Daily!I80,Daily!I297,Daily!I731,Daily!I266)</f>
        <v>6428</v>
      </c>
      <c r="J16" s="35">
        <f>SUM(Daily!J80,Daily!J297,Daily!J731,Daily!J266)</f>
        <v>669</v>
      </c>
      <c r="K16" s="35">
        <f>SUM(Daily!K80,Daily!K297,Daily!K731,Daily!K266)</f>
        <v>739</v>
      </c>
      <c r="L16" s="35">
        <f>SUM(Daily!L80,Daily!L297,Daily!L731,Daily!L266)</f>
        <v>1743</v>
      </c>
      <c r="M16" s="35">
        <f>SUM(Daily!M80,Daily!M297,Daily!M731,Daily!M266)</f>
        <v>4459</v>
      </c>
      <c r="N16" s="35">
        <f>SUM(Daily!N80,Daily!N297,Daily!N731,Daily!N266)</f>
        <v>5389</v>
      </c>
      <c r="O16" s="35">
        <f>SUM(Daily!O80,Daily!O297,Daily!O731,Daily!O266)</f>
        <v>5957</v>
      </c>
      <c r="P16" s="35">
        <f>SUM(Daily!P80,Daily!P297,Daily!P731,Daily!P266)</f>
        <v>3482</v>
      </c>
      <c r="Q16" s="35">
        <f>SUM(Daily!Q80,Daily!Q297,Daily!Q731,Daily!Q266)</f>
        <v>2418</v>
      </c>
      <c r="R16" s="35">
        <f>SUM(Daily!R80,Daily!R297,Daily!R731,Daily!R266)</f>
        <v>5251</v>
      </c>
      <c r="S16" s="35">
        <f>SUM(Daily!S80,Daily!S297,Daily!S731,Daily!S266)</f>
        <v>3892</v>
      </c>
      <c r="T16" s="35">
        <f>SUM(Daily!T80,Daily!T297,Daily!T731,Daily!T266)</f>
        <v>453</v>
      </c>
      <c r="U16" s="35">
        <f>SUM(Daily!U80,Daily!U297,Daily!U731,Daily!U266)</f>
        <v>468</v>
      </c>
      <c r="V16" s="35">
        <f>SUM(Daily!V80,Daily!V297,Daily!V731,Daily!V266)</f>
        <v>2420</v>
      </c>
      <c r="W16" s="35">
        <f>SUM(Daily!W80,Daily!W297,Daily!W731,Daily!W266)</f>
        <v>5010</v>
      </c>
      <c r="X16" s="35">
        <f>SUM(Daily!X80,Daily!X297,Daily!X731,Daily!X266)</f>
        <v>2166</v>
      </c>
      <c r="Y16" s="35">
        <f>SUM(Daily!Y80,Daily!Y297,Daily!Y731,Daily!Y266)</f>
        <v>948</v>
      </c>
      <c r="Z16" s="35">
        <f>SUM(Daily!Z80,Daily!Z297,Daily!Z731,Daily!Z266)</f>
        <v>8547</v>
      </c>
      <c r="AA16" s="35">
        <f>SUM(Daily!AA80,Daily!AA297,Daily!AA731,Daily!AA266)</f>
        <v>9568</v>
      </c>
      <c r="AB16" s="112">
        <f t="shared" si="0"/>
        <v>50762</v>
      </c>
      <c r="AC16" s="19">
        <f t="shared" si="0"/>
        <v>49680</v>
      </c>
    </row>
    <row r="17" spans="1:29" ht="14.25" thickTop="1" thickBot="1" x14ac:dyDescent="0.25">
      <c r="A17" s="94" t="s">
        <v>26</v>
      </c>
      <c r="B17" s="35">
        <f>SUM(Daily!B81,Daily!B298,Daily!B732,Daily!B267)</f>
        <v>5304</v>
      </c>
      <c r="C17" s="35">
        <f>SUM(Daily!C81,Daily!C298,Daily!C732,Daily!C267)</f>
        <v>5927</v>
      </c>
      <c r="D17" s="35">
        <f>SUM(Daily!D81,Daily!D298,Daily!D732,Daily!D267)</f>
        <v>1786</v>
      </c>
      <c r="E17" s="35">
        <f>SUM(Daily!E81,Daily!E298,Daily!E732,Daily!E267)</f>
        <v>1657</v>
      </c>
      <c r="F17" s="35">
        <f>SUM(Daily!F81,Daily!F298,Daily!F732,Daily!F267)</f>
        <v>3879</v>
      </c>
      <c r="G17" s="35">
        <f>SUM(Daily!G81,Daily!G298,Daily!G732,Daily!G267)</f>
        <v>2940</v>
      </c>
      <c r="H17" s="35">
        <f>SUM(Daily!H81,Daily!H298,Daily!H732,Daily!H267)</f>
        <v>8114</v>
      </c>
      <c r="I17" s="35">
        <f>SUM(Daily!I81,Daily!I298,Daily!I732,Daily!I267)</f>
        <v>6745</v>
      </c>
      <c r="J17" s="35">
        <f>SUM(Daily!J81,Daily!J298,Daily!J732,Daily!J267)</f>
        <v>600</v>
      </c>
      <c r="K17" s="35">
        <f>SUM(Daily!K81,Daily!K298,Daily!K732,Daily!K267)</f>
        <v>637</v>
      </c>
      <c r="L17" s="35">
        <f>SUM(Daily!L81,Daily!L298,Daily!L732,Daily!L267)</f>
        <v>2084</v>
      </c>
      <c r="M17" s="35">
        <f>SUM(Daily!M81,Daily!M298,Daily!M732,Daily!M267)</f>
        <v>3195</v>
      </c>
      <c r="N17" s="35">
        <f>SUM(Daily!N81,Daily!N298,Daily!N732,Daily!N267)</f>
        <v>5366</v>
      </c>
      <c r="O17" s="35">
        <f>SUM(Daily!O81,Daily!O298,Daily!O732,Daily!O267)</f>
        <v>5463</v>
      </c>
      <c r="P17" s="35">
        <f>SUM(Daily!P81,Daily!P298,Daily!P732,Daily!P267)</f>
        <v>3615</v>
      </c>
      <c r="Q17" s="35">
        <f>SUM(Daily!Q81,Daily!Q298,Daily!Q732,Daily!Q267)</f>
        <v>2547</v>
      </c>
      <c r="R17" s="35">
        <f>SUM(Daily!R81,Daily!R298,Daily!R732,Daily!R267)</f>
        <v>4994</v>
      </c>
      <c r="S17" s="35">
        <f>SUM(Daily!S81,Daily!S298,Daily!S732,Daily!S267)</f>
        <v>3837</v>
      </c>
      <c r="T17" s="35">
        <f>SUM(Daily!T81,Daily!T298,Daily!T732,Daily!T267)</f>
        <v>376</v>
      </c>
      <c r="U17" s="35">
        <f>SUM(Daily!U81,Daily!U298,Daily!U732,Daily!U267)</f>
        <v>539</v>
      </c>
      <c r="V17" s="35">
        <f>SUM(Daily!V81,Daily!V298,Daily!V732,Daily!V267)</f>
        <v>2534</v>
      </c>
      <c r="W17" s="35">
        <f>SUM(Daily!W81,Daily!W298,Daily!W732,Daily!W267)</f>
        <v>4240</v>
      </c>
      <c r="X17" s="35">
        <f>SUM(Daily!X81,Daily!X298,Daily!X732,Daily!X267)</f>
        <v>2048</v>
      </c>
      <c r="Y17" s="35">
        <f>SUM(Daily!Y81,Daily!Y298,Daily!Y732,Daily!Y267)</f>
        <v>1100</v>
      </c>
      <c r="Z17" s="35">
        <f>SUM(Daily!Z81,Daily!Z298,Daily!Z732,Daily!Z267)</f>
        <v>8295</v>
      </c>
      <c r="AA17" s="35">
        <f>SUM(Daily!AA81,Daily!AA298,Daily!AA732,Daily!AA267)</f>
        <v>9725</v>
      </c>
      <c r="AB17" s="112">
        <f t="shared" si="0"/>
        <v>48995</v>
      </c>
      <c r="AC17" s="19">
        <f t="shared" si="0"/>
        <v>48552</v>
      </c>
    </row>
    <row r="18" spans="1:29" ht="14.25" thickTop="1" thickBot="1" x14ac:dyDescent="0.25">
      <c r="A18" s="93" t="s">
        <v>27</v>
      </c>
      <c r="B18" s="35">
        <f>SUM(Daily!B82,Daily!B299,Daily!B733,Daily!B268)</f>
        <v>5702</v>
      </c>
      <c r="C18" s="35">
        <f>SUM(Daily!C82,Daily!C299,Daily!C733,Daily!C268)</f>
        <v>6107</v>
      </c>
      <c r="D18" s="35">
        <f>SUM(Daily!D82,Daily!D299,Daily!D733,Daily!D268)</f>
        <v>1757</v>
      </c>
      <c r="E18" s="35">
        <f>SUM(Daily!E82,Daily!E299,Daily!E733,Daily!E268)</f>
        <v>1771</v>
      </c>
      <c r="F18" s="35">
        <f>SUM(Daily!F82,Daily!F299,Daily!F733,Daily!F268)</f>
        <v>4175</v>
      </c>
      <c r="G18" s="35">
        <f>SUM(Daily!G82,Daily!G299,Daily!G733,Daily!G268)</f>
        <v>3530</v>
      </c>
      <c r="H18" s="35">
        <f>SUM(Daily!H82,Daily!H299,Daily!H733,Daily!H268)</f>
        <v>8214</v>
      </c>
      <c r="I18" s="35">
        <f>SUM(Daily!I82,Daily!I299,Daily!I733,Daily!I268)</f>
        <v>7170</v>
      </c>
      <c r="J18" s="35">
        <f>SUM(Daily!J82,Daily!J299,Daily!J733,Daily!J268)</f>
        <v>773</v>
      </c>
      <c r="K18" s="35">
        <f>SUM(Daily!K82,Daily!K299,Daily!K733,Daily!K268)</f>
        <v>606</v>
      </c>
      <c r="L18" s="35">
        <f>SUM(Daily!L82,Daily!L299,Daily!L733,Daily!L268)</f>
        <v>2408</v>
      </c>
      <c r="M18" s="35">
        <f>SUM(Daily!M82,Daily!M299,Daily!M733,Daily!M268)</f>
        <v>3176</v>
      </c>
      <c r="N18" s="35">
        <f>SUM(Daily!N82,Daily!N299,Daily!N733,Daily!N268)</f>
        <v>6081</v>
      </c>
      <c r="O18" s="35">
        <f>SUM(Daily!O82,Daily!O299,Daily!O733,Daily!O268)</f>
        <v>5338</v>
      </c>
      <c r="P18" s="35">
        <f>SUM(Daily!P82,Daily!P299,Daily!P733,Daily!P268)</f>
        <v>3816</v>
      </c>
      <c r="Q18" s="35">
        <f>SUM(Daily!Q82,Daily!Q299,Daily!Q733,Daily!Q268)</f>
        <v>2699</v>
      </c>
      <c r="R18" s="35">
        <f>SUM(Daily!R82,Daily!R299,Daily!R733,Daily!R268)</f>
        <v>5018</v>
      </c>
      <c r="S18" s="35">
        <f>SUM(Daily!S82,Daily!S299,Daily!S733,Daily!S268)</f>
        <v>4283</v>
      </c>
      <c r="T18" s="35">
        <f>SUM(Daily!T82,Daily!T299,Daily!T733,Daily!T268)</f>
        <v>553</v>
      </c>
      <c r="U18" s="35">
        <f>SUM(Daily!U82,Daily!U299,Daily!U733,Daily!U268)</f>
        <v>467</v>
      </c>
      <c r="V18" s="35">
        <f>SUM(Daily!V82,Daily!V299,Daily!V733,Daily!V268)</f>
        <v>3457</v>
      </c>
      <c r="W18" s="35">
        <f>SUM(Daily!W82,Daily!W299,Daily!W733,Daily!W268)</f>
        <v>4311</v>
      </c>
      <c r="X18" s="35">
        <f>SUM(Daily!X82,Daily!X299,Daily!X733,Daily!X268)</f>
        <v>2085</v>
      </c>
      <c r="Y18" s="35">
        <f>SUM(Daily!Y82,Daily!Y299,Daily!Y733,Daily!Y268)</f>
        <v>1216</v>
      </c>
      <c r="Z18" s="35">
        <f>SUM(Daily!Z82,Daily!Z299,Daily!Z733,Daily!Z268)</f>
        <v>8767</v>
      </c>
      <c r="AA18" s="35">
        <f>SUM(Daily!AA82,Daily!AA299,Daily!AA733,Daily!AA268)</f>
        <v>10759</v>
      </c>
      <c r="AB18" s="112">
        <f t="shared" si="0"/>
        <v>52806</v>
      </c>
      <c r="AC18" s="19">
        <f t="shared" si="0"/>
        <v>51433</v>
      </c>
    </row>
    <row r="19" spans="1:29" ht="14.25" thickTop="1" thickBot="1" x14ac:dyDescent="0.25">
      <c r="A19" s="94" t="s">
        <v>28</v>
      </c>
      <c r="B19" s="35">
        <f>SUM(Daily!B83,Daily!B300,Daily!B734,Daily!B269)</f>
        <v>5786</v>
      </c>
      <c r="C19" s="35">
        <f>SUM(Daily!C83,Daily!C300,Daily!C734,Daily!C269)</f>
        <v>7153</v>
      </c>
      <c r="D19" s="35">
        <f>SUM(Daily!D83,Daily!D300,Daily!D734,Daily!D269)</f>
        <v>1906</v>
      </c>
      <c r="E19" s="35">
        <f>SUM(Daily!E83,Daily!E300,Daily!E734,Daily!E269)</f>
        <v>2048</v>
      </c>
      <c r="F19" s="35">
        <f>SUM(Daily!F83,Daily!F300,Daily!F734,Daily!F269)</f>
        <v>3918</v>
      </c>
      <c r="G19" s="35">
        <f>SUM(Daily!G83,Daily!G300,Daily!G734,Daily!G269)</f>
        <v>4598</v>
      </c>
      <c r="H19" s="35">
        <f>SUM(Daily!H83,Daily!H300,Daily!H734,Daily!H269)</f>
        <v>8667</v>
      </c>
      <c r="I19" s="35">
        <f>SUM(Daily!I83,Daily!I300,Daily!I734,Daily!I269)</f>
        <v>8454</v>
      </c>
      <c r="J19" s="35">
        <f>SUM(Daily!J83,Daily!J300,Daily!J734,Daily!J269)</f>
        <v>840</v>
      </c>
      <c r="K19" s="35">
        <f>SUM(Daily!K83,Daily!K300,Daily!K734,Daily!K269)</f>
        <v>650</v>
      </c>
      <c r="L19" s="35">
        <f>SUM(Daily!L83,Daily!L300,Daily!L734,Daily!L269)</f>
        <v>3601</v>
      </c>
      <c r="M19" s="35">
        <f>SUM(Daily!M83,Daily!M300,Daily!M734,Daily!M269)</f>
        <v>2456</v>
      </c>
      <c r="N19" s="35">
        <f>SUM(Daily!N83,Daily!N300,Daily!N734,Daily!N269)</f>
        <v>7394</v>
      </c>
      <c r="O19" s="35">
        <f>SUM(Daily!O83,Daily!O300,Daily!O734,Daily!O269)</f>
        <v>5629</v>
      </c>
      <c r="P19" s="35">
        <f>SUM(Daily!P83,Daily!P300,Daily!P734,Daily!P269)</f>
        <v>4372</v>
      </c>
      <c r="Q19" s="35">
        <f>SUM(Daily!Q83,Daily!Q300,Daily!Q734,Daily!Q269)</f>
        <v>2899</v>
      </c>
      <c r="R19" s="35">
        <f>SUM(Daily!R83,Daily!R300,Daily!R734,Daily!R269)</f>
        <v>5277</v>
      </c>
      <c r="S19" s="35">
        <f>SUM(Daily!S83,Daily!S300,Daily!S734,Daily!S269)</f>
        <v>5324</v>
      </c>
      <c r="T19" s="35">
        <f>SUM(Daily!T83,Daily!T300,Daily!T734,Daily!T269)</f>
        <v>645</v>
      </c>
      <c r="U19" s="35">
        <f>SUM(Daily!U83,Daily!U300,Daily!U734,Daily!U269)</f>
        <v>432</v>
      </c>
      <c r="V19" s="35">
        <f>SUM(Daily!V83,Daily!V300,Daily!V734,Daily!V269)</f>
        <v>4572</v>
      </c>
      <c r="W19" s="35">
        <f>SUM(Daily!W83,Daily!W300,Daily!W734,Daily!W269)</f>
        <v>4378</v>
      </c>
      <c r="X19" s="35">
        <f>SUM(Daily!X83,Daily!X300,Daily!X734,Daily!X269)</f>
        <v>2321</v>
      </c>
      <c r="Y19" s="35">
        <f>SUM(Daily!Y83,Daily!Y300,Daily!Y734,Daily!Y269)</f>
        <v>1215</v>
      </c>
      <c r="Z19" s="35">
        <f>SUM(Daily!Z83,Daily!Z300,Daily!Z734,Daily!Z269)</f>
        <v>8836</v>
      </c>
      <c r="AA19" s="35">
        <f>SUM(Daily!AA83,Daily!AA300,Daily!AA734,Daily!AA269)</f>
        <v>11610</v>
      </c>
      <c r="AB19" s="112">
        <f t="shared" si="0"/>
        <v>58135</v>
      </c>
      <c r="AC19" s="19">
        <f t="shared" si="0"/>
        <v>56846</v>
      </c>
    </row>
    <row r="20" spans="1:29" ht="14.25" thickTop="1" thickBot="1" x14ac:dyDescent="0.25">
      <c r="A20" s="93" t="s">
        <v>29</v>
      </c>
      <c r="B20" s="35">
        <f>SUM(Daily!B84,Daily!B301,Daily!B735,Daily!B270)</f>
        <v>6679</v>
      </c>
      <c r="C20" s="35">
        <f>SUM(Daily!C84,Daily!C301,Daily!C735,Daily!C270)</f>
        <v>7000</v>
      </c>
      <c r="D20" s="35">
        <f>SUM(Daily!D84,Daily!D301,Daily!D735,Daily!D270)</f>
        <v>2133</v>
      </c>
      <c r="E20" s="35">
        <f>SUM(Daily!E84,Daily!E301,Daily!E735,Daily!E270)</f>
        <v>2059</v>
      </c>
      <c r="F20" s="35">
        <f>SUM(Daily!F84,Daily!F301,Daily!F735,Daily!F270)</f>
        <v>4204</v>
      </c>
      <c r="G20" s="35">
        <f>SUM(Daily!G84,Daily!G301,Daily!G735,Daily!G270)</f>
        <v>5162</v>
      </c>
      <c r="H20" s="35">
        <f>SUM(Daily!H84,Daily!H301,Daily!H735,Daily!H270)</f>
        <v>8324</v>
      </c>
      <c r="I20" s="35">
        <f>SUM(Daily!I84,Daily!I301,Daily!I735,Daily!I270)</f>
        <v>8266</v>
      </c>
      <c r="J20" s="35">
        <f>SUM(Daily!J84,Daily!J301,Daily!J735,Daily!J270)</f>
        <v>934</v>
      </c>
      <c r="K20" s="35">
        <f>SUM(Daily!K84,Daily!K301,Daily!K735,Daily!K270)</f>
        <v>637</v>
      </c>
      <c r="L20" s="35">
        <f>SUM(Daily!L84,Daily!L301,Daily!L735,Daily!L270)</f>
        <v>3652</v>
      </c>
      <c r="M20" s="35">
        <f>SUM(Daily!M84,Daily!M301,Daily!M735,Daily!M270)</f>
        <v>2553</v>
      </c>
      <c r="N20" s="35">
        <f>SUM(Daily!N84,Daily!N301,Daily!N735,Daily!N270)</f>
        <v>7519</v>
      </c>
      <c r="O20" s="35">
        <f>SUM(Daily!O84,Daily!O301,Daily!O735,Daily!O270)</f>
        <v>5998</v>
      </c>
      <c r="P20" s="35">
        <f>SUM(Daily!P84,Daily!P301,Daily!P735,Daily!P270)</f>
        <v>4052</v>
      </c>
      <c r="Q20" s="35">
        <f>SUM(Daily!Q84,Daily!Q301,Daily!Q735,Daily!Q270)</f>
        <v>3199</v>
      </c>
      <c r="R20" s="35">
        <f>SUM(Daily!R84,Daily!R301,Daily!R735,Daily!R270)</f>
        <v>5522</v>
      </c>
      <c r="S20" s="35">
        <f>SUM(Daily!S84,Daily!S301,Daily!S735,Daily!S270)</f>
        <v>5460</v>
      </c>
      <c r="T20" s="35">
        <f>SUM(Daily!T84,Daily!T301,Daily!T735,Daily!T270)</f>
        <v>1264</v>
      </c>
      <c r="U20" s="35">
        <f>SUM(Daily!U84,Daily!U301,Daily!U735,Daily!U270)</f>
        <v>487</v>
      </c>
      <c r="V20" s="35">
        <f>SUM(Daily!V84,Daily!V301,Daily!V735,Daily!V270)</f>
        <v>4831</v>
      </c>
      <c r="W20" s="35">
        <f>SUM(Daily!W84,Daily!W301,Daily!W735,Daily!W270)</f>
        <v>4228</v>
      </c>
      <c r="X20" s="35">
        <f>SUM(Daily!X84,Daily!X301,Daily!X735,Daily!X270)</f>
        <v>2526</v>
      </c>
      <c r="Y20" s="35">
        <f>SUM(Daily!Y84,Daily!Y301,Daily!Y735,Daily!Y270)</f>
        <v>1267</v>
      </c>
      <c r="Z20" s="35">
        <f>SUM(Daily!Z84,Daily!Z301,Daily!Z735,Daily!Z270)</f>
        <v>10032</v>
      </c>
      <c r="AA20" s="35">
        <f>SUM(Daily!AA84,Daily!AA301,Daily!AA735,Daily!AA270)</f>
        <v>10413</v>
      </c>
      <c r="AB20" s="112">
        <f t="shared" si="0"/>
        <v>61672</v>
      </c>
      <c r="AC20" s="19">
        <f t="shared" si="0"/>
        <v>56729</v>
      </c>
    </row>
    <row r="21" spans="1:29" ht="14.25" thickTop="1" thickBot="1" x14ac:dyDescent="0.25">
      <c r="A21" s="94" t="s">
        <v>30</v>
      </c>
      <c r="B21" s="35">
        <f>SUM(Daily!B85,Daily!B302,Daily!B736,Daily!B271)</f>
        <v>6874</v>
      </c>
      <c r="C21" s="35">
        <f>SUM(Daily!C85,Daily!C302,Daily!C736,Daily!C271)</f>
        <v>7494</v>
      </c>
      <c r="D21" s="35">
        <f>SUM(Daily!D85,Daily!D302,Daily!D736,Daily!D271)</f>
        <v>1957</v>
      </c>
      <c r="E21" s="35">
        <f>SUM(Daily!E85,Daily!E302,Daily!E736,Daily!E271)</f>
        <v>2484</v>
      </c>
      <c r="F21" s="35">
        <f>SUM(Daily!F85,Daily!F302,Daily!F736,Daily!F271)</f>
        <v>4617</v>
      </c>
      <c r="G21" s="35">
        <f>SUM(Daily!G85,Daily!G302,Daily!G736,Daily!G271)</f>
        <v>5887</v>
      </c>
      <c r="H21" s="35">
        <f>SUM(Daily!H85,Daily!H302,Daily!H736,Daily!H271)</f>
        <v>8597</v>
      </c>
      <c r="I21" s="35">
        <f>SUM(Daily!I85,Daily!I302,Daily!I736,Daily!I271)</f>
        <v>9702</v>
      </c>
      <c r="J21" s="35">
        <f>SUM(Daily!J85,Daily!J302,Daily!J736,Daily!J271)</f>
        <v>1125</v>
      </c>
      <c r="K21" s="35">
        <f>SUM(Daily!K85,Daily!K302,Daily!K736,Daily!K271)</f>
        <v>675</v>
      </c>
      <c r="L21" s="35">
        <f>SUM(Daily!L85,Daily!L302,Daily!L736,Daily!L271)</f>
        <v>4253</v>
      </c>
      <c r="M21" s="35">
        <f>SUM(Daily!M85,Daily!M302,Daily!M736,Daily!M271)</f>
        <v>2430</v>
      </c>
      <c r="N21" s="35">
        <f>SUM(Daily!N85,Daily!N302,Daily!N736,Daily!N271)</f>
        <v>7870</v>
      </c>
      <c r="O21" s="35">
        <f>SUM(Daily!O85,Daily!O302,Daily!O736,Daily!O271)</f>
        <v>6805</v>
      </c>
      <c r="P21" s="35">
        <f>SUM(Daily!P85,Daily!P302,Daily!P736,Daily!P271)</f>
        <v>3758</v>
      </c>
      <c r="Q21" s="35">
        <f>SUM(Daily!Q85,Daily!Q302,Daily!Q736,Daily!Q271)</f>
        <v>4049</v>
      </c>
      <c r="R21" s="35">
        <f>SUM(Daily!R85,Daily!R302,Daily!R736,Daily!R271)</f>
        <v>5075</v>
      </c>
      <c r="S21" s="35">
        <f>SUM(Daily!S85,Daily!S302,Daily!S736,Daily!S271)</f>
        <v>6354</v>
      </c>
      <c r="T21" s="35">
        <f>SUM(Daily!T85,Daily!T302,Daily!T736,Daily!T271)</f>
        <v>917</v>
      </c>
      <c r="U21" s="35">
        <f>SUM(Daily!U85,Daily!U302,Daily!U736,Daily!U271)</f>
        <v>719</v>
      </c>
      <c r="V21" s="35">
        <f>SUM(Daily!V85,Daily!V302,Daily!V736,Daily!V271)</f>
        <v>4789</v>
      </c>
      <c r="W21" s="35">
        <f>SUM(Daily!W85,Daily!W302,Daily!W736,Daily!W271)</f>
        <v>4796</v>
      </c>
      <c r="X21" s="35">
        <f>SUM(Daily!X85,Daily!X302,Daily!X736,Daily!X271)</f>
        <v>2807</v>
      </c>
      <c r="Y21" s="35">
        <f>SUM(Daily!Y85,Daily!Y302,Daily!Y736,Daily!Y271)</f>
        <v>1635</v>
      </c>
      <c r="Z21" s="35">
        <f>SUM(Daily!Z85,Daily!Z302,Daily!Z736,Daily!Z271)</f>
        <v>10107</v>
      </c>
      <c r="AA21" s="35">
        <f>SUM(Daily!AA85,Daily!AA302,Daily!AA736,Daily!AA271)</f>
        <v>10967</v>
      </c>
      <c r="AB21" s="112">
        <f t="shared" si="0"/>
        <v>62746</v>
      </c>
      <c r="AC21" s="19">
        <f t="shared" si="0"/>
        <v>63997</v>
      </c>
    </row>
    <row r="22" spans="1:29" ht="14.25" thickTop="1" thickBot="1" x14ac:dyDescent="0.25">
      <c r="A22" s="93" t="s">
        <v>31</v>
      </c>
      <c r="B22" s="35">
        <f>SUM(Daily!B86,Daily!B303,Daily!B737,Daily!B272)</f>
        <v>6425</v>
      </c>
      <c r="C22" s="35">
        <f>SUM(Daily!C86,Daily!C303,Daily!C737,Daily!C272)</f>
        <v>6950</v>
      </c>
      <c r="D22" s="35">
        <f>SUM(Daily!D86,Daily!D303,Daily!D737,Daily!D272)</f>
        <v>1829</v>
      </c>
      <c r="E22" s="35">
        <f>SUM(Daily!E86,Daily!E303,Daily!E737,Daily!E272)</f>
        <v>2367</v>
      </c>
      <c r="F22" s="35">
        <f>SUM(Daily!F86,Daily!F303,Daily!F737,Daily!F272)</f>
        <v>3851</v>
      </c>
      <c r="G22" s="35">
        <f>SUM(Daily!G86,Daily!G303,Daily!G737,Daily!G272)</f>
        <v>5653</v>
      </c>
      <c r="H22" s="35">
        <f>SUM(Daily!H86,Daily!H303,Daily!H737,Daily!H272)</f>
        <v>8104</v>
      </c>
      <c r="I22" s="35">
        <f>SUM(Daily!I86,Daily!I303,Daily!I737,Daily!I272)</f>
        <v>9529</v>
      </c>
      <c r="J22" s="35">
        <f>SUM(Daily!J86,Daily!J303,Daily!J737,Daily!J272)</f>
        <v>1143</v>
      </c>
      <c r="K22" s="35">
        <f>SUM(Daily!K86,Daily!K303,Daily!K737,Daily!K272)</f>
        <v>587</v>
      </c>
      <c r="L22" s="35">
        <f>SUM(Daily!L86,Daily!L303,Daily!L737,Daily!L272)</f>
        <v>4906</v>
      </c>
      <c r="M22" s="35">
        <f>SUM(Daily!M86,Daily!M303,Daily!M737,Daily!M272)</f>
        <v>2020</v>
      </c>
      <c r="N22" s="35">
        <f>SUM(Daily!N86,Daily!N303,Daily!N737,Daily!N272)</f>
        <v>7589</v>
      </c>
      <c r="O22" s="35">
        <f>SUM(Daily!O86,Daily!O303,Daily!O737,Daily!O272)</f>
        <v>6364</v>
      </c>
      <c r="P22" s="35">
        <f>SUM(Daily!P86,Daily!P303,Daily!P737,Daily!P272)</f>
        <v>2976</v>
      </c>
      <c r="Q22" s="35">
        <f>SUM(Daily!Q86,Daily!Q303,Daily!Q737,Daily!Q272)</f>
        <v>4185</v>
      </c>
      <c r="R22" s="35">
        <f>SUM(Daily!R86,Daily!R303,Daily!R737,Daily!R272)</f>
        <v>4550</v>
      </c>
      <c r="S22" s="35">
        <f>SUM(Daily!S86,Daily!S303,Daily!S737,Daily!S272)</f>
        <v>6544</v>
      </c>
      <c r="T22" s="35">
        <f>SUM(Daily!T86,Daily!T303,Daily!T737,Daily!T272)</f>
        <v>754</v>
      </c>
      <c r="U22" s="35">
        <f>SUM(Daily!U86,Daily!U303,Daily!U737,Daily!U272)</f>
        <v>558</v>
      </c>
      <c r="V22" s="35">
        <f>SUM(Daily!V86,Daily!V303,Daily!V737,Daily!V272)</f>
        <v>5249</v>
      </c>
      <c r="W22" s="35">
        <f>SUM(Daily!W86,Daily!W303,Daily!W737,Daily!W272)</f>
        <v>4278</v>
      </c>
      <c r="X22" s="35">
        <f>SUM(Daily!X86,Daily!X303,Daily!X737,Daily!X272)</f>
        <v>2701</v>
      </c>
      <c r="Y22" s="35">
        <f>SUM(Daily!Y86,Daily!Y303,Daily!Y737,Daily!Y272)</f>
        <v>1689</v>
      </c>
      <c r="Z22" s="35">
        <f>SUM(Daily!Z86,Daily!Z303,Daily!Z737,Daily!Z272)</f>
        <v>9993</v>
      </c>
      <c r="AA22" s="35">
        <f>SUM(Daily!AA86,Daily!AA303,Daily!AA737,Daily!AA272)</f>
        <v>10601</v>
      </c>
      <c r="AB22" s="112">
        <f t="shared" si="0"/>
        <v>60070</v>
      </c>
      <c r="AC22" s="19">
        <f t="shared" si="0"/>
        <v>61325</v>
      </c>
    </row>
    <row r="23" spans="1:29" ht="14.25" thickTop="1" thickBot="1" x14ac:dyDescent="0.25">
      <c r="A23" s="94" t="s">
        <v>32</v>
      </c>
      <c r="B23" s="35">
        <f>SUM(Daily!B87,Daily!B304,Daily!B738,Daily!B273)</f>
        <v>6757</v>
      </c>
      <c r="C23" s="35">
        <f>SUM(Daily!C87,Daily!C304,Daily!C738,Daily!C273)</f>
        <v>6773</v>
      </c>
      <c r="D23" s="35">
        <f>SUM(Daily!D87,Daily!D304,Daily!D738,Daily!D273)</f>
        <v>1616</v>
      </c>
      <c r="E23" s="35">
        <f>SUM(Daily!E87,Daily!E304,Daily!E738,Daily!E273)</f>
        <v>2606</v>
      </c>
      <c r="F23" s="35">
        <f>SUM(Daily!F87,Daily!F304,Daily!F738,Daily!F273)</f>
        <v>3494</v>
      </c>
      <c r="G23" s="35">
        <f>SUM(Daily!G87,Daily!G304,Daily!G738,Daily!G273)</f>
        <v>6139</v>
      </c>
      <c r="H23" s="35">
        <f>SUM(Daily!H87,Daily!H304,Daily!H738,Daily!H273)</f>
        <v>7122</v>
      </c>
      <c r="I23" s="35">
        <f>SUM(Daily!I87,Daily!I304,Daily!I738,Daily!I273)</f>
        <v>9426</v>
      </c>
      <c r="J23" s="35">
        <f>SUM(Daily!J87,Daily!J304,Daily!J738,Daily!J273)</f>
        <v>1102</v>
      </c>
      <c r="K23" s="35">
        <f>SUM(Daily!K87,Daily!K304,Daily!K738,Daily!K273)</f>
        <v>549</v>
      </c>
      <c r="L23" s="35">
        <f>SUM(Daily!L87,Daily!L304,Daily!L738,Daily!L273)</f>
        <v>4591</v>
      </c>
      <c r="M23" s="35">
        <f>SUM(Daily!M87,Daily!M304,Daily!M738,Daily!M273)</f>
        <v>1744</v>
      </c>
      <c r="N23" s="35">
        <f>SUM(Daily!N87,Daily!N304,Daily!N738,Daily!N273)</f>
        <v>7281</v>
      </c>
      <c r="O23" s="35">
        <f>SUM(Daily!O87,Daily!O304,Daily!O738,Daily!O273)</f>
        <v>6945</v>
      </c>
      <c r="P23" s="35">
        <f>SUM(Daily!P87,Daily!P304,Daily!P738,Daily!P273)</f>
        <v>2482</v>
      </c>
      <c r="Q23" s="35">
        <f>SUM(Daily!Q87,Daily!Q304,Daily!Q738,Daily!Q273)</f>
        <v>4354</v>
      </c>
      <c r="R23" s="35">
        <f>SUM(Daily!R87,Daily!R304,Daily!R738,Daily!R273)</f>
        <v>4392</v>
      </c>
      <c r="S23" s="35">
        <f>SUM(Daily!S87,Daily!S304,Daily!S738,Daily!S273)</f>
        <v>6290</v>
      </c>
      <c r="T23" s="35">
        <f>SUM(Daily!T87,Daily!T304,Daily!T738,Daily!T273)</f>
        <v>613</v>
      </c>
      <c r="U23" s="35">
        <f>SUM(Daily!U87,Daily!U304,Daily!U738,Daily!U273)</f>
        <v>525</v>
      </c>
      <c r="V23" s="35">
        <f>SUM(Daily!V87,Daily!V304,Daily!V738,Daily!V273)</f>
        <v>5864</v>
      </c>
      <c r="W23" s="35">
        <f>SUM(Daily!W87,Daily!W304,Daily!W738,Daily!W273)</f>
        <v>3571</v>
      </c>
      <c r="X23" s="35">
        <f>SUM(Daily!X87,Daily!X304,Daily!X738,Daily!X273)</f>
        <v>2128</v>
      </c>
      <c r="Y23" s="35">
        <f>SUM(Daily!Y87,Daily!Y304,Daily!Y738,Daily!Y273)</f>
        <v>1537</v>
      </c>
      <c r="Z23" s="35">
        <f>SUM(Daily!Z87,Daily!Z304,Daily!Z738,Daily!Z273)</f>
        <v>9470</v>
      </c>
      <c r="AA23" s="35">
        <f>SUM(Daily!AA87,Daily!AA304,Daily!AA738,Daily!AA273)</f>
        <v>9158</v>
      </c>
      <c r="AB23" s="112">
        <f t="shared" si="0"/>
        <v>56912</v>
      </c>
      <c r="AC23" s="19">
        <f t="shared" si="0"/>
        <v>59617</v>
      </c>
    </row>
    <row r="24" spans="1:29" ht="14.25" thickTop="1" thickBot="1" x14ac:dyDescent="0.25">
      <c r="A24" s="93" t="s">
        <v>33</v>
      </c>
      <c r="B24" s="35">
        <f>SUM(Daily!B88,Daily!B305,Daily!B739,Daily!B274)</f>
        <v>6132</v>
      </c>
      <c r="C24" s="35">
        <f>SUM(Daily!C88,Daily!C305,Daily!C739,Daily!C274)</f>
        <v>5591</v>
      </c>
      <c r="D24" s="35">
        <f>SUM(Daily!D88,Daily!D305,Daily!D739,Daily!D274)</f>
        <v>1353</v>
      </c>
      <c r="E24" s="35">
        <f>SUM(Daily!E88,Daily!E305,Daily!E739,Daily!E274)</f>
        <v>2258</v>
      </c>
      <c r="F24" s="35">
        <f>SUM(Daily!F88,Daily!F305,Daily!F739,Daily!F274)</f>
        <v>3245</v>
      </c>
      <c r="G24" s="35">
        <f>SUM(Daily!G88,Daily!G305,Daily!G739,Daily!G274)</f>
        <v>4979</v>
      </c>
      <c r="H24" s="35">
        <f>SUM(Daily!H88,Daily!H305,Daily!H739,Daily!H274)</f>
        <v>6608</v>
      </c>
      <c r="I24" s="35">
        <f>SUM(Daily!I88,Daily!I305,Daily!I739,Daily!I274)</f>
        <v>7807</v>
      </c>
      <c r="J24" s="35">
        <f>SUM(Daily!J88,Daily!J305,Daily!J739,Daily!J274)</f>
        <v>994</v>
      </c>
      <c r="K24" s="35">
        <f>SUM(Daily!K88,Daily!K305,Daily!K739,Daily!K274)</f>
        <v>479</v>
      </c>
      <c r="L24" s="35">
        <f>SUM(Daily!L88,Daily!L305,Daily!L739,Daily!L274)</f>
        <v>3708</v>
      </c>
      <c r="M24" s="35">
        <f>SUM(Daily!M88,Daily!M305,Daily!M739,Daily!M274)</f>
        <v>1688</v>
      </c>
      <c r="N24" s="35">
        <f>SUM(Daily!N88,Daily!N305,Daily!N739,Daily!N274)</f>
        <v>5981</v>
      </c>
      <c r="O24" s="35">
        <f>SUM(Daily!O88,Daily!O305,Daily!O739,Daily!O274)</f>
        <v>5995</v>
      </c>
      <c r="P24" s="35">
        <f>SUM(Daily!P88,Daily!P305,Daily!P739,Daily!P274)</f>
        <v>1947</v>
      </c>
      <c r="Q24" s="35">
        <f>SUM(Daily!Q88,Daily!Q305,Daily!Q739,Daily!Q274)</f>
        <v>4185</v>
      </c>
      <c r="R24" s="35">
        <f>SUM(Daily!R88,Daily!R305,Daily!R739,Daily!R274)</f>
        <v>3455</v>
      </c>
      <c r="S24" s="35">
        <f>SUM(Daily!S88,Daily!S305,Daily!S739,Daily!S274)</f>
        <v>5363</v>
      </c>
      <c r="T24" s="35">
        <f>SUM(Daily!T88,Daily!T305,Daily!T739,Daily!T274)</f>
        <v>447</v>
      </c>
      <c r="U24" s="35">
        <f>SUM(Daily!U88,Daily!U305,Daily!U739,Daily!U274)</f>
        <v>660</v>
      </c>
      <c r="V24" s="35">
        <f>SUM(Daily!V88,Daily!V305,Daily!V739,Daily!V274)</f>
        <v>5195</v>
      </c>
      <c r="W24" s="35">
        <f>SUM(Daily!W88,Daily!W305,Daily!W739,Daily!W274)</f>
        <v>3170</v>
      </c>
      <c r="X24" s="35">
        <f>SUM(Daily!X88,Daily!X305,Daily!X739,Daily!X274)</f>
        <v>1583</v>
      </c>
      <c r="Y24" s="35">
        <f>SUM(Daily!Y88,Daily!Y305,Daily!Y739,Daily!Y274)</f>
        <v>1457</v>
      </c>
      <c r="Z24" s="35">
        <f>SUM(Daily!Z88,Daily!Z305,Daily!Z739,Daily!Z274)</f>
        <v>8302</v>
      </c>
      <c r="AA24" s="35">
        <f>SUM(Daily!AA88,Daily!AA305,Daily!AA739,Daily!AA274)</f>
        <v>7905</v>
      </c>
      <c r="AB24" s="112">
        <f t="shared" si="0"/>
        <v>48950</v>
      </c>
      <c r="AC24" s="19">
        <f t="shared" si="0"/>
        <v>51537</v>
      </c>
    </row>
    <row r="25" spans="1:29" ht="14.25" thickTop="1" thickBot="1" x14ac:dyDescent="0.25">
      <c r="A25" s="94" t="s">
        <v>34</v>
      </c>
      <c r="B25" s="35">
        <f>SUM(Daily!B89,Daily!B306,Daily!B740,Daily!B275)</f>
        <v>2438</v>
      </c>
      <c r="C25" s="35">
        <f>SUM(Daily!C89,Daily!C306,Daily!C740,Daily!C275)</f>
        <v>4724</v>
      </c>
      <c r="D25" s="35">
        <f>SUM(Daily!D89,Daily!D306,Daily!D740,Daily!D275)</f>
        <v>660</v>
      </c>
      <c r="E25" s="35">
        <f>SUM(Daily!E89,Daily!E306,Daily!E740,Daily!E275)</f>
        <v>2329</v>
      </c>
      <c r="F25" s="35">
        <f>SUM(Daily!F89,Daily!F306,Daily!F740,Daily!F275)</f>
        <v>1384</v>
      </c>
      <c r="G25" s="35">
        <f>SUM(Daily!G89,Daily!G306,Daily!G740,Daily!G275)</f>
        <v>4743</v>
      </c>
      <c r="H25" s="35">
        <f>SUM(Daily!H89,Daily!H306,Daily!H740,Daily!H275)</f>
        <v>3930</v>
      </c>
      <c r="I25" s="35">
        <f>SUM(Daily!I89,Daily!I306,Daily!I740,Daily!I275)</f>
        <v>6994</v>
      </c>
      <c r="J25" s="35">
        <f>SUM(Daily!J89,Daily!J306,Daily!J740,Daily!J275)</f>
        <v>926</v>
      </c>
      <c r="K25" s="35">
        <f>SUM(Daily!K89,Daily!K306,Daily!K740,Daily!K275)</f>
        <v>412</v>
      </c>
      <c r="L25" s="35">
        <f>SUM(Daily!L89,Daily!L306,Daily!L740,Daily!L275)</f>
        <v>3460</v>
      </c>
      <c r="M25" s="35">
        <f>SUM(Daily!M89,Daily!M306,Daily!M740,Daily!M275)</f>
        <v>1132</v>
      </c>
      <c r="N25" s="35">
        <f>SUM(Daily!N89,Daily!N306,Daily!N740,Daily!N275)</f>
        <v>6046</v>
      </c>
      <c r="O25" s="35">
        <f>SUM(Daily!O89,Daily!O306,Daily!O740,Daily!O275)</f>
        <v>5042</v>
      </c>
      <c r="P25" s="35">
        <f>SUM(Daily!P89,Daily!P306,Daily!P740,Daily!P275)</f>
        <v>1680</v>
      </c>
      <c r="Q25" s="35">
        <f>SUM(Daily!Q89,Daily!Q306,Daily!Q740,Daily!Q275)</f>
        <v>3371</v>
      </c>
      <c r="R25" s="35">
        <f>SUM(Daily!R89,Daily!R306,Daily!R740,Daily!R275)</f>
        <v>2853</v>
      </c>
      <c r="S25" s="35">
        <f>SUM(Daily!S89,Daily!S306,Daily!S740,Daily!S275)</f>
        <v>4968</v>
      </c>
      <c r="T25" s="35">
        <f>SUM(Daily!T89,Daily!T306,Daily!T740,Daily!T275)</f>
        <v>400</v>
      </c>
      <c r="U25" s="35">
        <f>SUM(Daily!U89,Daily!U306,Daily!U740,Daily!U275)</f>
        <v>454</v>
      </c>
      <c r="V25" s="35">
        <f>SUM(Daily!V89,Daily!V306,Daily!V740,Daily!V275)</f>
        <v>4571</v>
      </c>
      <c r="W25" s="35">
        <f>SUM(Daily!W89,Daily!W306,Daily!W740,Daily!W275)</f>
        <v>2563</v>
      </c>
      <c r="X25" s="35">
        <f>SUM(Daily!X89,Daily!X306,Daily!X740,Daily!X275)</f>
        <v>879</v>
      </c>
      <c r="Y25" s="35">
        <f>SUM(Daily!Y89,Daily!Y306,Daily!Y740,Daily!Y275)</f>
        <v>1231</v>
      </c>
      <c r="Z25" s="35">
        <f>SUM(Daily!Z89,Daily!Z306,Daily!Z740,Daily!Z275)</f>
        <v>5918</v>
      </c>
      <c r="AA25" s="35">
        <f>SUM(Daily!AA89,Daily!AA306,Daily!AA740,Daily!AA275)</f>
        <v>6864</v>
      </c>
      <c r="AB25" s="112">
        <f>B25+D25+F25+H25+J25+L25+N25+P25+R25+T25+V25+X25+Z25</f>
        <v>35145</v>
      </c>
      <c r="AC25" s="19">
        <f t="shared" si="0"/>
        <v>44827</v>
      </c>
    </row>
    <row r="26" spans="1:29" ht="14.25" thickTop="1" thickBot="1" x14ac:dyDescent="0.25">
      <c r="A26" s="93" t="s">
        <v>35</v>
      </c>
      <c r="B26" s="35">
        <f>SUM(Daily!B90,Daily!B307,Daily!B741,Daily!B276)</f>
        <v>0</v>
      </c>
      <c r="C26" s="35">
        <f>SUM(Daily!C90,Daily!C307,Daily!C741,Daily!C276)</f>
        <v>2709</v>
      </c>
      <c r="D26" s="35">
        <f>SUM(Daily!D90,Daily!D307,Daily!D741,Daily!D276)</f>
        <v>17</v>
      </c>
      <c r="E26" s="35">
        <f>SUM(Daily!E90,Daily!E307,Daily!E741,Daily!E276)</f>
        <v>1234</v>
      </c>
      <c r="F26" s="35">
        <f>SUM(Daily!F90,Daily!F307,Daily!F741,Daily!F276)</f>
        <v>91</v>
      </c>
      <c r="G26" s="35">
        <f>SUM(Daily!G90,Daily!G307,Daily!G741,Daily!G276)</f>
        <v>3351</v>
      </c>
      <c r="H26" s="35">
        <f>SUM(Daily!H90,Daily!H307,Daily!H741,Daily!H276)</f>
        <v>404</v>
      </c>
      <c r="I26" s="35">
        <f>SUM(Daily!I90,Daily!I307,Daily!I741,Daily!I276)</f>
        <v>3080</v>
      </c>
      <c r="J26" s="35">
        <f>SUM(Daily!J90,Daily!J307,Daily!J741,Daily!J276)</f>
        <v>282</v>
      </c>
      <c r="K26" s="35">
        <f>SUM(Daily!K90,Daily!K307,Daily!K741,Daily!K276)</f>
        <v>148</v>
      </c>
      <c r="L26" s="35">
        <f>SUM(Daily!L90,Daily!L307,Daily!L741,Daily!L276)</f>
        <v>2483</v>
      </c>
      <c r="M26" s="35">
        <f>SUM(Daily!M90,Daily!M307,Daily!M741,Daily!M276)</f>
        <v>332</v>
      </c>
      <c r="N26" s="35">
        <f>SUM(Daily!N90,Daily!N307,Daily!N741,Daily!N276)</f>
        <v>1594</v>
      </c>
      <c r="O26" s="35">
        <f>SUM(Daily!O90,Daily!O307,Daily!O741,Daily!O276)</f>
        <v>1227</v>
      </c>
      <c r="P26" s="35">
        <f>SUM(Daily!P90,Daily!P307,Daily!P741,Daily!P276)</f>
        <v>339</v>
      </c>
      <c r="Q26" s="35">
        <f>SUM(Daily!Q90,Daily!Q307,Daily!Q741,Daily!Q276)</f>
        <v>816</v>
      </c>
      <c r="R26" s="35">
        <f>SUM(Daily!R90,Daily!R307,Daily!R741,Daily!R276)</f>
        <v>829</v>
      </c>
      <c r="S26" s="35">
        <f>SUM(Daily!S90,Daily!S307,Daily!S741,Daily!S276)</f>
        <v>625</v>
      </c>
      <c r="T26" s="35">
        <f>SUM(Daily!T90,Daily!T307,Daily!T741,Daily!T276)</f>
        <v>91</v>
      </c>
      <c r="U26" s="35">
        <f>SUM(Daily!U90,Daily!U307,Daily!U741,Daily!U276)</f>
        <v>28</v>
      </c>
      <c r="V26" s="35">
        <f>SUM(Daily!V90,Daily!V307,Daily!V741,Daily!V276)</f>
        <v>1596</v>
      </c>
      <c r="W26" s="35">
        <f>SUM(Daily!W90,Daily!W307,Daily!W741,Daily!W276)</f>
        <v>123</v>
      </c>
      <c r="X26" s="35">
        <f>SUM(Daily!X90,Daily!X307,Daily!X741,Daily!X276)</f>
        <v>178</v>
      </c>
      <c r="Y26" s="35">
        <f>SUM(Daily!Y90,Daily!Y307,Daily!Y741,Daily!Y276)</f>
        <v>109</v>
      </c>
      <c r="Z26" s="35">
        <f>SUM(Daily!Z90,Daily!Z307,Daily!Z741,Daily!Z276)</f>
        <v>548</v>
      </c>
      <c r="AA26" s="35">
        <f>SUM(Daily!AA90,Daily!AA307,Daily!AA741,Daily!AA276)</f>
        <v>908</v>
      </c>
      <c r="AB26" s="112">
        <f>B26+D26+F26+H26+J26+L26+N26+P26+R26+T26+V26+X26+Z26</f>
        <v>8452</v>
      </c>
      <c r="AC26" s="19">
        <f t="shared" si="0"/>
        <v>14690</v>
      </c>
    </row>
    <row r="27" spans="1:29" ht="14.25" thickTop="1" thickBot="1" x14ac:dyDescent="0.25">
      <c r="A27" s="94" t="s">
        <v>36</v>
      </c>
      <c r="B27" s="35">
        <f>SUM(Daily!B91,Daily!B308,Daily!B742,Daily!B277)</f>
        <v>0</v>
      </c>
      <c r="C27" s="35">
        <f>SUM(Daily!C91,Daily!C308,Daily!C742,Daily!C277)</f>
        <v>0</v>
      </c>
      <c r="D27" s="35">
        <f>SUM(Daily!D91,Daily!D308,Daily!D742,Daily!D277)</f>
        <v>0</v>
      </c>
      <c r="E27" s="35">
        <f>SUM(Daily!E91,Daily!E308,Daily!E742,Daily!E277)</f>
        <v>0</v>
      </c>
      <c r="F27" s="35">
        <f>SUM(Daily!F91,Daily!F308,Daily!F742,Daily!F277)</f>
        <v>0</v>
      </c>
      <c r="G27" s="35">
        <f>SUM(Daily!G91,Daily!G308,Daily!G742,Daily!G277)</f>
        <v>0</v>
      </c>
      <c r="H27" s="35">
        <f>SUM(Daily!H91,Daily!H308,Daily!H742,Daily!H277)</f>
        <v>0</v>
      </c>
      <c r="I27" s="35">
        <f>SUM(Daily!I91,Daily!I308,Daily!I742,Daily!I277)</f>
        <v>0</v>
      </c>
      <c r="J27" s="35">
        <f>SUM(Daily!J91,Daily!J308,Daily!J742,Daily!J277)</f>
        <v>0</v>
      </c>
      <c r="K27" s="35">
        <f>SUM(Daily!K91,Daily!K308,Daily!K742,Daily!K277)</f>
        <v>0</v>
      </c>
      <c r="L27" s="35">
        <f>SUM(Daily!L91,Daily!L308,Daily!L742,Daily!L277)</f>
        <v>0</v>
      </c>
      <c r="M27" s="35">
        <f>SUM(Daily!M91,Daily!M308,Daily!M742,Daily!M277)</f>
        <v>0</v>
      </c>
      <c r="N27" s="35">
        <f>SUM(Daily!N91,Daily!N308,Daily!N742,Daily!N277)</f>
        <v>0</v>
      </c>
      <c r="O27" s="35">
        <f>SUM(Daily!O91,Daily!O308,Daily!O742,Daily!O277)</f>
        <v>0</v>
      </c>
      <c r="P27" s="35">
        <f>SUM(Daily!P91,Daily!P308,Daily!P742,Daily!P277)</f>
        <v>0</v>
      </c>
      <c r="Q27" s="35">
        <f>SUM(Daily!Q91,Daily!Q308,Daily!Q742,Daily!Q277)</f>
        <v>0</v>
      </c>
      <c r="R27" s="35">
        <f>SUM(Daily!R91,Daily!R308,Daily!R742,Daily!R277)</f>
        <v>0</v>
      </c>
      <c r="S27" s="35">
        <f>SUM(Daily!S91,Daily!S308,Daily!S742,Daily!S277)</f>
        <v>0</v>
      </c>
      <c r="T27" s="35">
        <f>SUM(Daily!T91,Daily!T308,Daily!T742,Daily!T277)</f>
        <v>0</v>
      </c>
      <c r="U27" s="35">
        <f>SUM(Daily!U91,Daily!U308,Daily!U742,Daily!U277)</f>
        <v>0</v>
      </c>
      <c r="V27" s="35">
        <f>SUM(Daily!V91,Daily!V308,Daily!V742,Daily!V277)</f>
        <v>0</v>
      </c>
      <c r="W27" s="35">
        <f>SUM(Daily!W91,Daily!W308,Daily!W742,Daily!W277)</f>
        <v>0</v>
      </c>
      <c r="X27" s="35">
        <f>SUM(Daily!X91,Daily!X308,Daily!X742,Daily!X277)</f>
        <v>0</v>
      </c>
      <c r="Y27" s="35">
        <f>SUM(Daily!Y91,Daily!Y308,Daily!Y742,Daily!Y277)</f>
        <v>0</v>
      </c>
      <c r="Z27" s="35">
        <f>SUM(Daily!Z91,Daily!Z308,Daily!Z742,Daily!Z277)</f>
        <v>0</v>
      </c>
      <c r="AA27" s="35">
        <f>SUM(Daily!AA91,Daily!AA308,Daily!AA742,Daily!AA277)</f>
        <v>0</v>
      </c>
      <c r="AB27" s="112">
        <f t="shared" si="0"/>
        <v>0</v>
      </c>
      <c r="AC27" s="19">
        <f t="shared" si="0"/>
        <v>0</v>
      </c>
    </row>
    <row r="28" spans="1:29" ht="14.25" thickTop="1" thickBot="1" x14ac:dyDescent="0.25">
      <c r="A28" s="93" t="s">
        <v>37</v>
      </c>
      <c r="B28" s="35">
        <f>SUM(Daily!B92,Daily!B309,Daily!B743,Daily!B278)</f>
        <v>0</v>
      </c>
      <c r="C28" s="35">
        <f>SUM(Daily!C92,Daily!C309,Daily!C743,Daily!C278)</f>
        <v>0</v>
      </c>
      <c r="D28" s="35">
        <f>SUM(Daily!D92,Daily!D309,Daily!D743,Daily!D278)</f>
        <v>0</v>
      </c>
      <c r="E28" s="35">
        <f>SUM(Daily!E92,Daily!E309,Daily!E743,Daily!E278)</f>
        <v>0</v>
      </c>
      <c r="F28" s="35">
        <f>SUM(Daily!F92,Daily!F309,Daily!F743,Daily!F278)</f>
        <v>0</v>
      </c>
      <c r="G28" s="35">
        <f>SUM(Daily!G92,Daily!G309,Daily!G743,Daily!G278)</f>
        <v>0</v>
      </c>
      <c r="H28" s="35">
        <f>SUM(Daily!H92,Daily!H309,Daily!H743,Daily!H278)</f>
        <v>0</v>
      </c>
      <c r="I28" s="35">
        <f>SUM(Daily!I92,Daily!I309,Daily!I743,Daily!I278)</f>
        <v>0</v>
      </c>
      <c r="J28" s="35">
        <f>SUM(Daily!J92,Daily!J309,Daily!J743,Daily!J278)</f>
        <v>0</v>
      </c>
      <c r="K28" s="35">
        <f>SUM(Daily!K92,Daily!K309,Daily!K743,Daily!K278)</f>
        <v>0</v>
      </c>
      <c r="L28" s="35">
        <f>SUM(Daily!L92,Daily!L309,Daily!L743,Daily!L278)</f>
        <v>0</v>
      </c>
      <c r="M28" s="35">
        <f>SUM(Daily!M92,Daily!M309,Daily!M743,Daily!M278)</f>
        <v>0</v>
      </c>
      <c r="N28" s="35">
        <f>SUM(Daily!N92,Daily!N309,Daily!N743,Daily!N278)</f>
        <v>0</v>
      </c>
      <c r="O28" s="35">
        <f>SUM(Daily!O92,Daily!O309,Daily!O743,Daily!O278)</f>
        <v>0</v>
      </c>
      <c r="P28" s="35">
        <f>SUM(Daily!P92,Daily!P309,Daily!P743,Daily!P278)</f>
        <v>0</v>
      </c>
      <c r="Q28" s="35">
        <f>SUM(Daily!Q92,Daily!Q309,Daily!Q743,Daily!Q278)</f>
        <v>0</v>
      </c>
      <c r="R28" s="35">
        <f>SUM(Daily!R92,Daily!R309,Daily!R743,Daily!R278)</f>
        <v>0</v>
      </c>
      <c r="S28" s="35">
        <f>SUM(Daily!S92,Daily!S309,Daily!S743,Daily!S278)</f>
        <v>0</v>
      </c>
      <c r="T28" s="35">
        <f>SUM(Daily!T92,Daily!T309,Daily!T743,Daily!T278)</f>
        <v>0</v>
      </c>
      <c r="U28" s="35">
        <f>SUM(Daily!U92,Daily!U309,Daily!U743,Daily!U278)</f>
        <v>0</v>
      </c>
      <c r="V28" s="35">
        <f>SUM(Daily!V92,Daily!V309,Daily!V743,Daily!V278)</f>
        <v>0</v>
      </c>
      <c r="W28" s="35">
        <f>SUM(Daily!W92,Daily!W309,Daily!W743,Daily!W278)</f>
        <v>0</v>
      </c>
      <c r="X28" s="35">
        <f>SUM(Daily!X92,Daily!X309,Daily!X743,Daily!X278)</f>
        <v>0</v>
      </c>
      <c r="Y28" s="35">
        <f>SUM(Daily!Y92,Daily!Y309,Daily!Y743,Daily!Y278)</f>
        <v>0</v>
      </c>
      <c r="Z28" s="35">
        <f>SUM(Daily!Z92,Daily!Z309,Daily!Z743,Daily!Z278)</f>
        <v>0</v>
      </c>
      <c r="AA28" s="35">
        <f>SUM(Daily!AA92,Daily!AA309,Daily!AA743,Daily!AA278)</f>
        <v>0</v>
      </c>
      <c r="AB28" s="112">
        <f t="shared" si="0"/>
        <v>0</v>
      </c>
      <c r="AC28" s="19">
        <f t="shared" si="0"/>
        <v>0</v>
      </c>
    </row>
    <row r="29" spans="1:29" ht="14.25" thickTop="1" thickBot="1" x14ac:dyDescent="0.25">
      <c r="A29" s="94" t="s">
        <v>38</v>
      </c>
      <c r="B29" s="35">
        <f>SUM(Daily!B93,Daily!B310,Daily!B744,Daily!B279)</f>
        <v>0</v>
      </c>
      <c r="C29" s="35">
        <f>SUM(Daily!C93,Daily!C310,Daily!C744,Daily!C279)</f>
        <v>0</v>
      </c>
      <c r="D29" s="35">
        <f>SUM(Daily!D93,Daily!D310,Daily!D744,Daily!D279)</f>
        <v>0</v>
      </c>
      <c r="E29" s="35">
        <f>SUM(Daily!E93,Daily!E310,Daily!E744,Daily!E279)</f>
        <v>0</v>
      </c>
      <c r="F29" s="35">
        <f>SUM(Daily!F93,Daily!F310,Daily!F744,Daily!F279)</f>
        <v>0</v>
      </c>
      <c r="G29" s="35">
        <f>SUM(Daily!G93,Daily!G310,Daily!G744,Daily!G279)</f>
        <v>0</v>
      </c>
      <c r="H29" s="35">
        <f>SUM(Daily!H93,Daily!H310,Daily!H744,Daily!H279)</f>
        <v>0</v>
      </c>
      <c r="I29" s="35">
        <f>SUM(Daily!I93,Daily!I310,Daily!I744,Daily!I279)</f>
        <v>0</v>
      </c>
      <c r="J29" s="35">
        <f>SUM(Daily!J93,Daily!J310,Daily!J744,Daily!J279)</f>
        <v>0</v>
      </c>
      <c r="K29" s="35">
        <f>SUM(Daily!K93,Daily!K310,Daily!K744,Daily!K279)</f>
        <v>0</v>
      </c>
      <c r="L29" s="35">
        <f>SUM(Daily!L93,Daily!L310,Daily!L744,Daily!L279)</f>
        <v>0</v>
      </c>
      <c r="M29" s="35">
        <f>SUM(Daily!M93,Daily!M310,Daily!M744,Daily!M279)</f>
        <v>0</v>
      </c>
      <c r="N29" s="35">
        <f>SUM(Daily!N93,Daily!N310,Daily!N744,Daily!N279)</f>
        <v>0</v>
      </c>
      <c r="O29" s="35">
        <f>SUM(Daily!O93,Daily!O310,Daily!O744,Daily!O279)</f>
        <v>0</v>
      </c>
      <c r="P29" s="35">
        <f>SUM(Daily!P93,Daily!P310,Daily!P744,Daily!P279)</f>
        <v>0</v>
      </c>
      <c r="Q29" s="35">
        <f>SUM(Daily!Q93,Daily!Q310,Daily!Q744,Daily!Q279)</f>
        <v>0</v>
      </c>
      <c r="R29" s="35">
        <f>SUM(Daily!R93,Daily!R310,Daily!R744,Daily!R279)</f>
        <v>0</v>
      </c>
      <c r="S29" s="35">
        <f>SUM(Daily!S93,Daily!S310,Daily!S744,Daily!S279)</f>
        <v>0</v>
      </c>
      <c r="T29" s="35">
        <f>SUM(Daily!T93,Daily!T310,Daily!T744,Daily!T279)</f>
        <v>0</v>
      </c>
      <c r="U29" s="35">
        <f>SUM(Daily!U93,Daily!U310,Daily!U744,Daily!U279)</f>
        <v>0</v>
      </c>
      <c r="V29" s="35">
        <f>SUM(Daily!V93,Daily!V310,Daily!V744,Daily!V279)</f>
        <v>0</v>
      </c>
      <c r="W29" s="35">
        <f>SUM(Daily!W93,Daily!W310,Daily!W744,Daily!W279)</f>
        <v>0</v>
      </c>
      <c r="X29" s="35">
        <f>SUM(Daily!X93,Daily!X310,Daily!X744,Daily!X279)</f>
        <v>0</v>
      </c>
      <c r="Y29" s="35">
        <f>SUM(Daily!Y93,Daily!Y310,Daily!Y744,Daily!Y279)</f>
        <v>0</v>
      </c>
      <c r="Z29" s="35">
        <f>SUM(Daily!Z93,Daily!Z310,Daily!Z744,Daily!Z279)</f>
        <v>0</v>
      </c>
      <c r="AA29" s="35">
        <f>SUM(Daily!AA93,Daily!AA310,Daily!AA744,Daily!AA279)</f>
        <v>0</v>
      </c>
      <c r="AB29" s="112">
        <f t="shared" si="0"/>
        <v>0</v>
      </c>
      <c r="AC29" s="19">
        <f t="shared" si="0"/>
        <v>0</v>
      </c>
    </row>
    <row r="30" spans="1:29" ht="14.25" thickTop="1" thickBot="1" x14ac:dyDescent="0.25">
      <c r="A30" s="89" t="s">
        <v>39</v>
      </c>
      <c r="B30" s="35">
        <f>SUM(Daily!B94,Daily!B311,Daily!B745,Daily!B280)</f>
        <v>0</v>
      </c>
      <c r="C30" s="35">
        <f>SUM(Daily!C94,Daily!C311,Daily!C745,Daily!C280)</f>
        <v>0</v>
      </c>
      <c r="D30" s="35">
        <f>SUM(Daily!D94,Daily!D311,Daily!D745,Daily!D280)</f>
        <v>0</v>
      </c>
      <c r="E30" s="35">
        <f>SUM(Daily!E94,Daily!E311,Daily!E745,Daily!E280)</f>
        <v>0</v>
      </c>
      <c r="F30" s="35">
        <f>SUM(Daily!F94,Daily!F311,Daily!F745,Daily!F280)</f>
        <v>0</v>
      </c>
      <c r="G30" s="35">
        <f>SUM(Daily!G94,Daily!G311,Daily!G745,Daily!G280)</f>
        <v>0</v>
      </c>
      <c r="H30" s="35">
        <f>SUM(Daily!H94,Daily!H311,Daily!H745,Daily!H280)</f>
        <v>0</v>
      </c>
      <c r="I30" s="35">
        <f>SUM(Daily!I94,Daily!I311,Daily!I745,Daily!I280)</f>
        <v>0</v>
      </c>
      <c r="J30" s="35">
        <f>SUM(Daily!J94,Daily!J311,Daily!J745,Daily!J280)</f>
        <v>0</v>
      </c>
      <c r="K30" s="35">
        <f>SUM(Daily!K94,Daily!K311,Daily!K745,Daily!K280)</f>
        <v>0</v>
      </c>
      <c r="L30" s="35">
        <f>SUM(Daily!L94,Daily!L311,Daily!L745,Daily!L280)</f>
        <v>0</v>
      </c>
      <c r="M30" s="35">
        <f>SUM(Daily!M94,Daily!M311,Daily!M745,Daily!M280)</f>
        <v>0</v>
      </c>
      <c r="N30" s="35">
        <f>SUM(Daily!N94,Daily!N311,Daily!N745,Daily!N280)</f>
        <v>0</v>
      </c>
      <c r="O30" s="35">
        <f>SUM(Daily!O94,Daily!O311,Daily!O745,Daily!O280)</f>
        <v>0</v>
      </c>
      <c r="P30" s="35">
        <f>SUM(Daily!P94,Daily!P311,Daily!P745,Daily!P280)</f>
        <v>0</v>
      </c>
      <c r="Q30" s="35">
        <f>SUM(Daily!Q94,Daily!Q311,Daily!Q745,Daily!Q280)</f>
        <v>0</v>
      </c>
      <c r="R30" s="35">
        <f>SUM(Daily!R94,Daily!R311,Daily!R745,Daily!R280)</f>
        <v>0</v>
      </c>
      <c r="S30" s="35">
        <f>SUM(Daily!S94,Daily!S311,Daily!S745,Daily!S280)</f>
        <v>0</v>
      </c>
      <c r="T30" s="35">
        <f>SUM(Daily!T94,Daily!T311,Daily!T745,Daily!T280)</f>
        <v>0</v>
      </c>
      <c r="U30" s="35">
        <f>SUM(Daily!U94,Daily!U311,Daily!U745,Daily!U280)</f>
        <v>0</v>
      </c>
      <c r="V30" s="35">
        <f>SUM(Daily!V94,Daily!V311,Daily!V745,Daily!V280)</f>
        <v>0</v>
      </c>
      <c r="W30" s="35">
        <f>SUM(Daily!W94,Daily!W311,Daily!W745,Daily!W280)</f>
        <v>0</v>
      </c>
      <c r="X30" s="35">
        <f>SUM(Daily!X94,Daily!X311,Daily!X745,Daily!X280)</f>
        <v>0</v>
      </c>
      <c r="Y30" s="35">
        <f>SUM(Daily!Y94,Daily!Y311,Daily!Y745,Daily!Y280)</f>
        <v>0</v>
      </c>
      <c r="Z30" s="35">
        <f>SUM(Daily!Z94,Daily!Z311,Daily!Z745,Daily!Z280)</f>
        <v>0</v>
      </c>
      <c r="AA30" s="35">
        <f>SUM(Daily!AA94,Daily!AA311,Daily!AA745,Daily!AA280)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90294</v>
      </c>
      <c r="C31" s="48">
        <f t="shared" ref="C31:AC31" si="1">SUM(C7:C30)</f>
        <v>93481</v>
      </c>
      <c r="D31" s="47">
        <f t="shared" si="1"/>
        <v>28439</v>
      </c>
      <c r="E31" s="53">
        <f t="shared" si="1"/>
        <v>31673</v>
      </c>
      <c r="F31" s="52">
        <f t="shared" si="1"/>
        <v>74217</v>
      </c>
      <c r="G31" s="48">
        <f t="shared" si="1"/>
        <v>69172</v>
      </c>
      <c r="H31" s="47">
        <f t="shared" si="1"/>
        <v>122552</v>
      </c>
      <c r="I31" s="53">
        <f t="shared" si="1"/>
        <v>122473</v>
      </c>
      <c r="J31" s="52">
        <f t="shared" si="1"/>
        <v>12800</v>
      </c>
      <c r="K31" s="48">
        <f t="shared" si="1"/>
        <v>12567</v>
      </c>
      <c r="L31" s="47">
        <f t="shared" si="1"/>
        <v>47981</v>
      </c>
      <c r="M31" s="53">
        <f t="shared" si="1"/>
        <v>48037</v>
      </c>
      <c r="N31" s="52">
        <f t="shared" si="1"/>
        <v>103765</v>
      </c>
      <c r="O31" s="48">
        <f t="shared" si="1"/>
        <v>98954</v>
      </c>
      <c r="P31" s="47">
        <f t="shared" si="1"/>
        <v>53107</v>
      </c>
      <c r="Q31" s="53">
        <f t="shared" si="1"/>
        <v>49480</v>
      </c>
      <c r="R31" s="52">
        <f t="shared" si="1"/>
        <v>79557</v>
      </c>
      <c r="S31" s="48">
        <f t="shared" si="1"/>
        <v>76463</v>
      </c>
      <c r="T31" s="47">
        <f t="shared" si="1"/>
        <v>11167</v>
      </c>
      <c r="U31" s="53">
        <f t="shared" si="1"/>
        <v>10667</v>
      </c>
      <c r="V31" s="52">
        <f t="shared" si="1"/>
        <v>60398</v>
      </c>
      <c r="W31" s="48">
        <f t="shared" si="1"/>
        <v>69902</v>
      </c>
      <c r="X31" s="47">
        <f t="shared" si="1"/>
        <v>37119</v>
      </c>
      <c r="Y31" s="53">
        <f t="shared" si="1"/>
        <v>21456</v>
      </c>
      <c r="Z31" s="52">
        <f t="shared" si="1"/>
        <v>135920</v>
      </c>
      <c r="AA31" s="48">
        <f t="shared" si="1"/>
        <v>148698</v>
      </c>
      <c r="AB31" s="47">
        <f t="shared" si="1"/>
        <v>857316</v>
      </c>
      <c r="AC31" s="48">
        <f t="shared" si="1"/>
        <v>853023</v>
      </c>
    </row>
    <row r="32" spans="1:29" ht="15.75" thickTop="1" x14ac:dyDescent="0.2">
      <c r="AB32" s="169" t="str">
        <f>IF(AB31='Daily Total'!D48,"Correct","Wrong")</f>
        <v>Correct</v>
      </c>
      <c r="AC32" s="169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11" t="s">
        <v>0</v>
      </c>
      <c r="B37" s="305" t="s">
        <v>1</v>
      </c>
      <c r="C37" s="306"/>
      <c r="D37" s="305" t="s">
        <v>2</v>
      </c>
      <c r="E37" s="306"/>
      <c r="F37" s="305" t="s">
        <v>3</v>
      </c>
      <c r="G37" s="306"/>
      <c r="H37" s="305" t="s">
        <v>4</v>
      </c>
      <c r="I37" s="306"/>
      <c r="J37" s="305" t="s">
        <v>5</v>
      </c>
      <c r="K37" s="306"/>
      <c r="L37" s="305" t="s">
        <v>6</v>
      </c>
      <c r="M37" s="306"/>
      <c r="N37" s="305" t="s">
        <v>7</v>
      </c>
      <c r="O37" s="306"/>
      <c r="P37" s="305" t="s">
        <v>8</v>
      </c>
      <c r="Q37" s="306"/>
      <c r="R37" s="305" t="s">
        <v>9</v>
      </c>
      <c r="S37" s="306"/>
      <c r="T37" s="305" t="s">
        <v>10</v>
      </c>
      <c r="U37" s="306"/>
      <c r="V37" s="305" t="s">
        <v>11</v>
      </c>
      <c r="W37" s="306"/>
      <c r="X37" s="305" t="s">
        <v>12</v>
      </c>
      <c r="Y37" s="306"/>
      <c r="Z37" s="305" t="s">
        <v>40</v>
      </c>
      <c r="AA37" s="306"/>
      <c r="AB37" s="305" t="s">
        <v>47</v>
      </c>
      <c r="AC37" s="306"/>
    </row>
    <row r="38" spans="1:29" ht="15" thickTop="1" thickBot="1" x14ac:dyDescent="0.3">
      <c r="A38" s="312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189.25</v>
      </c>
      <c r="C40" s="32">
        <f t="shared" si="3"/>
        <v>0</v>
      </c>
      <c r="D40" s="3">
        <f t="shared" si="3"/>
        <v>86</v>
      </c>
      <c r="E40" s="32">
        <f t="shared" si="3"/>
        <v>1.5</v>
      </c>
      <c r="F40" s="3">
        <f t="shared" si="3"/>
        <v>288</v>
      </c>
      <c r="G40" s="32">
        <f t="shared" si="3"/>
        <v>4.25</v>
      </c>
      <c r="H40" s="3">
        <f t="shared" si="3"/>
        <v>263.25</v>
      </c>
      <c r="I40" s="32">
        <f t="shared" si="3"/>
        <v>26.5</v>
      </c>
      <c r="J40" s="3">
        <f t="shared" si="3"/>
        <v>5</v>
      </c>
      <c r="K40" s="32">
        <f t="shared" si="3"/>
        <v>11.5</v>
      </c>
      <c r="L40" s="3">
        <f t="shared" si="3"/>
        <v>29</v>
      </c>
      <c r="M40" s="32">
        <f t="shared" si="3"/>
        <v>32.75</v>
      </c>
      <c r="N40" s="3">
        <f t="shared" si="3"/>
        <v>113.25</v>
      </c>
      <c r="O40" s="32">
        <f t="shared" si="3"/>
        <v>77.25</v>
      </c>
      <c r="P40" s="3">
        <f t="shared" si="3"/>
        <v>36.75</v>
      </c>
      <c r="Q40" s="32">
        <f t="shared" si="3"/>
        <v>24.25</v>
      </c>
      <c r="R40" s="3">
        <f t="shared" si="3"/>
        <v>17.25</v>
      </c>
      <c r="S40" s="32">
        <f t="shared" si="3"/>
        <v>24.5</v>
      </c>
      <c r="T40" s="3">
        <f t="shared" si="3"/>
        <v>0.5</v>
      </c>
      <c r="U40" s="32">
        <f t="shared" si="3"/>
        <v>2</v>
      </c>
      <c r="V40" s="3">
        <f t="shared" si="3"/>
        <v>4.75</v>
      </c>
      <c r="W40" s="32">
        <f t="shared" si="3"/>
        <v>5</v>
      </c>
      <c r="X40" s="3">
        <f t="shared" si="3"/>
        <v>3.75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1036.75</v>
      </c>
      <c r="AC40" s="19">
        <f t="shared" ref="AC40:AC62" si="5">C40+E40+G40+I40+K40+M40+O40+Q40+S40+U40+W40+Y40+AA40</f>
        <v>209.5</v>
      </c>
    </row>
    <row r="41" spans="1:29" x14ac:dyDescent="0.2">
      <c r="A41" s="94" t="s">
        <v>18</v>
      </c>
      <c r="B41" s="3">
        <f t="shared" si="3"/>
        <v>698.75</v>
      </c>
      <c r="C41" s="32">
        <f t="shared" si="3"/>
        <v>95.5</v>
      </c>
      <c r="D41" s="3">
        <f t="shared" si="3"/>
        <v>280.25</v>
      </c>
      <c r="E41" s="32">
        <f t="shared" si="3"/>
        <v>107.75</v>
      </c>
      <c r="F41" s="3">
        <f t="shared" si="3"/>
        <v>1142.75</v>
      </c>
      <c r="G41" s="32">
        <f t="shared" si="3"/>
        <v>312.5</v>
      </c>
      <c r="H41" s="3">
        <f t="shared" si="3"/>
        <v>986.25</v>
      </c>
      <c r="I41" s="32">
        <f t="shared" si="3"/>
        <v>559.5</v>
      </c>
      <c r="J41" s="3">
        <f t="shared" si="3"/>
        <v>40.5</v>
      </c>
      <c r="K41" s="32">
        <f t="shared" si="3"/>
        <v>100</v>
      </c>
      <c r="L41" s="3">
        <f t="shared" si="3"/>
        <v>269.75</v>
      </c>
      <c r="M41" s="32">
        <f t="shared" si="3"/>
        <v>363.5</v>
      </c>
      <c r="N41" s="3">
        <f t="shared" si="3"/>
        <v>815.5</v>
      </c>
      <c r="O41" s="32">
        <f t="shared" si="3"/>
        <v>815.5</v>
      </c>
      <c r="P41" s="3">
        <f t="shared" si="3"/>
        <v>446</v>
      </c>
      <c r="Q41" s="32">
        <f t="shared" si="3"/>
        <v>377.5</v>
      </c>
      <c r="R41" s="3">
        <f t="shared" si="3"/>
        <v>592.75</v>
      </c>
      <c r="S41" s="32">
        <f t="shared" si="3"/>
        <v>539</v>
      </c>
      <c r="T41" s="3">
        <f t="shared" si="3"/>
        <v>125</v>
      </c>
      <c r="U41" s="32">
        <f t="shared" si="3"/>
        <v>233.75</v>
      </c>
      <c r="V41" s="3">
        <f t="shared" si="3"/>
        <v>340.25</v>
      </c>
      <c r="W41" s="32">
        <f t="shared" si="3"/>
        <v>532.25</v>
      </c>
      <c r="X41" s="3">
        <f t="shared" si="3"/>
        <v>371</v>
      </c>
      <c r="Y41" s="32">
        <f t="shared" si="3"/>
        <v>223.25</v>
      </c>
      <c r="Z41" s="3">
        <f t="shared" si="3"/>
        <v>966.5</v>
      </c>
      <c r="AA41" s="32">
        <f t="shared" si="3"/>
        <v>762.25</v>
      </c>
      <c r="AB41" s="112">
        <f t="shared" si="4"/>
        <v>7075.25</v>
      </c>
      <c r="AC41" s="19">
        <f t="shared" si="5"/>
        <v>5022.25</v>
      </c>
    </row>
    <row r="42" spans="1:29" x14ac:dyDescent="0.2">
      <c r="A42" s="93" t="s">
        <v>19</v>
      </c>
      <c r="B42" s="3">
        <f t="shared" si="3"/>
        <v>845</v>
      </c>
      <c r="C42" s="32">
        <f t="shared" si="3"/>
        <v>788.25</v>
      </c>
      <c r="D42" s="3">
        <f t="shared" si="3"/>
        <v>369</v>
      </c>
      <c r="E42" s="32">
        <f t="shared" si="3"/>
        <v>291</v>
      </c>
      <c r="F42" s="3">
        <f t="shared" si="3"/>
        <v>1189.75</v>
      </c>
      <c r="G42" s="32">
        <f t="shared" si="3"/>
        <v>789.75</v>
      </c>
      <c r="H42" s="3">
        <f t="shared" si="3"/>
        <v>1351.75</v>
      </c>
      <c r="I42" s="32">
        <f t="shared" si="3"/>
        <v>1162.75</v>
      </c>
      <c r="J42" s="3">
        <f t="shared" si="3"/>
        <v>94.5</v>
      </c>
      <c r="K42" s="32">
        <f t="shared" si="3"/>
        <v>148.75</v>
      </c>
      <c r="L42" s="3">
        <f t="shared" si="3"/>
        <v>514.75</v>
      </c>
      <c r="M42" s="32">
        <f t="shared" si="3"/>
        <v>508.25</v>
      </c>
      <c r="N42" s="3">
        <f t="shared" si="3"/>
        <v>1366.25</v>
      </c>
      <c r="O42" s="32">
        <f t="shared" si="3"/>
        <v>1091.25</v>
      </c>
      <c r="P42" s="3">
        <f t="shared" si="3"/>
        <v>667.75</v>
      </c>
      <c r="Q42" s="32">
        <f t="shared" si="3"/>
        <v>559</v>
      </c>
      <c r="R42" s="3">
        <f t="shared" si="3"/>
        <v>966.5</v>
      </c>
      <c r="S42" s="32">
        <f t="shared" si="3"/>
        <v>788.75</v>
      </c>
      <c r="T42" s="3">
        <f t="shared" si="3"/>
        <v>194</v>
      </c>
      <c r="U42" s="32">
        <f t="shared" si="3"/>
        <v>264.5</v>
      </c>
      <c r="V42" s="3">
        <f t="shared" si="3"/>
        <v>637</v>
      </c>
      <c r="W42" s="32">
        <f t="shared" si="3"/>
        <v>838.75</v>
      </c>
      <c r="X42" s="3">
        <f t="shared" si="3"/>
        <v>579</v>
      </c>
      <c r="Y42" s="32">
        <f t="shared" si="3"/>
        <v>319.5</v>
      </c>
      <c r="Z42" s="3">
        <f t="shared" si="3"/>
        <v>1378.25</v>
      </c>
      <c r="AA42" s="32">
        <f t="shared" si="3"/>
        <v>1528.75</v>
      </c>
      <c r="AB42" s="112">
        <f t="shared" si="4"/>
        <v>10153.5</v>
      </c>
      <c r="AC42" s="19">
        <f t="shared" si="5"/>
        <v>9079.25</v>
      </c>
    </row>
    <row r="43" spans="1:29" x14ac:dyDescent="0.2">
      <c r="A43" s="94" t="s">
        <v>20</v>
      </c>
      <c r="B43" s="3">
        <f t="shared" si="3"/>
        <v>1003.75</v>
      </c>
      <c r="C43" s="32">
        <f t="shared" si="3"/>
        <v>1042</v>
      </c>
      <c r="D43" s="3">
        <f t="shared" si="3"/>
        <v>349.25</v>
      </c>
      <c r="E43" s="32">
        <f t="shared" si="3"/>
        <v>403.25</v>
      </c>
      <c r="F43" s="3">
        <f t="shared" si="3"/>
        <v>1174</v>
      </c>
      <c r="G43" s="32">
        <f t="shared" si="3"/>
        <v>999.5</v>
      </c>
      <c r="H43" s="3">
        <f t="shared" si="3"/>
        <v>1385.5</v>
      </c>
      <c r="I43" s="32">
        <f t="shared" si="3"/>
        <v>1492</v>
      </c>
      <c r="J43" s="3">
        <f t="shared" si="3"/>
        <v>135.25</v>
      </c>
      <c r="K43" s="32">
        <f t="shared" si="3"/>
        <v>209.5</v>
      </c>
      <c r="L43" s="3">
        <f t="shared" si="3"/>
        <v>509.5</v>
      </c>
      <c r="M43" s="32">
        <f t="shared" si="3"/>
        <v>708</v>
      </c>
      <c r="N43" s="3">
        <f t="shared" si="3"/>
        <v>1342.75</v>
      </c>
      <c r="O43" s="32">
        <f t="shared" si="3"/>
        <v>1269.75</v>
      </c>
      <c r="P43" s="3">
        <f t="shared" si="3"/>
        <v>733.75</v>
      </c>
      <c r="Q43" s="32">
        <f t="shared" si="3"/>
        <v>563.25</v>
      </c>
      <c r="R43" s="3">
        <f t="shared" si="3"/>
        <v>1093.25</v>
      </c>
      <c r="S43" s="32">
        <f t="shared" si="3"/>
        <v>857.5</v>
      </c>
      <c r="T43" s="3">
        <f t="shared" si="3"/>
        <v>261</v>
      </c>
      <c r="U43" s="32">
        <f t="shared" si="3"/>
        <v>229.5</v>
      </c>
      <c r="V43" s="3">
        <f t="shared" si="3"/>
        <v>632</v>
      </c>
      <c r="W43" s="32">
        <f t="shared" si="3"/>
        <v>858.25</v>
      </c>
      <c r="X43" s="3">
        <f t="shared" si="3"/>
        <v>615.25</v>
      </c>
      <c r="Y43" s="32">
        <f t="shared" si="3"/>
        <v>306.25</v>
      </c>
      <c r="Z43" s="3">
        <f t="shared" si="3"/>
        <v>1518.25</v>
      </c>
      <c r="AA43" s="32">
        <f t="shared" si="3"/>
        <v>1748</v>
      </c>
      <c r="AB43" s="112">
        <f t="shared" si="4"/>
        <v>10753.5</v>
      </c>
      <c r="AC43" s="19">
        <f t="shared" si="5"/>
        <v>10686.75</v>
      </c>
    </row>
    <row r="44" spans="1:29" x14ac:dyDescent="0.2">
      <c r="A44" s="93" t="s">
        <v>21</v>
      </c>
      <c r="B44" s="3">
        <f t="shared" si="3"/>
        <v>1221</v>
      </c>
      <c r="C44" s="32">
        <f t="shared" si="3"/>
        <v>1057</v>
      </c>
      <c r="D44" s="3">
        <f t="shared" si="3"/>
        <v>415.75</v>
      </c>
      <c r="E44" s="32">
        <f t="shared" si="3"/>
        <v>416.5</v>
      </c>
      <c r="F44" s="3">
        <f t="shared" si="3"/>
        <v>1334.75</v>
      </c>
      <c r="G44" s="32">
        <f t="shared" si="3"/>
        <v>852.75</v>
      </c>
      <c r="H44" s="3">
        <f t="shared" si="3"/>
        <v>1667.75</v>
      </c>
      <c r="I44" s="32">
        <f t="shared" si="3"/>
        <v>1526</v>
      </c>
      <c r="J44" s="3">
        <f t="shared" si="3"/>
        <v>127.75</v>
      </c>
      <c r="K44" s="32">
        <f t="shared" si="3"/>
        <v>246.25</v>
      </c>
      <c r="L44" s="3">
        <f t="shared" si="3"/>
        <v>398.5</v>
      </c>
      <c r="M44" s="32">
        <f t="shared" si="3"/>
        <v>873.75</v>
      </c>
      <c r="N44" s="3">
        <f t="shared" si="3"/>
        <v>1345.5</v>
      </c>
      <c r="O44" s="32">
        <f t="shared" si="3"/>
        <v>1424.5</v>
      </c>
      <c r="P44" s="3">
        <f t="shared" si="3"/>
        <v>791.25</v>
      </c>
      <c r="Q44" s="32">
        <f t="shared" si="3"/>
        <v>543.25</v>
      </c>
      <c r="R44" s="3">
        <f t="shared" si="3"/>
        <v>1259.25</v>
      </c>
      <c r="S44" s="32">
        <f t="shared" si="3"/>
        <v>895</v>
      </c>
      <c r="T44" s="3">
        <f t="shared" si="3"/>
        <v>165.25</v>
      </c>
      <c r="U44" s="32">
        <f t="shared" si="3"/>
        <v>180.5</v>
      </c>
      <c r="V44" s="3">
        <f t="shared" si="3"/>
        <v>557.75</v>
      </c>
      <c r="W44" s="32">
        <f t="shared" si="3"/>
        <v>1019</v>
      </c>
      <c r="X44" s="3">
        <f t="shared" si="3"/>
        <v>605.75</v>
      </c>
      <c r="Y44" s="32">
        <f t="shared" si="3"/>
        <v>388.75</v>
      </c>
      <c r="Z44" s="3">
        <f t="shared" si="3"/>
        <v>1762.5</v>
      </c>
      <c r="AA44" s="32">
        <f t="shared" si="3"/>
        <v>1912</v>
      </c>
      <c r="AB44" s="112">
        <f t="shared" si="4"/>
        <v>11652.75</v>
      </c>
      <c r="AC44" s="19">
        <f t="shared" si="5"/>
        <v>11335.25</v>
      </c>
    </row>
    <row r="45" spans="1:29" x14ac:dyDescent="0.2">
      <c r="A45" s="94" t="s">
        <v>22</v>
      </c>
      <c r="B45" s="3">
        <f t="shared" si="3"/>
        <v>1458.5</v>
      </c>
      <c r="C45" s="32">
        <f t="shared" si="3"/>
        <v>1302</v>
      </c>
      <c r="D45" s="3">
        <f t="shared" si="3"/>
        <v>448.5</v>
      </c>
      <c r="E45" s="32">
        <f t="shared" si="3"/>
        <v>395.5</v>
      </c>
      <c r="F45" s="3">
        <f t="shared" si="3"/>
        <v>1472</v>
      </c>
      <c r="G45" s="32">
        <f t="shared" si="3"/>
        <v>681</v>
      </c>
      <c r="H45" s="3">
        <f t="shared" si="3"/>
        <v>1949.25</v>
      </c>
      <c r="I45" s="32">
        <f t="shared" si="3"/>
        <v>1680.5</v>
      </c>
      <c r="J45" s="3">
        <f t="shared" si="3"/>
        <v>164.5</v>
      </c>
      <c r="K45" s="32">
        <f t="shared" si="3"/>
        <v>390.5</v>
      </c>
      <c r="L45" s="3">
        <f t="shared" si="3"/>
        <v>379.75</v>
      </c>
      <c r="M45" s="32">
        <f t="shared" si="3"/>
        <v>1208.75</v>
      </c>
      <c r="N45" s="3">
        <f t="shared" si="3"/>
        <v>1366.5</v>
      </c>
      <c r="O45" s="32">
        <f t="shared" si="3"/>
        <v>1763.75</v>
      </c>
      <c r="P45" s="3">
        <f t="shared" si="3"/>
        <v>858</v>
      </c>
      <c r="Q45" s="32">
        <f t="shared" si="3"/>
        <v>561.5</v>
      </c>
      <c r="R45" s="3">
        <f t="shared" si="3"/>
        <v>1455</v>
      </c>
      <c r="S45" s="32">
        <f t="shared" si="3"/>
        <v>929.25</v>
      </c>
      <c r="T45" s="3">
        <f t="shared" si="3"/>
        <v>120.75</v>
      </c>
      <c r="U45" s="32">
        <f t="shared" si="3"/>
        <v>155</v>
      </c>
      <c r="V45" s="3">
        <f t="shared" si="3"/>
        <v>577.5</v>
      </c>
      <c r="W45" s="32">
        <f t="shared" si="3"/>
        <v>1420.25</v>
      </c>
      <c r="X45" s="3">
        <f t="shared" si="3"/>
        <v>645.5</v>
      </c>
      <c r="Y45" s="32">
        <f t="shared" si="3"/>
        <v>284.5</v>
      </c>
      <c r="Z45" s="3">
        <f t="shared" si="3"/>
        <v>2018.75</v>
      </c>
      <c r="AA45" s="32">
        <f t="shared" si="3"/>
        <v>2156.25</v>
      </c>
      <c r="AB45" s="112">
        <f t="shared" si="4"/>
        <v>12914.5</v>
      </c>
      <c r="AC45" s="19">
        <f t="shared" si="5"/>
        <v>12928.75</v>
      </c>
    </row>
    <row r="46" spans="1:29" x14ac:dyDescent="0.2">
      <c r="A46" s="93" t="s">
        <v>23</v>
      </c>
      <c r="B46" s="3">
        <f t="shared" si="3"/>
        <v>1335</v>
      </c>
      <c r="C46" s="32">
        <f t="shared" si="3"/>
        <v>1226.5</v>
      </c>
      <c r="D46" s="3">
        <f t="shared" si="3"/>
        <v>464.75</v>
      </c>
      <c r="E46" s="32">
        <f t="shared" si="3"/>
        <v>360.75</v>
      </c>
      <c r="F46" s="3">
        <f t="shared" si="3"/>
        <v>1216.75</v>
      </c>
      <c r="G46" s="32">
        <f t="shared" si="3"/>
        <v>625.25</v>
      </c>
      <c r="H46" s="3">
        <f t="shared" si="3"/>
        <v>1877.5</v>
      </c>
      <c r="I46" s="32">
        <f t="shared" si="3"/>
        <v>1672</v>
      </c>
      <c r="J46" s="3">
        <f t="shared" si="3"/>
        <v>139.5</v>
      </c>
      <c r="K46" s="32">
        <f t="shared" si="3"/>
        <v>296.25</v>
      </c>
      <c r="L46" s="3">
        <f t="shared" si="3"/>
        <v>317.5</v>
      </c>
      <c r="M46" s="32">
        <f t="shared" si="3"/>
        <v>955.5</v>
      </c>
      <c r="N46" s="3">
        <f t="shared" si="3"/>
        <v>1298.25</v>
      </c>
      <c r="O46" s="32">
        <f t="shared" si="3"/>
        <v>1499.25</v>
      </c>
      <c r="P46" s="3">
        <f t="shared" si="3"/>
        <v>808.25</v>
      </c>
      <c r="Q46" s="32">
        <f t="shared" si="3"/>
        <v>479.5</v>
      </c>
      <c r="R46" s="3">
        <f t="shared" si="3"/>
        <v>1358</v>
      </c>
      <c r="S46" s="32">
        <f t="shared" si="3"/>
        <v>856.75</v>
      </c>
      <c r="T46" s="3">
        <f t="shared" si="3"/>
        <v>182</v>
      </c>
      <c r="U46" s="32">
        <f t="shared" si="3"/>
        <v>140.5</v>
      </c>
      <c r="V46" s="3">
        <f t="shared" si="3"/>
        <v>520</v>
      </c>
      <c r="W46" s="32">
        <f t="shared" si="3"/>
        <v>1304.5</v>
      </c>
      <c r="X46" s="3">
        <f t="shared" si="3"/>
        <v>554.75</v>
      </c>
      <c r="Y46" s="32">
        <f t="shared" si="3"/>
        <v>255.5</v>
      </c>
      <c r="Z46" s="3">
        <f t="shared" si="3"/>
        <v>1997.75</v>
      </c>
      <c r="AA46" s="32">
        <f t="shared" si="3"/>
        <v>2166.25</v>
      </c>
      <c r="AB46" s="112">
        <f t="shared" si="4"/>
        <v>12070</v>
      </c>
      <c r="AC46" s="19">
        <f t="shared" si="5"/>
        <v>11838.5</v>
      </c>
    </row>
    <row r="47" spans="1:29" x14ac:dyDescent="0.2">
      <c r="A47" s="94" t="s">
        <v>24</v>
      </c>
      <c r="B47" s="3">
        <f t="shared" si="3"/>
        <v>1447.5</v>
      </c>
      <c r="C47" s="32">
        <f t="shared" si="3"/>
        <v>1339</v>
      </c>
      <c r="D47" s="3">
        <f t="shared" si="3"/>
        <v>485</v>
      </c>
      <c r="E47" s="32">
        <f t="shared" si="3"/>
        <v>357.25</v>
      </c>
      <c r="F47" s="3">
        <f t="shared" si="3"/>
        <v>1271.5</v>
      </c>
      <c r="G47" s="32">
        <f t="shared" si="3"/>
        <v>628.75</v>
      </c>
      <c r="H47" s="3">
        <f t="shared" si="3"/>
        <v>2033.75</v>
      </c>
      <c r="I47" s="32">
        <f t="shared" si="3"/>
        <v>1598.75</v>
      </c>
      <c r="J47" s="3">
        <f t="shared" si="3"/>
        <v>146</v>
      </c>
      <c r="K47" s="32">
        <f t="shared" si="3"/>
        <v>209.25</v>
      </c>
      <c r="L47" s="3">
        <f t="shared" si="3"/>
        <v>354.25</v>
      </c>
      <c r="M47" s="32">
        <f t="shared" si="3"/>
        <v>1062.5</v>
      </c>
      <c r="N47" s="3">
        <f t="shared" si="3"/>
        <v>1265.75</v>
      </c>
      <c r="O47" s="32">
        <f t="shared" si="3"/>
        <v>1606.5</v>
      </c>
      <c r="P47" s="3">
        <f t="shared" si="3"/>
        <v>805.25</v>
      </c>
      <c r="Q47" s="32">
        <f t="shared" si="3"/>
        <v>581.25</v>
      </c>
      <c r="R47" s="3">
        <f t="shared" si="3"/>
        <v>1343.25</v>
      </c>
      <c r="S47" s="32">
        <f t="shared" si="3"/>
        <v>990</v>
      </c>
      <c r="T47" s="3">
        <f t="shared" si="3"/>
        <v>115</v>
      </c>
      <c r="U47" s="32">
        <f t="shared" si="3"/>
        <v>126.75</v>
      </c>
      <c r="V47" s="3">
        <f t="shared" si="3"/>
        <v>560.75</v>
      </c>
      <c r="W47" s="32">
        <f t="shared" si="3"/>
        <v>1330.5</v>
      </c>
      <c r="X47" s="3">
        <f t="shared" si="3"/>
        <v>549.25</v>
      </c>
      <c r="Y47" s="32">
        <f t="shared" si="3"/>
        <v>235.25</v>
      </c>
      <c r="Z47" s="3">
        <f t="shared" si="3"/>
        <v>2134.25</v>
      </c>
      <c r="AA47" s="32">
        <f t="shared" si="3"/>
        <v>2281.5</v>
      </c>
      <c r="AB47" s="112">
        <f t="shared" si="4"/>
        <v>12511.5</v>
      </c>
      <c r="AC47" s="19">
        <f t="shared" si="5"/>
        <v>12347.25</v>
      </c>
    </row>
    <row r="48" spans="1:29" x14ac:dyDescent="0.2">
      <c r="A48" s="93" t="s">
        <v>25</v>
      </c>
      <c r="B48" s="3">
        <f t="shared" si="3"/>
        <v>1350.5</v>
      </c>
      <c r="C48" s="32">
        <f t="shared" si="3"/>
        <v>1413</v>
      </c>
      <c r="D48" s="3">
        <f t="shared" si="3"/>
        <v>457.75</v>
      </c>
      <c r="E48" s="32">
        <f t="shared" si="3"/>
        <v>381.5</v>
      </c>
      <c r="F48" s="3">
        <f t="shared" si="3"/>
        <v>1250.25</v>
      </c>
      <c r="G48" s="32">
        <f t="shared" si="3"/>
        <v>653.75</v>
      </c>
      <c r="H48" s="3">
        <f t="shared" si="3"/>
        <v>2102</v>
      </c>
      <c r="I48" s="32">
        <f t="shared" si="3"/>
        <v>1607</v>
      </c>
      <c r="J48" s="3">
        <f t="shared" si="3"/>
        <v>167.25</v>
      </c>
      <c r="K48" s="32">
        <f t="shared" si="3"/>
        <v>184.75</v>
      </c>
      <c r="L48" s="3">
        <f t="shared" si="3"/>
        <v>435.75</v>
      </c>
      <c r="M48" s="32">
        <f t="shared" si="3"/>
        <v>1114.75</v>
      </c>
      <c r="N48" s="3">
        <f t="shared" si="3"/>
        <v>1347.25</v>
      </c>
      <c r="O48" s="32">
        <f t="shared" si="3"/>
        <v>1489.25</v>
      </c>
      <c r="P48" s="3">
        <f t="shared" si="3"/>
        <v>870.5</v>
      </c>
      <c r="Q48" s="32">
        <f t="shared" si="3"/>
        <v>604.5</v>
      </c>
      <c r="R48" s="3">
        <f t="shared" si="3"/>
        <v>1312.75</v>
      </c>
      <c r="S48" s="32">
        <f t="shared" si="3"/>
        <v>973</v>
      </c>
      <c r="T48" s="3">
        <f t="shared" si="3"/>
        <v>113.25</v>
      </c>
      <c r="U48" s="32">
        <f t="shared" si="3"/>
        <v>117</v>
      </c>
      <c r="V48" s="3">
        <f t="shared" si="3"/>
        <v>605</v>
      </c>
      <c r="W48" s="32">
        <f t="shared" si="3"/>
        <v>1252.5</v>
      </c>
      <c r="X48" s="3">
        <f t="shared" si="3"/>
        <v>541.5</v>
      </c>
      <c r="Y48" s="32">
        <f t="shared" si="3"/>
        <v>237</v>
      </c>
      <c r="Z48" s="3">
        <f t="shared" si="3"/>
        <v>2136.75</v>
      </c>
      <c r="AA48" s="32">
        <f t="shared" si="3"/>
        <v>2392</v>
      </c>
      <c r="AB48" s="112">
        <f t="shared" si="4"/>
        <v>12690.5</v>
      </c>
      <c r="AC48" s="19">
        <f t="shared" si="5"/>
        <v>12420</v>
      </c>
    </row>
    <row r="49" spans="1:29" x14ac:dyDescent="0.2">
      <c r="A49" s="94" t="s">
        <v>26</v>
      </c>
      <c r="B49" s="3">
        <f t="shared" si="3"/>
        <v>1326</v>
      </c>
      <c r="C49" s="32">
        <f t="shared" si="3"/>
        <v>1481.75</v>
      </c>
      <c r="D49" s="3">
        <f t="shared" si="3"/>
        <v>446.5</v>
      </c>
      <c r="E49" s="32">
        <f t="shared" si="3"/>
        <v>414.25</v>
      </c>
      <c r="F49" s="3">
        <f t="shared" si="3"/>
        <v>969.75</v>
      </c>
      <c r="G49" s="32">
        <f t="shared" si="3"/>
        <v>735</v>
      </c>
      <c r="H49" s="3">
        <f t="shared" si="3"/>
        <v>2028.5</v>
      </c>
      <c r="I49" s="32">
        <f t="shared" si="3"/>
        <v>1686.25</v>
      </c>
      <c r="J49" s="3">
        <f t="shared" si="3"/>
        <v>150</v>
      </c>
      <c r="K49" s="32">
        <f t="shared" si="3"/>
        <v>159.25</v>
      </c>
      <c r="L49" s="3">
        <f t="shared" si="3"/>
        <v>521</v>
      </c>
      <c r="M49" s="32">
        <f t="shared" si="3"/>
        <v>798.75</v>
      </c>
      <c r="N49" s="3">
        <f t="shared" si="3"/>
        <v>1341.5</v>
      </c>
      <c r="O49" s="32">
        <f t="shared" si="3"/>
        <v>1365.75</v>
      </c>
      <c r="P49" s="3">
        <f t="shared" si="3"/>
        <v>903.75</v>
      </c>
      <c r="Q49" s="32">
        <f t="shared" si="3"/>
        <v>636.75</v>
      </c>
      <c r="R49" s="3">
        <f t="shared" si="3"/>
        <v>1248.5</v>
      </c>
      <c r="S49" s="32">
        <f t="shared" si="3"/>
        <v>959.25</v>
      </c>
      <c r="T49" s="3">
        <f t="shared" si="3"/>
        <v>94</v>
      </c>
      <c r="U49" s="32">
        <f t="shared" si="3"/>
        <v>134.75</v>
      </c>
      <c r="V49" s="3">
        <f t="shared" si="3"/>
        <v>633.5</v>
      </c>
      <c r="W49" s="32">
        <f t="shared" ref="W49:AA49" si="6">+W17/$B$65</f>
        <v>1060</v>
      </c>
      <c r="X49" s="3">
        <f t="shared" si="6"/>
        <v>512</v>
      </c>
      <c r="Y49" s="32">
        <f t="shared" si="6"/>
        <v>275</v>
      </c>
      <c r="Z49" s="3">
        <f t="shared" si="6"/>
        <v>2073.75</v>
      </c>
      <c r="AA49" s="32">
        <f t="shared" si="6"/>
        <v>2431.25</v>
      </c>
      <c r="AB49" s="112">
        <f t="shared" si="4"/>
        <v>12248.75</v>
      </c>
      <c r="AC49" s="19">
        <f t="shared" si="5"/>
        <v>12138</v>
      </c>
    </row>
    <row r="50" spans="1:29" x14ac:dyDescent="0.2">
      <c r="A50" s="93" t="s">
        <v>27</v>
      </c>
      <c r="B50" s="3">
        <f t="shared" ref="B50:AA59" si="7">+B18/$B$65</f>
        <v>1425.5</v>
      </c>
      <c r="C50" s="32">
        <f t="shared" si="7"/>
        <v>1526.75</v>
      </c>
      <c r="D50" s="3">
        <f t="shared" si="7"/>
        <v>439.25</v>
      </c>
      <c r="E50" s="32">
        <f t="shared" si="7"/>
        <v>442.75</v>
      </c>
      <c r="F50" s="3">
        <f t="shared" si="7"/>
        <v>1043.75</v>
      </c>
      <c r="G50" s="32">
        <f t="shared" si="7"/>
        <v>882.5</v>
      </c>
      <c r="H50" s="3">
        <f t="shared" si="7"/>
        <v>2053.5</v>
      </c>
      <c r="I50" s="32">
        <f t="shared" si="7"/>
        <v>1792.5</v>
      </c>
      <c r="J50" s="3">
        <f t="shared" si="7"/>
        <v>193.25</v>
      </c>
      <c r="K50" s="32">
        <f t="shared" si="7"/>
        <v>151.5</v>
      </c>
      <c r="L50" s="3">
        <f t="shared" si="7"/>
        <v>602</v>
      </c>
      <c r="M50" s="32">
        <f t="shared" si="7"/>
        <v>794</v>
      </c>
      <c r="N50" s="3">
        <f t="shared" si="7"/>
        <v>1520.25</v>
      </c>
      <c r="O50" s="32">
        <f t="shared" si="7"/>
        <v>1334.5</v>
      </c>
      <c r="P50" s="3">
        <f t="shared" si="7"/>
        <v>954</v>
      </c>
      <c r="Q50" s="32">
        <f t="shared" si="7"/>
        <v>674.75</v>
      </c>
      <c r="R50" s="3">
        <f t="shared" si="7"/>
        <v>1254.5</v>
      </c>
      <c r="S50" s="32">
        <f t="shared" si="7"/>
        <v>1070.75</v>
      </c>
      <c r="T50" s="3">
        <f t="shared" si="7"/>
        <v>138.25</v>
      </c>
      <c r="U50" s="32">
        <f t="shared" si="7"/>
        <v>116.75</v>
      </c>
      <c r="V50" s="3">
        <f t="shared" si="7"/>
        <v>864.25</v>
      </c>
      <c r="W50" s="32">
        <f t="shared" si="7"/>
        <v>1077.75</v>
      </c>
      <c r="X50" s="3">
        <f t="shared" si="7"/>
        <v>521.25</v>
      </c>
      <c r="Y50" s="32">
        <f t="shared" si="7"/>
        <v>304</v>
      </c>
      <c r="Z50" s="3">
        <f t="shared" si="7"/>
        <v>2191.75</v>
      </c>
      <c r="AA50" s="32">
        <f t="shared" si="7"/>
        <v>2689.75</v>
      </c>
      <c r="AB50" s="112">
        <f t="shared" si="4"/>
        <v>13201.5</v>
      </c>
      <c r="AC50" s="19">
        <f t="shared" si="5"/>
        <v>12858.25</v>
      </c>
    </row>
    <row r="51" spans="1:29" x14ac:dyDescent="0.2">
      <c r="A51" s="94" t="s">
        <v>28</v>
      </c>
      <c r="B51" s="3">
        <f t="shared" si="7"/>
        <v>1446.5</v>
      </c>
      <c r="C51" s="32">
        <f t="shared" si="7"/>
        <v>1788.25</v>
      </c>
      <c r="D51" s="3">
        <f t="shared" si="7"/>
        <v>476.5</v>
      </c>
      <c r="E51" s="32">
        <f t="shared" si="7"/>
        <v>512</v>
      </c>
      <c r="F51" s="3">
        <f t="shared" si="7"/>
        <v>979.5</v>
      </c>
      <c r="G51" s="32">
        <f t="shared" si="7"/>
        <v>1149.5</v>
      </c>
      <c r="H51" s="3">
        <f t="shared" si="7"/>
        <v>2166.75</v>
      </c>
      <c r="I51" s="32">
        <f t="shared" si="7"/>
        <v>2113.5</v>
      </c>
      <c r="J51" s="3">
        <f t="shared" si="7"/>
        <v>210</v>
      </c>
      <c r="K51" s="32">
        <f t="shared" si="7"/>
        <v>162.5</v>
      </c>
      <c r="L51" s="3">
        <f t="shared" si="7"/>
        <v>900.25</v>
      </c>
      <c r="M51" s="32">
        <f t="shared" si="7"/>
        <v>614</v>
      </c>
      <c r="N51" s="3">
        <f t="shared" si="7"/>
        <v>1848.5</v>
      </c>
      <c r="O51" s="32">
        <f t="shared" si="7"/>
        <v>1407.25</v>
      </c>
      <c r="P51" s="3">
        <f t="shared" si="7"/>
        <v>1093</v>
      </c>
      <c r="Q51" s="32">
        <f t="shared" si="7"/>
        <v>724.75</v>
      </c>
      <c r="R51" s="3">
        <f t="shared" si="7"/>
        <v>1319.25</v>
      </c>
      <c r="S51" s="32">
        <f t="shared" si="7"/>
        <v>1331</v>
      </c>
      <c r="T51" s="3">
        <f t="shared" si="7"/>
        <v>161.25</v>
      </c>
      <c r="U51" s="32">
        <f t="shared" si="7"/>
        <v>108</v>
      </c>
      <c r="V51" s="3">
        <f t="shared" si="7"/>
        <v>1143</v>
      </c>
      <c r="W51" s="32">
        <f t="shared" si="7"/>
        <v>1094.5</v>
      </c>
      <c r="X51" s="3">
        <f t="shared" si="7"/>
        <v>580.25</v>
      </c>
      <c r="Y51" s="32">
        <f t="shared" si="7"/>
        <v>303.75</v>
      </c>
      <c r="Z51" s="3">
        <f t="shared" si="7"/>
        <v>2209</v>
      </c>
      <c r="AA51" s="32">
        <f t="shared" si="7"/>
        <v>2902.5</v>
      </c>
      <c r="AB51" s="112">
        <f t="shared" si="4"/>
        <v>14533.75</v>
      </c>
      <c r="AC51" s="19">
        <f t="shared" si="5"/>
        <v>14211.5</v>
      </c>
    </row>
    <row r="52" spans="1:29" x14ac:dyDescent="0.2">
      <c r="A52" s="93" t="s">
        <v>29</v>
      </c>
      <c r="B52" s="3">
        <f t="shared" si="7"/>
        <v>1669.75</v>
      </c>
      <c r="C52" s="32">
        <f t="shared" si="7"/>
        <v>1750</v>
      </c>
      <c r="D52" s="3">
        <f t="shared" si="7"/>
        <v>533.25</v>
      </c>
      <c r="E52" s="32">
        <f t="shared" si="7"/>
        <v>514.75</v>
      </c>
      <c r="F52" s="3">
        <f t="shared" si="7"/>
        <v>1051</v>
      </c>
      <c r="G52" s="32">
        <f t="shared" si="7"/>
        <v>1290.5</v>
      </c>
      <c r="H52" s="3">
        <f t="shared" si="7"/>
        <v>2081</v>
      </c>
      <c r="I52" s="32">
        <f t="shared" si="7"/>
        <v>2066.5</v>
      </c>
      <c r="J52" s="3">
        <f t="shared" si="7"/>
        <v>233.5</v>
      </c>
      <c r="K52" s="32">
        <f t="shared" si="7"/>
        <v>159.25</v>
      </c>
      <c r="L52" s="3">
        <f t="shared" si="7"/>
        <v>913</v>
      </c>
      <c r="M52" s="32">
        <f t="shared" si="7"/>
        <v>638.25</v>
      </c>
      <c r="N52" s="3">
        <f t="shared" si="7"/>
        <v>1879.75</v>
      </c>
      <c r="O52" s="32">
        <f t="shared" si="7"/>
        <v>1499.5</v>
      </c>
      <c r="P52" s="3">
        <f t="shared" si="7"/>
        <v>1013</v>
      </c>
      <c r="Q52" s="32">
        <f t="shared" si="7"/>
        <v>799.75</v>
      </c>
      <c r="R52" s="3">
        <f t="shared" si="7"/>
        <v>1380.5</v>
      </c>
      <c r="S52" s="32">
        <f t="shared" si="7"/>
        <v>1365</v>
      </c>
      <c r="T52" s="3">
        <f t="shared" si="7"/>
        <v>316</v>
      </c>
      <c r="U52" s="32">
        <f t="shared" si="7"/>
        <v>121.75</v>
      </c>
      <c r="V52" s="3">
        <f t="shared" si="7"/>
        <v>1207.75</v>
      </c>
      <c r="W52" s="32">
        <f t="shared" si="7"/>
        <v>1057</v>
      </c>
      <c r="X52" s="3">
        <f t="shared" si="7"/>
        <v>631.5</v>
      </c>
      <c r="Y52" s="32">
        <f t="shared" si="7"/>
        <v>316.75</v>
      </c>
      <c r="Z52" s="3">
        <f t="shared" si="7"/>
        <v>2508</v>
      </c>
      <c r="AA52" s="32">
        <f t="shared" si="7"/>
        <v>2603.25</v>
      </c>
      <c r="AB52" s="112">
        <f t="shared" si="4"/>
        <v>15418</v>
      </c>
      <c r="AC52" s="19">
        <f t="shared" si="5"/>
        <v>14182.25</v>
      </c>
    </row>
    <row r="53" spans="1:29" x14ac:dyDescent="0.2">
      <c r="A53" s="94" t="s">
        <v>30</v>
      </c>
      <c r="B53" s="3">
        <f t="shared" si="7"/>
        <v>1718.5</v>
      </c>
      <c r="C53" s="32">
        <f t="shared" si="7"/>
        <v>1873.5</v>
      </c>
      <c r="D53" s="3">
        <f t="shared" si="7"/>
        <v>489.25</v>
      </c>
      <c r="E53" s="32">
        <f t="shared" si="7"/>
        <v>621</v>
      </c>
      <c r="F53" s="3">
        <f t="shared" si="7"/>
        <v>1154.25</v>
      </c>
      <c r="G53" s="32">
        <f t="shared" si="7"/>
        <v>1471.75</v>
      </c>
      <c r="H53" s="3">
        <f t="shared" si="7"/>
        <v>2149.25</v>
      </c>
      <c r="I53" s="32">
        <f t="shared" si="7"/>
        <v>2425.5</v>
      </c>
      <c r="J53" s="3">
        <f t="shared" si="7"/>
        <v>281.25</v>
      </c>
      <c r="K53" s="32">
        <f t="shared" si="7"/>
        <v>168.75</v>
      </c>
      <c r="L53" s="3">
        <f t="shared" si="7"/>
        <v>1063.25</v>
      </c>
      <c r="M53" s="32">
        <f t="shared" si="7"/>
        <v>607.5</v>
      </c>
      <c r="N53" s="3">
        <f t="shared" si="7"/>
        <v>1967.5</v>
      </c>
      <c r="O53" s="32">
        <f t="shared" si="7"/>
        <v>1701.25</v>
      </c>
      <c r="P53" s="3">
        <f t="shared" si="7"/>
        <v>939.5</v>
      </c>
      <c r="Q53" s="32">
        <f t="shared" si="7"/>
        <v>1012.25</v>
      </c>
      <c r="R53" s="3">
        <f t="shared" si="7"/>
        <v>1268.75</v>
      </c>
      <c r="S53" s="32">
        <f t="shared" si="7"/>
        <v>1588.5</v>
      </c>
      <c r="T53" s="3">
        <f t="shared" si="7"/>
        <v>229.25</v>
      </c>
      <c r="U53" s="32">
        <f t="shared" si="7"/>
        <v>179.75</v>
      </c>
      <c r="V53" s="3">
        <f t="shared" si="7"/>
        <v>1197.25</v>
      </c>
      <c r="W53" s="32">
        <f t="shared" si="7"/>
        <v>1199</v>
      </c>
      <c r="X53" s="3">
        <f t="shared" si="7"/>
        <v>701.75</v>
      </c>
      <c r="Y53" s="32">
        <f t="shared" si="7"/>
        <v>408.75</v>
      </c>
      <c r="Z53" s="3">
        <f t="shared" si="7"/>
        <v>2526.75</v>
      </c>
      <c r="AA53" s="32">
        <f t="shared" si="7"/>
        <v>2741.75</v>
      </c>
      <c r="AB53" s="112">
        <f t="shared" si="4"/>
        <v>15686.5</v>
      </c>
      <c r="AC53" s="19">
        <f t="shared" si="5"/>
        <v>15999.25</v>
      </c>
    </row>
    <row r="54" spans="1:29" x14ac:dyDescent="0.2">
      <c r="A54" s="93" t="s">
        <v>31</v>
      </c>
      <c r="B54" s="3">
        <f t="shared" si="7"/>
        <v>1606.25</v>
      </c>
      <c r="C54" s="32">
        <f t="shared" si="7"/>
        <v>1737.5</v>
      </c>
      <c r="D54" s="3">
        <f t="shared" si="7"/>
        <v>457.25</v>
      </c>
      <c r="E54" s="32">
        <f t="shared" si="7"/>
        <v>591.75</v>
      </c>
      <c r="F54" s="3">
        <f t="shared" si="7"/>
        <v>962.75</v>
      </c>
      <c r="G54" s="32">
        <f t="shared" si="7"/>
        <v>1413.25</v>
      </c>
      <c r="H54" s="3">
        <f t="shared" si="7"/>
        <v>2026</v>
      </c>
      <c r="I54" s="32">
        <f t="shared" si="7"/>
        <v>2382.25</v>
      </c>
      <c r="J54" s="3">
        <f t="shared" si="7"/>
        <v>285.75</v>
      </c>
      <c r="K54" s="32">
        <f t="shared" si="7"/>
        <v>146.75</v>
      </c>
      <c r="L54" s="3">
        <f t="shared" si="7"/>
        <v>1226.5</v>
      </c>
      <c r="M54" s="32">
        <f t="shared" si="7"/>
        <v>505</v>
      </c>
      <c r="N54" s="3">
        <f t="shared" si="7"/>
        <v>1897.25</v>
      </c>
      <c r="O54" s="32">
        <f t="shared" si="7"/>
        <v>1591</v>
      </c>
      <c r="P54" s="3">
        <f t="shared" si="7"/>
        <v>744</v>
      </c>
      <c r="Q54" s="32">
        <f t="shared" si="7"/>
        <v>1046.25</v>
      </c>
      <c r="R54" s="3">
        <f t="shared" si="7"/>
        <v>1137.5</v>
      </c>
      <c r="S54" s="32">
        <f t="shared" si="7"/>
        <v>1636</v>
      </c>
      <c r="T54" s="3">
        <f t="shared" si="7"/>
        <v>188.5</v>
      </c>
      <c r="U54" s="32">
        <f t="shared" si="7"/>
        <v>139.5</v>
      </c>
      <c r="V54" s="3">
        <f t="shared" si="7"/>
        <v>1312.25</v>
      </c>
      <c r="W54" s="32">
        <f t="shared" si="7"/>
        <v>1069.5</v>
      </c>
      <c r="X54" s="3">
        <f t="shared" si="7"/>
        <v>675.25</v>
      </c>
      <c r="Y54" s="32">
        <f t="shared" si="7"/>
        <v>422.25</v>
      </c>
      <c r="Z54" s="3">
        <f t="shared" si="7"/>
        <v>2498.25</v>
      </c>
      <c r="AA54" s="32">
        <f t="shared" si="7"/>
        <v>2650.25</v>
      </c>
      <c r="AB54" s="112">
        <f t="shared" si="4"/>
        <v>15017.5</v>
      </c>
      <c r="AC54" s="19">
        <f t="shared" si="5"/>
        <v>15331.25</v>
      </c>
    </row>
    <row r="55" spans="1:29" x14ac:dyDescent="0.2">
      <c r="A55" s="94" t="s">
        <v>32</v>
      </c>
      <c r="B55" s="3">
        <f t="shared" si="7"/>
        <v>1689.25</v>
      </c>
      <c r="C55" s="32">
        <f t="shared" si="7"/>
        <v>1693.25</v>
      </c>
      <c r="D55" s="3">
        <f t="shared" si="7"/>
        <v>404</v>
      </c>
      <c r="E55" s="32">
        <f t="shared" si="7"/>
        <v>651.5</v>
      </c>
      <c r="F55" s="3">
        <f t="shared" si="7"/>
        <v>873.5</v>
      </c>
      <c r="G55" s="32">
        <f t="shared" si="7"/>
        <v>1534.75</v>
      </c>
      <c r="H55" s="3">
        <f t="shared" si="7"/>
        <v>1780.5</v>
      </c>
      <c r="I55" s="32">
        <f t="shared" si="7"/>
        <v>2356.5</v>
      </c>
      <c r="J55" s="3">
        <f t="shared" si="7"/>
        <v>275.5</v>
      </c>
      <c r="K55" s="32">
        <f t="shared" si="7"/>
        <v>137.25</v>
      </c>
      <c r="L55" s="3">
        <f t="shared" si="7"/>
        <v>1147.75</v>
      </c>
      <c r="M55" s="32">
        <f t="shared" si="7"/>
        <v>436</v>
      </c>
      <c r="N55" s="3">
        <f t="shared" si="7"/>
        <v>1820.25</v>
      </c>
      <c r="O55" s="32">
        <f t="shared" si="7"/>
        <v>1736.25</v>
      </c>
      <c r="P55" s="3">
        <f t="shared" si="7"/>
        <v>620.5</v>
      </c>
      <c r="Q55" s="32">
        <f t="shared" si="7"/>
        <v>1088.5</v>
      </c>
      <c r="R55" s="3">
        <f t="shared" si="7"/>
        <v>1098</v>
      </c>
      <c r="S55" s="32">
        <f t="shared" si="7"/>
        <v>1572.5</v>
      </c>
      <c r="T55" s="3">
        <f t="shared" si="7"/>
        <v>153.25</v>
      </c>
      <c r="U55" s="32">
        <f t="shared" si="7"/>
        <v>131.25</v>
      </c>
      <c r="V55" s="3">
        <f t="shared" si="7"/>
        <v>1466</v>
      </c>
      <c r="W55" s="32">
        <f t="shared" si="7"/>
        <v>892.75</v>
      </c>
      <c r="X55" s="3">
        <f t="shared" si="7"/>
        <v>532</v>
      </c>
      <c r="Y55" s="32">
        <f t="shared" si="7"/>
        <v>384.25</v>
      </c>
      <c r="Z55" s="3">
        <f t="shared" si="7"/>
        <v>2367.5</v>
      </c>
      <c r="AA55" s="32">
        <f t="shared" si="7"/>
        <v>2289.5</v>
      </c>
      <c r="AB55" s="112">
        <f t="shared" si="4"/>
        <v>14228</v>
      </c>
      <c r="AC55" s="19">
        <f t="shared" si="5"/>
        <v>14904.25</v>
      </c>
    </row>
    <row r="56" spans="1:29" x14ac:dyDescent="0.2">
      <c r="A56" s="93" t="s">
        <v>33</v>
      </c>
      <c r="B56" s="3">
        <f t="shared" si="7"/>
        <v>1533</v>
      </c>
      <c r="C56" s="32">
        <f t="shared" si="7"/>
        <v>1397.75</v>
      </c>
      <c r="D56" s="3">
        <f t="shared" si="7"/>
        <v>338.25</v>
      </c>
      <c r="E56" s="32">
        <f t="shared" si="7"/>
        <v>564.5</v>
      </c>
      <c r="F56" s="3">
        <f t="shared" si="7"/>
        <v>811.25</v>
      </c>
      <c r="G56" s="32">
        <f t="shared" si="7"/>
        <v>1244.75</v>
      </c>
      <c r="H56" s="3">
        <f t="shared" si="7"/>
        <v>1652</v>
      </c>
      <c r="I56" s="32">
        <f t="shared" si="7"/>
        <v>1951.75</v>
      </c>
      <c r="J56" s="3">
        <f t="shared" si="7"/>
        <v>248.5</v>
      </c>
      <c r="K56" s="32">
        <f t="shared" si="7"/>
        <v>119.75</v>
      </c>
      <c r="L56" s="3">
        <f t="shared" si="7"/>
        <v>927</v>
      </c>
      <c r="M56" s="32">
        <f t="shared" si="7"/>
        <v>422</v>
      </c>
      <c r="N56" s="3">
        <f t="shared" si="7"/>
        <v>1495.25</v>
      </c>
      <c r="O56" s="32">
        <f t="shared" si="7"/>
        <v>1498.75</v>
      </c>
      <c r="P56" s="3">
        <f t="shared" si="7"/>
        <v>486.75</v>
      </c>
      <c r="Q56" s="32">
        <f t="shared" si="7"/>
        <v>1046.25</v>
      </c>
      <c r="R56" s="3">
        <f t="shared" si="7"/>
        <v>863.75</v>
      </c>
      <c r="S56" s="32">
        <f t="shared" si="7"/>
        <v>1340.75</v>
      </c>
      <c r="T56" s="3">
        <f t="shared" si="7"/>
        <v>111.75</v>
      </c>
      <c r="U56" s="32">
        <f t="shared" si="7"/>
        <v>165</v>
      </c>
      <c r="V56" s="3">
        <f t="shared" si="7"/>
        <v>1298.75</v>
      </c>
      <c r="W56" s="32">
        <f t="shared" si="7"/>
        <v>792.5</v>
      </c>
      <c r="X56" s="3">
        <f t="shared" si="7"/>
        <v>395.75</v>
      </c>
      <c r="Y56" s="32">
        <f t="shared" si="7"/>
        <v>364.25</v>
      </c>
      <c r="Z56" s="3">
        <f t="shared" si="7"/>
        <v>2075.5</v>
      </c>
      <c r="AA56" s="32">
        <f t="shared" si="7"/>
        <v>1976.25</v>
      </c>
      <c r="AB56" s="112">
        <f t="shared" si="4"/>
        <v>12237.5</v>
      </c>
      <c r="AC56" s="19">
        <f t="shared" si="5"/>
        <v>12884.25</v>
      </c>
    </row>
    <row r="57" spans="1:29" x14ac:dyDescent="0.2">
      <c r="A57" s="94" t="s">
        <v>34</v>
      </c>
      <c r="B57" s="3">
        <f t="shared" si="7"/>
        <v>609.5</v>
      </c>
      <c r="C57" s="32">
        <f t="shared" si="7"/>
        <v>1181</v>
      </c>
      <c r="D57" s="3">
        <f t="shared" si="7"/>
        <v>165</v>
      </c>
      <c r="E57" s="32">
        <f t="shared" si="7"/>
        <v>582.25</v>
      </c>
      <c r="F57" s="3">
        <f t="shared" si="7"/>
        <v>346</v>
      </c>
      <c r="G57" s="32">
        <f t="shared" si="7"/>
        <v>1185.75</v>
      </c>
      <c r="H57" s="3">
        <f t="shared" si="7"/>
        <v>982.5</v>
      </c>
      <c r="I57" s="32">
        <f t="shared" si="7"/>
        <v>1748.5</v>
      </c>
      <c r="J57" s="3">
        <f t="shared" si="7"/>
        <v>231.5</v>
      </c>
      <c r="K57" s="32">
        <f t="shared" si="7"/>
        <v>103</v>
      </c>
      <c r="L57" s="3">
        <f t="shared" si="7"/>
        <v>865</v>
      </c>
      <c r="M57" s="32">
        <f t="shared" si="7"/>
        <v>283</v>
      </c>
      <c r="N57" s="3">
        <f t="shared" si="7"/>
        <v>1511.5</v>
      </c>
      <c r="O57" s="32">
        <f t="shared" si="7"/>
        <v>1260.5</v>
      </c>
      <c r="P57" s="3">
        <f t="shared" si="7"/>
        <v>420</v>
      </c>
      <c r="Q57" s="32">
        <f t="shared" si="7"/>
        <v>842.75</v>
      </c>
      <c r="R57" s="3">
        <f t="shared" si="7"/>
        <v>713.25</v>
      </c>
      <c r="S57" s="32">
        <f t="shared" si="7"/>
        <v>1242</v>
      </c>
      <c r="T57" s="3">
        <f t="shared" si="7"/>
        <v>100</v>
      </c>
      <c r="U57" s="32">
        <f t="shared" si="7"/>
        <v>113.5</v>
      </c>
      <c r="V57" s="3">
        <f t="shared" si="7"/>
        <v>1142.75</v>
      </c>
      <c r="W57" s="32">
        <f t="shared" si="7"/>
        <v>640.75</v>
      </c>
      <c r="X57" s="3">
        <f t="shared" si="7"/>
        <v>219.75</v>
      </c>
      <c r="Y57" s="32">
        <f t="shared" si="7"/>
        <v>307.75</v>
      </c>
      <c r="Z57" s="3">
        <f t="shared" si="7"/>
        <v>1479.5</v>
      </c>
      <c r="AA57" s="32">
        <f t="shared" si="7"/>
        <v>1716</v>
      </c>
      <c r="AB57" s="112">
        <f>B57+D57+F57+H57+J57+L57+N57+P57+R57+T57+V57+X57+Z57</f>
        <v>8786.25</v>
      </c>
      <c r="AC57" s="19">
        <f t="shared" si="5"/>
        <v>11206.75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677.25</v>
      </c>
      <c r="D58" s="3">
        <f t="shared" si="7"/>
        <v>4.25</v>
      </c>
      <c r="E58" s="32">
        <f t="shared" si="7"/>
        <v>308.5</v>
      </c>
      <c r="F58" s="3">
        <f t="shared" si="7"/>
        <v>22.75</v>
      </c>
      <c r="G58" s="32">
        <f t="shared" si="7"/>
        <v>837.75</v>
      </c>
      <c r="H58" s="3">
        <f t="shared" si="7"/>
        <v>101</v>
      </c>
      <c r="I58" s="32">
        <f t="shared" si="7"/>
        <v>770</v>
      </c>
      <c r="J58" s="3">
        <f t="shared" si="7"/>
        <v>70.5</v>
      </c>
      <c r="K58" s="32">
        <f t="shared" si="7"/>
        <v>37</v>
      </c>
      <c r="L58" s="3">
        <f t="shared" si="7"/>
        <v>620.75</v>
      </c>
      <c r="M58" s="32">
        <f t="shared" si="7"/>
        <v>83</v>
      </c>
      <c r="N58" s="3">
        <f t="shared" si="7"/>
        <v>398.5</v>
      </c>
      <c r="O58" s="32">
        <f t="shared" si="7"/>
        <v>306.75</v>
      </c>
      <c r="P58" s="3">
        <f t="shared" si="7"/>
        <v>84.75</v>
      </c>
      <c r="Q58" s="32">
        <f t="shared" si="7"/>
        <v>204</v>
      </c>
      <c r="R58" s="3">
        <f t="shared" si="7"/>
        <v>207.25</v>
      </c>
      <c r="S58" s="32">
        <f t="shared" si="7"/>
        <v>156.25</v>
      </c>
      <c r="T58" s="3">
        <f t="shared" si="7"/>
        <v>22.75</v>
      </c>
      <c r="U58" s="32">
        <f t="shared" si="7"/>
        <v>7</v>
      </c>
      <c r="V58" s="3">
        <f t="shared" si="7"/>
        <v>399</v>
      </c>
      <c r="W58" s="32">
        <f t="shared" si="7"/>
        <v>30.75</v>
      </c>
      <c r="X58" s="3">
        <f t="shared" si="7"/>
        <v>44.5</v>
      </c>
      <c r="Y58" s="32">
        <f t="shared" si="7"/>
        <v>27.25</v>
      </c>
      <c r="Z58" s="3">
        <f t="shared" si="7"/>
        <v>137</v>
      </c>
      <c r="AA58" s="32">
        <f t="shared" si="7"/>
        <v>227</v>
      </c>
      <c r="AB58" s="112">
        <f>B58+D58+F58+H58+J58+L58+N58+P58+R58+T58+V58+X58+Z58</f>
        <v>2113</v>
      </c>
      <c r="AC58" s="19">
        <f t="shared" si="5"/>
        <v>3672.5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2">
        <f t="shared" si="9"/>
        <v>0</v>
      </c>
      <c r="AC60" s="19">
        <f t="shared" si="5"/>
        <v>0</v>
      </c>
    </row>
    <row r="61" spans="1:29" x14ac:dyDescent="0.2">
      <c r="A61" s="94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2">
        <f t="shared" si="9"/>
        <v>0</v>
      </c>
      <c r="AC61" s="19">
        <f t="shared" si="5"/>
        <v>0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22573.5</v>
      </c>
      <c r="C63" s="48">
        <f t="shared" ref="C63:AA63" si="11">SUM(C39:C62)</f>
        <v>23370.25</v>
      </c>
      <c r="D63" s="47">
        <f t="shared" si="11"/>
        <v>7109.75</v>
      </c>
      <c r="E63" s="53">
        <f t="shared" si="11"/>
        <v>7918.25</v>
      </c>
      <c r="F63" s="52">
        <f t="shared" si="11"/>
        <v>18554.25</v>
      </c>
      <c r="G63" s="48">
        <f t="shared" si="11"/>
        <v>17293</v>
      </c>
      <c r="H63" s="47">
        <f t="shared" si="11"/>
        <v>30638</v>
      </c>
      <c r="I63" s="53">
        <f t="shared" si="11"/>
        <v>30618.25</v>
      </c>
      <c r="J63" s="52">
        <f t="shared" si="11"/>
        <v>3200</v>
      </c>
      <c r="K63" s="48">
        <f t="shared" si="11"/>
        <v>3141.75</v>
      </c>
      <c r="L63" s="47">
        <f t="shared" si="11"/>
        <v>11995.25</v>
      </c>
      <c r="M63" s="53">
        <f t="shared" si="11"/>
        <v>12009.25</v>
      </c>
      <c r="N63" s="52">
        <f t="shared" si="11"/>
        <v>25941.25</v>
      </c>
      <c r="O63" s="48">
        <f t="shared" si="11"/>
        <v>24738.5</v>
      </c>
      <c r="P63" s="47">
        <f t="shared" si="11"/>
        <v>13276.75</v>
      </c>
      <c r="Q63" s="53">
        <f t="shared" si="11"/>
        <v>12370</v>
      </c>
      <c r="R63" s="52">
        <f t="shared" si="11"/>
        <v>19889.25</v>
      </c>
      <c r="S63" s="48">
        <f t="shared" si="11"/>
        <v>19115.75</v>
      </c>
      <c r="T63" s="47">
        <f t="shared" si="11"/>
        <v>2791.75</v>
      </c>
      <c r="U63" s="53">
        <f t="shared" si="11"/>
        <v>2666.75</v>
      </c>
      <c r="V63" s="52">
        <f t="shared" si="11"/>
        <v>15099.5</v>
      </c>
      <c r="W63" s="48">
        <f t="shared" si="11"/>
        <v>17475.5</v>
      </c>
      <c r="X63" s="47">
        <f t="shared" si="11"/>
        <v>9279.75</v>
      </c>
      <c r="Y63" s="53">
        <f t="shared" si="11"/>
        <v>5364</v>
      </c>
      <c r="Z63" s="52">
        <f t="shared" si="11"/>
        <v>33980</v>
      </c>
      <c r="AA63" s="48">
        <f t="shared" si="11"/>
        <v>37174.5</v>
      </c>
      <c r="AB63" s="47">
        <f>SUM(AB39:AB62)</f>
        <v>214329</v>
      </c>
      <c r="AC63" s="48">
        <f>SUM(AC39:AC62)</f>
        <v>213255.75</v>
      </c>
    </row>
    <row r="64" spans="1:29" ht="15.75" thickTop="1" x14ac:dyDescent="0.2">
      <c r="AB64" s="169" t="str">
        <f>IF(AB63='Daily Total'!D49,"Correct","Wrong")</f>
        <v>Correct</v>
      </c>
      <c r="AC64" s="169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11" t="s">
        <v>0</v>
      </c>
      <c r="B69" s="305" t="s">
        <v>1</v>
      </c>
      <c r="C69" s="306"/>
      <c r="D69" s="305" t="s">
        <v>2</v>
      </c>
      <c r="E69" s="306"/>
      <c r="F69" s="305" t="s">
        <v>3</v>
      </c>
      <c r="G69" s="306"/>
      <c r="H69" s="305" t="s">
        <v>4</v>
      </c>
      <c r="I69" s="306"/>
      <c r="J69" s="305" t="s">
        <v>5</v>
      </c>
      <c r="K69" s="306"/>
      <c r="L69" s="305" t="s">
        <v>6</v>
      </c>
      <c r="M69" s="306"/>
      <c r="N69" s="305" t="s">
        <v>7</v>
      </c>
      <c r="O69" s="306"/>
      <c r="P69" s="305" t="s">
        <v>8</v>
      </c>
      <c r="Q69" s="306"/>
      <c r="R69" s="305" t="s">
        <v>9</v>
      </c>
      <c r="S69" s="306"/>
      <c r="T69" s="305" t="s">
        <v>10</v>
      </c>
      <c r="U69" s="306"/>
      <c r="V69" s="305" t="s">
        <v>11</v>
      </c>
      <c r="W69" s="306"/>
      <c r="X69" s="305" t="s">
        <v>12</v>
      </c>
      <c r="Y69" s="306"/>
      <c r="Z69" s="305" t="s">
        <v>40</v>
      </c>
      <c r="AA69" s="306"/>
      <c r="AB69" s="305" t="s">
        <v>51</v>
      </c>
      <c r="AC69" s="306"/>
    </row>
    <row r="70" spans="1:31" s="69" customFormat="1" ht="15" thickTop="1" thickBot="1" x14ac:dyDescent="0.3">
      <c r="A70" s="312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8.3837242784681153E-3</v>
      </c>
      <c r="C72" s="85">
        <f t="shared" ref="C72:AC72" si="13">C8/C31</f>
        <v>0</v>
      </c>
      <c r="D72" s="84">
        <f t="shared" si="13"/>
        <v>1.209606526249165E-2</v>
      </c>
      <c r="E72" s="85">
        <f t="shared" si="13"/>
        <v>1.8943579705111609E-4</v>
      </c>
      <c r="F72" s="84">
        <f t="shared" si="13"/>
        <v>1.5522050204131129E-2</v>
      </c>
      <c r="G72" s="85">
        <f t="shared" si="13"/>
        <v>2.457641820389753E-4</v>
      </c>
      <c r="H72" s="84">
        <f t="shared" si="13"/>
        <v>8.5922710359684056E-3</v>
      </c>
      <c r="I72" s="85">
        <f t="shared" si="13"/>
        <v>8.6549688502772038E-4</v>
      </c>
      <c r="J72" s="84">
        <f t="shared" si="13"/>
        <v>1.5625000000000001E-3</v>
      </c>
      <c r="K72" s="85">
        <f t="shared" si="13"/>
        <v>3.6603803612636271E-3</v>
      </c>
      <c r="L72" s="84">
        <f t="shared" si="13"/>
        <v>2.4176236426918991E-3</v>
      </c>
      <c r="M72" s="85">
        <f t="shared" si="13"/>
        <v>2.7270645544059786E-3</v>
      </c>
      <c r="N72" s="84">
        <f t="shared" si="13"/>
        <v>4.3656338842576973E-3</v>
      </c>
      <c r="O72" s="85">
        <f t="shared" si="13"/>
        <v>3.1226630555611697E-3</v>
      </c>
      <c r="P72" s="84">
        <f t="shared" si="13"/>
        <v>2.7679966859359409E-3</v>
      </c>
      <c r="Q72" s="85">
        <f t="shared" si="13"/>
        <v>1.9603880355699272E-3</v>
      </c>
      <c r="R72" s="84">
        <f t="shared" si="13"/>
        <v>8.6730268863833475E-4</v>
      </c>
      <c r="S72" s="85">
        <f t="shared" si="13"/>
        <v>1.2816656422060342E-3</v>
      </c>
      <c r="T72" s="84">
        <f t="shared" si="13"/>
        <v>1.7909913136921287E-4</v>
      </c>
      <c r="U72" s="85">
        <f t="shared" si="13"/>
        <v>7.4997656323239894E-4</v>
      </c>
      <c r="V72" s="84">
        <f t="shared" si="13"/>
        <v>3.1457995297857544E-4</v>
      </c>
      <c r="W72" s="85">
        <f t="shared" si="13"/>
        <v>2.8611484649938488E-4</v>
      </c>
      <c r="X72" s="84">
        <f t="shared" si="13"/>
        <v>4.0410571405479672E-4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4.837189554376683E-3</v>
      </c>
      <c r="AC72" s="105">
        <f t="shared" si="13"/>
        <v>9.8238851707398286E-4</v>
      </c>
      <c r="AD72" s="18"/>
      <c r="AE72" s="18"/>
    </row>
    <row r="73" spans="1:31" s="8" customFormat="1" x14ac:dyDescent="0.2">
      <c r="A73" s="90" t="s">
        <v>18</v>
      </c>
      <c r="B73" s="84">
        <f>B9/B31</f>
        <v>3.0954437725651759E-2</v>
      </c>
      <c r="C73" s="85">
        <f t="shared" ref="C73:AC73" si="14">C9/C31</f>
        <v>4.0863918871214475E-3</v>
      </c>
      <c r="D73" s="84">
        <f t="shared" si="14"/>
        <v>3.9417701044340517E-2</v>
      </c>
      <c r="E73" s="85">
        <f t="shared" si="14"/>
        <v>1.3607804754838505E-2</v>
      </c>
      <c r="F73" s="84">
        <f t="shared" si="14"/>
        <v>6.1589662745732111E-2</v>
      </c>
      <c r="G73" s="85">
        <f t="shared" si="14"/>
        <v>1.807089573815995E-2</v>
      </c>
      <c r="H73" s="84">
        <f t="shared" si="14"/>
        <v>3.2190417129055418E-2</v>
      </c>
      <c r="I73" s="85">
        <f t="shared" si="14"/>
        <v>1.8273415365019228E-2</v>
      </c>
      <c r="J73" s="84">
        <f t="shared" si="14"/>
        <v>1.2656250000000001E-2</v>
      </c>
      <c r="K73" s="85">
        <f t="shared" si="14"/>
        <v>3.1829394445770667E-2</v>
      </c>
      <c r="L73" s="84">
        <f t="shared" si="14"/>
        <v>2.2488068193659991E-2</v>
      </c>
      <c r="M73" s="85">
        <f t="shared" si="14"/>
        <v>3.0268334825238878E-2</v>
      </c>
      <c r="N73" s="84">
        <f t="shared" si="14"/>
        <v>3.1436418831012385E-2</v>
      </c>
      <c r="O73" s="85">
        <f t="shared" si="14"/>
        <v>3.2964811932817271E-2</v>
      </c>
      <c r="P73" s="84">
        <f t="shared" si="14"/>
        <v>3.3592558419794E-2</v>
      </c>
      <c r="Q73" s="85">
        <f t="shared" si="14"/>
        <v>3.0517380759902991E-2</v>
      </c>
      <c r="R73" s="84">
        <f t="shared" si="14"/>
        <v>2.980253151828249E-2</v>
      </c>
      <c r="S73" s="85">
        <f t="shared" si="14"/>
        <v>2.8196644128532754E-2</v>
      </c>
      <c r="T73" s="84">
        <f t="shared" si="14"/>
        <v>4.4774782842303212E-2</v>
      </c>
      <c r="U73" s="85">
        <f t="shared" si="14"/>
        <v>8.7653510827786635E-2</v>
      </c>
      <c r="V73" s="84">
        <f t="shared" si="14"/>
        <v>2.2533858737044273E-2</v>
      </c>
      <c r="W73" s="85">
        <f t="shared" si="14"/>
        <v>3.0456925409859517E-2</v>
      </c>
      <c r="X73" s="84">
        <f t="shared" si="14"/>
        <v>3.9979525310487887E-2</v>
      </c>
      <c r="Y73" s="85">
        <f t="shared" si="14"/>
        <v>4.1620059656972408E-2</v>
      </c>
      <c r="Z73" s="84">
        <f t="shared" si="14"/>
        <v>2.8443201883460858E-2</v>
      </c>
      <c r="AA73" s="84">
        <f t="shared" si="14"/>
        <v>2.0504647002649666E-2</v>
      </c>
      <c r="AB73" s="104">
        <f t="shared" si="14"/>
        <v>3.3011165077987577E-2</v>
      </c>
      <c r="AC73" s="105">
        <f t="shared" si="14"/>
        <v>2.3550361479116037E-2</v>
      </c>
      <c r="AD73" s="18"/>
      <c r="AE73" s="18"/>
    </row>
    <row r="74" spans="1:31" s="8" customFormat="1" x14ac:dyDescent="0.2">
      <c r="A74" s="89" t="s">
        <v>19</v>
      </c>
      <c r="B74" s="84">
        <f>B10/B31</f>
        <v>3.7433273528695153E-2</v>
      </c>
      <c r="C74" s="85">
        <f t="shared" ref="C74:AC74" si="15">C10/C31</f>
        <v>3.3728779110193514E-2</v>
      </c>
      <c r="D74" s="84">
        <f t="shared" si="15"/>
        <v>5.1900559091388583E-2</v>
      </c>
      <c r="E74" s="85">
        <f t="shared" si="15"/>
        <v>3.675054462791652E-2</v>
      </c>
      <c r="F74" s="84">
        <f t="shared" si="15"/>
        <v>6.4122775105434071E-2</v>
      </c>
      <c r="G74" s="85">
        <f t="shared" si="15"/>
        <v>4.5668767709477823E-2</v>
      </c>
      <c r="H74" s="84">
        <f t="shared" si="15"/>
        <v>4.4120047000456949E-2</v>
      </c>
      <c r="I74" s="85">
        <f t="shared" si="15"/>
        <v>3.7975717096829502E-2</v>
      </c>
      <c r="J74" s="84">
        <f t="shared" si="15"/>
        <v>2.9531249999999998E-2</v>
      </c>
      <c r="K74" s="85">
        <f t="shared" si="15"/>
        <v>4.7346224238083871E-2</v>
      </c>
      <c r="L74" s="84">
        <f t="shared" si="15"/>
        <v>4.2912819657781202E-2</v>
      </c>
      <c r="M74" s="85">
        <f t="shared" si="15"/>
        <v>4.2321543809979809E-2</v>
      </c>
      <c r="N74" s="84">
        <f t="shared" si="15"/>
        <v>5.2667084276972004E-2</v>
      </c>
      <c r="O74" s="85">
        <f t="shared" si="15"/>
        <v>4.4111405299432062E-2</v>
      </c>
      <c r="P74" s="84">
        <f t="shared" si="15"/>
        <v>5.0294688082550325E-2</v>
      </c>
      <c r="Q74" s="85">
        <f t="shared" si="15"/>
        <v>4.5189975747776882E-2</v>
      </c>
      <c r="R74" s="84">
        <f t="shared" si="15"/>
        <v>4.8594089772113075E-2</v>
      </c>
      <c r="S74" s="85">
        <f t="shared" si="15"/>
        <v>4.1261786746531005E-2</v>
      </c>
      <c r="T74" s="84">
        <f t="shared" si="15"/>
        <v>6.9490462971254593E-2</v>
      </c>
      <c r="U74" s="85">
        <f t="shared" si="15"/>
        <v>9.9184400487484767E-2</v>
      </c>
      <c r="V74" s="84">
        <f t="shared" si="15"/>
        <v>4.218682737839001E-2</v>
      </c>
      <c r="W74" s="85">
        <f t="shared" si="15"/>
        <v>4.7995765500271806E-2</v>
      </c>
      <c r="X74" s="84">
        <f t="shared" si="15"/>
        <v>6.2393922250060616E-2</v>
      </c>
      <c r="Y74" s="85">
        <f t="shared" si="15"/>
        <v>5.9563758389261742E-2</v>
      </c>
      <c r="Z74" s="84">
        <f t="shared" si="15"/>
        <v>4.0560623896409652E-2</v>
      </c>
      <c r="AA74" s="84">
        <f t="shared" si="15"/>
        <v>4.1123619685537127E-2</v>
      </c>
      <c r="AB74" s="104">
        <f t="shared" si="15"/>
        <v>4.7373430567025462E-2</v>
      </c>
      <c r="AC74" s="105">
        <f t="shared" si="15"/>
        <v>4.257446751142701E-2</v>
      </c>
      <c r="AD74" s="18"/>
      <c r="AE74" s="18"/>
    </row>
    <row r="75" spans="1:31" s="8" customFormat="1" x14ac:dyDescent="0.2">
      <c r="A75" s="90" t="s">
        <v>20</v>
      </c>
      <c r="B75" s="84">
        <f>B11/B31</f>
        <v>4.4465855981571309E-2</v>
      </c>
      <c r="C75" s="85">
        <f t="shared" ref="C75:AC75" si="16">C11/C31</f>
        <v>4.458660048566019E-2</v>
      </c>
      <c r="D75" s="84">
        <f t="shared" si="16"/>
        <v>4.9122683638665211E-2</v>
      </c>
      <c r="E75" s="85">
        <f t="shared" si="16"/>
        <v>5.0926656773908376E-2</v>
      </c>
      <c r="F75" s="84">
        <f t="shared" si="16"/>
        <v>6.3273912984895639E-2</v>
      </c>
      <c r="G75" s="85">
        <f t="shared" si="16"/>
        <v>5.7797952928930779E-2</v>
      </c>
      <c r="H75" s="84">
        <f t="shared" si="16"/>
        <v>4.5221620210196489E-2</v>
      </c>
      <c r="I75" s="85">
        <f t="shared" si="16"/>
        <v>4.8729107640051277E-2</v>
      </c>
      <c r="J75" s="84">
        <f t="shared" si="16"/>
        <v>4.2265625000000001E-2</v>
      </c>
      <c r="K75" s="85">
        <f t="shared" si="16"/>
        <v>6.6682581363889548E-2</v>
      </c>
      <c r="L75" s="84">
        <f t="shared" si="16"/>
        <v>4.2475146412121467E-2</v>
      </c>
      <c r="M75" s="85">
        <f t="shared" si="16"/>
        <v>5.895455586318879E-2</v>
      </c>
      <c r="N75" s="84">
        <f t="shared" si="16"/>
        <v>5.1761191153086299E-2</v>
      </c>
      <c r="O75" s="85">
        <f t="shared" si="16"/>
        <v>5.1326879155971464E-2</v>
      </c>
      <c r="P75" s="84">
        <f t="shared" si="16"/>
        <v>5.5265784171578132E-2</v>
      </c>
      <c r="Q75" s="85">
        <f t="shared" si="16"/>
        <v>4.5533548908649961E-2</v>
      </c>
      <c r="R75" s="84">
        <f t="shared" si="16"/>
        <v>5.4966879092977365E-2</v>
      </c>
      <c r="S75" s="85">
        <f t="shared" si="16"/>
        <v>4.4858297477211199E-2</v>
      </c>
      <c r="T75" s="84">
        <f t="shared" si="16"/>
        <v>9.348974657472911E-2</v>
      </c>
      <c r="U75" s="85">
        <f t="shared" si="16"/>
        <v>8.6059810630917791E-2</v>
      </c>
      <c r="V75" s="84">
        <f t="shared" si="16"/>
        <v>4.1855690585780987E-2</v>
      </c>
      <c r="W75" s="85">
        <f t="shared" si="16"/>
        <v>4.911161340161941E-2</v>
      </c>
      <c r="X75" s="84">
        <f t="shared" si="16"/>
        <v>6.6300277485923653E-2</v>
      </c>
      <c r="Y75" s="85">
        <f t="shared" si="16"/>
        <v>5.7093586875466069E-2</v>
      </c>
      <c r="Z75" s="84">
        <f t="shared" si="16"/>
        <v>4.4680694526191875E-2</v>
      </c>
      <c r="AA75" s="84">
        <f t="shared" si="16"/>
        <v>4.702147977780468E-2</v>
      </c>
      <c r="AB75" s="104">
        <f t="shared" si="16"/>
        <v>5.0172865081253584E-2</v>
      </c>
      <c r="AC75" s="105">
        <f t="shared" si="16"/>
        <v>5.0112365082770338E-2</v>
      </c>
      <c r="AD75" s="18"/>
      <c r="AE75" s="18"/>
    </row>
    <row r="76" spans="1:31" s="8" customFormat="1" x14ac:dyDescent="0.2">
      <c r="A76" s="89" t="s">
        <v>21</v>
      </c>
      <c r="B76" s="84">
        <f>B12/B31</f>
        <v>5.4089972755664829E-2</v>
      </c>
      <c r="C76" s="85">
        <f t="shared" ref="C76:AC76" si="17">C12/C31</f>
        <v>4.5228442143323243E-2</v>
      </c>
      <c r="D76" s="84">
        <f t="shared" si="17"/>
        <v>5.8476036428847709E-2</v>
      </c>
      <c r="E76" s="85">
        <f t="shared" si="17"/>
        <v>5.2600006314526569E-2</v>
      </c>
      <c r="F76" s="84">
        <f t="shared" si="17"/>
        <v>7.1937696215152863E-2</v>
      </c>
      <c r="G76" s="85">
        <f t="shared" si="17"/>
        <v>4.9311860290290867E-2</v>
      </c>
      <c r="H76" s="84">
        <f t="shared" si="17"/>
        <v>5.4434036164240487E-2</v>
      </c>
      <c r="I76" s="85">
        <f t="shared" si="17"/>
        <v>4.9839556473671748E-2</v>
      </c>
      <c r="J76" s="84">
        <f t="shared" si="17"/>
        <v>3.9921875000000002E-2</v>
      </c>
      <c r="K76" s="85">
        <f t="shared" si="17"/>
        <v>7.8379883822710272E-2</v>
      </c>
      <c r="L76" s="84">
        <f t="shared" si="17"/>
        <v>3.3221483503886956E-2</v>
      </c>
      <c r="M76" s="85">
        <f t="shared" si="17"/>
        <v>7.2756416928617521E-2</v>
      </c>
      <c r="N76" s="84">
        <f t="shared" si="17"/>
        <v>5.1867199922902715E-2</v>
      </c>
      <c r="O76" s="85">
        <f t="shared" si="17"/>
        <v>5.7582310972775226E-2</v>
      </c>
      <c r="P76" s="84">
        <f t="shared" si="17"/>
        <v>5.9596663340049337E-2</v>
      </c>
      <c r="Q76" s="85">
        <f t="shared" si="17"/>
        <v>4.391673403395311E-2</v>
      </c>
      <c r="R76" s="84">
        <f t="shared" si="17"/>
        <v>6.3313096270598446E-2</v>
      </c>
      <c r="S76" s="85">
        <f t="shared" si="17"/>
        <v>4.6820030603036765E-2</v>
      </c>
      <c r="T76" s="84">
        <f t="shared" si="17"/>
        <v>5.919226291752485E-2</v>
      </c>
      <c r="U76" s="85">
        <f t="shared" si="17"/>
        <v>6.768538483172401E-2</v>
      </c>
      <c r="V76" s="84">
        <f t="shared" si="17"/>
        <v>3.6938309215536938E-2</v>
      </c>
      <c r="W76" s="85">
        <f t="shared" si="17"/>
        <v>5.831020571657463E-2</v>
      </c>
      <c r="X76" s="84">
        <f t="shared" si="17"/>
        <v>6.5276543010318169E-2</v>
      </c>
      <c r="Y76" s="85">
        <f t="shared" si="17"/>
        <v>7.2473900074571218E-2</v>
      </c>
      <c r="Z76" s="84">
        <f t="shared" si="17"/>
        <v>5.1868746321365511E-2</v>
      </c>
      <c r="AA76" s="84">
        <f t="shared" si="17"/>
        <v>5.1433106026980861E-2</v>
      </c>
      <c r="AB76" s="104">
        <f t="shared" si="17"/>
        <v>5.4368517559452989E-2</v>
      </c>
      <c r="AC76" s="105">
        <f t="shared" si="17"/>
        <v>5.3153314740634193E-2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6.4611159102487437E-2</v>
      </c>
      <c r="C77" s="85">
        <f t="shared" ref="C77:AC77" si="18">C13/C31</f>
        <v>5.5711855885153136E-2</v>
      </c>
      <c r="D77" s="84">
        <f t="shared" si="18"/>
        <v>6.3082386863110518E-2</v>
      </c>
      <c r="E77" s="85">
        <f t="shared" si="18"/>
        <v>4.9947905155810941E-2</v>
      </c>
      <c r="F77" s="84">
        <f t="shared" si="18"/>
        <v>7.9334923265559104E-2</v>
      </c>
      <c r="G77" s="85">
        <f t="shared" si="18"/>
        <v>3.938009599259816E-2</v>
      </c>
      <c r="H77" s="84">
        <f t="shared" si="18"/>
        <v>6.3621972713623604E-2</v>
      </c>
      <c r="I77" s="85">
        <f t="shared" si="18"/>
        <v>5.488556661468242E-2</v>
      </c>
      <c r="J77" s="84">
        <f t="shared" si="18"/>
        <v>5.1406250000000001E-2</v>
      </c>
      <c r="K77" s="85">
        <f t="shared" si="18"/>
        <v>0.12429378531073447</v>
      </c>
      <c r="L77" s="84">
        <f t="shared" si="18"/>
        <v>3.1658364769387881E-2</v>
      </c>
      <c r="M77" s="85">
        <f t="shared" si="18"/>
        <v>0.10065158107292295</v>
      </c>
      <c r="N77" s="84">
        <f t="shared" si="18"/>
        <v>5.2676721437864407E-2</v>
      </c>
      <c r="O77" s="85">
        <f t="shared" si="18"/>
        <v>7.1295753582472671E-2</v>
      </c>
      <c r="P77" s="84">
        <f t="shared" si="18"/>
        <v>6.4624249157361549E-2</v>
      </c>
      <c r="Q77" s="85">
        <f t="shared" si="18"/>
        <v>4.5392077607113987E-2</v>
      </c>
      <c r="R77" s="84">
        <f t="shared" si="18"/>
        <v>7.3155096346016066E-2</v>
      </c>
      <c r="S77" s="85">
        <f t="shared" si="18"/>
        <v>4.8611746857957445E-2</v>
      </c>
      <c r="T77" s="84">
        <f t="shared" si="18"/>
        <v>4.3252440225664907E-2</v>
      </c>
      <c r="U77" s="85">
        <f t="shared" si="18"/>
        <v>5.8123183650510925E-2</v>
      </c>
      <c r="V77" s="84">
        <f t="shared" si="18"/>
        <v>3.8246299546342594E-2</v>
      </c>
      <c r="W77" s="85">
        <f t="shared" si="18"/>
        <v>8.1270922148150265E-2</v>
      </c>
      <c r="X77" s="84">
        <f t="shared" si="18"/>
        <v>6.9560063579299017E-2</v>
      </c>
      <c r="Y77" s="85">
        <f t="shared" si="18"/>
        <v>5.3038777032065623E-2</v>
      </c>
      <c r="Z77" s="84">
        <f t="shared" si="18"/>
        <v>5.9409947027663335E-2</v>
      </c>
      <c r="AA77" s="84">
        <f t="shared" si="18"/>
        <v>5.8003470120647216E-2</v>
      </c>
      <c r="AB77" s="104">
        <f t="shared" si="18"/>
        <v>6.025549505666522E-2</v>
      </c>
      <c r="AC77" s="105">
        <f t="shared" si="18"/>
        <v>6.0625563437328188E-2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5.914014220213968E-2</v>
      </c>
      <c r="C78" s="85">
        <f t="shared" ref="C78:AC78" si="19">C14/C31</f>
        <v>5.2481252874915757E-2</v>
      </c>
      <c r="D78" s="84">
        <f t="shared" si="19"/>
        <v>6.5367980590034805E-2</v>
      </c>
      <c r="E78" s="85">
        <f t="shared" si="19"/>
        <v>4.5559309190793422E-2</v>
      </c>
      <c r="F78" s="84">
        <f t="shared" si="19"/>
        <v>6.5577967312071356E-2</v>
      </c>
      <c r="G78" s="85">
        <f t="shared" si="19"/>
        <v>3.6156248192910426E-2</v>
      </c>
      <c r="H78" s="84">
        <f t="shared" si="19"/>
        <v>6.1280109667732882E-2</v>
      </c>
      <c r="I78" s="85">
        <f t="shared" si="19"/>
        <v>5.4607954406277304E-2</v>
      </c>
      <c r="J78" s="84">
        <f t="shared" si="19"/>
        <v>4.3593750000000001E-2</v>
      </c>
      <c r="K78" s="85">
        <f t="shared" si="19"/>
        <v>9.4294581045595613E-2</v>
      </c>
      <c r="L78" s="84">
        <f t="shared" si="19"/>
        <v>2.6468810570850963E-2</v>
      </c>
      <c r="M78" s="85">
        <f t="shared" si="19"/>
        <v>7.9563669671295037E-2</v>
      </c>
      <c r="N78" s="84">
        <f t="shared" si="19"/>
        <v>5.0045776514238909E-2</v>
      </c>
      <c r="O78" s="85">
        <f t="shared" si="19"/>
        <v>6.060391697152212E-2</v>
      </c>
      <c r="P78" s="84">
        <f t="shared" si="19"/>
        <v>6.0877097181162555E-2</v>
      </c>
      <c r="Q78" s="85">
        <f t="shared" si="19"/>
        <v>3.8763136620856911E-2</v>
      </c>
      <c r="R78" s="84">
        <f t="shared" si="19"/>
        <v>6.8278089922948329E-2</v>
      </c>
      <c r="S78" s="85">
        <f t="shared" si="19"/>
        <v>4.4819062814694687E-2</v>
      </c>
      <c r="T78" s="84">
        <f t="shared" si="19"/>
        <v>6.5192083818393476E-2</v>
      </c>
      <c r="U78" s="85">
        <f t="shared" si="19"/>
        <v>5.268585356707603E-2</v>
      </c>
      <c r="V78" s="84">
        <f t="shared" si="19"/>
        <v>3.4438226431338786E-2</v>
      </c>
      <c r="W78" s="85">
        <f t="shared" si="19"/>
        <v>7.4647363451689513E-2</v>
      </c>
      <c r="X78" s="84">
        <f t="shared" si="19"/>
        <v>5.9780705299172933E-2</v>
      </c>
      <c r="Y78" s="85">
        <f t="shared" si="19"/>
        <v>4.7632363907531693E-2</v>
      </c>
      <c r="Z78" s="84">
        <f t="shared" si="19"/>
        <v>5.8791936433195996E-2</v>
      </c>
      <c r="AA78" s="84">
        <f t="shared" si="19"/>
        <v>5.8272471721206739E-2</v>
      </c>
      <c r="AB78" s="104">
        <f t="shared" si="19"/>
        <v>5.6315290977889135E-2</v>
      </c>
      <c r="AC78" s="105">
        <f t="shared" si="19"/>
        <v>5.5513157324011193E-2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6.4123862050634597E-2</v>
      </c>
      <c r="C79" s="85">
        <f t="shared" ref="C79:AC79" si="20">C15/C31</f>
        <v>5.7295065307388669E-2</v>
      </c>
      <c r="D79" s="84">
        <f t="shared" si="20"/>
        <v>6.8216182003586617E-2</v>
      </c>
      <c r="E79" s="85">
        <f t="shared" si="20"/>
        <v>4.5117292331007482E-2</v>
      </c>
      <c r="F79" s="84">
        <f t="shared" si="20"/>
        <v>6.8528773731085874E-2</v>
      </c>
      <c r="G79" s="85">
        <f t="shared" si="20"/>
        <v>3.6358642225177817E-2</v>
      </c>
      <c r="H79" s="84">
        <f t="shared" si="20"/>
        <v>6.6379985638749264E-2</v>
      </c>
      <c r="I79" s="85">
        <f t="shared" si="20"/>
        <v>5.2215590375021437E-2</v>
      </c>
      <c r="J79" s="84">
        <f t="shared" si="20"/>
        <v>4.5624999999999999E-2</v>
      </c>
      <c r="K79" s="85">
        <f t="shared" si="20"/>
        <v>6.6603007877775122E-2</v>
      </c>
      <c r="L79" s="84">
        <f t="shared" si="20"/>
        <v>2.9532523290469143E-2</v>
      </c>
      <c r="M79" s="85">
        <f t="shared" si="20"/>
        <v>8.8473468368132899E-2</v>
      </c>
      <c r="N79" s="84">
        <f t="shared" si="20"/>
        <v>4.8792945598226764E-2</v>
      </c>
      <c r="O79" s="85">
        <f t="shared" si="20"/>
        <v>6.4939264708854624E-2</v>
      </c>
      <c r="P79" s="84">
        <f t="shared" si="20"/>
        <v>6.0651138268024929E-2</v>
      </c>
      <c r="Q79" s="85">
        <f t="shared" si="20"/>
        <v>4.6988682295877125E-2</v>
      </c>
      <c r="R79" s="84">
        <f t="shared" si="20"/>
        <v>6.7536483276141632E-2</v>
      </c>
      <c r="S79" s="85">
        <f t="shared" si="20"/>
        <v>5.1789754521794858E-2</v>
      </c>
      <c r="T79" s="84">
        <f t="shared" si="20"/>
        <v>4.1192800214918959E-2</v>
      </c>
      <c r="U79" s="85">
        <f t="shared" si="20"/>
        <v>4.7529764694853288E-2</v>
      </c>
      <c r="V79" s="84">
        <f t="shared" si="20"/>
        <v>3.7136991291102352E-2</v>
      </c>
      <c r="W79" s="85">
        <f t="shared" si="20"/>
        <v>7.6135160653486314E-2</v>
      </c>
      <c r="X79" s="84">
        <f t="shared" si="20"/>
        <v>5.9188016918559232E-2</v>
      </c>
      <c r="Y79" s="85">
        <f t="shared" si="20"/>
        <v>4.3857196122296792E-2</v>
      </c>
      <c r="Z79" s="84">
        <f t="shared" si="20"/>
        <v>6.2809005297233669E-2</v>
      </c>
      <c r="AA79" s="84">
        <f t="shared" si="20"/>
        <v>6.1372715167655245E-2</v>
      </c>
      <c r="AB79" s="104">
        <f t="shared" si="20"/>
        <v>5.8375208207941995E-2</v>
      </c>
      <c r="AC79" s="105">
        <f t="shared" si="20"/>
        <v>5.789879053671472E-2</v>
      </c>
      <c r="AD79" s="18"/>
      <c r="AE79" s="18"/>
    </row>
    <row r="80" spans="1:31" s="8" customFormat="1" x14ac:dyDescent="0.2">
      <c r="A80" s="89" t="s">
        <v>25</v>
      </c>
      <c r="B80" s="84">
        <f>B16/B31</f>
        <v>5.982678804793231E-2</v>
      </c>
      <c r="C80" s="85">
        <f t="shared" ref="C80:AC80" si="21">C16/C31</f>
        <v>6.0461484151859736E-2</v>
      </c>
      <c r="D80" s="84">
        <f t="shared" si="21"/>
        <v>6.4383417138436649E-2</v>
      </c>
      <c r="E80" s="85">
        <f t="shared" si="21"/>
        <v>4.8179837716667194E-2</v>
      </c>
      <c r="F80" s="84">
        <f t="shared" si="21"/>
        <v>6.7383483568454666E-2</v>
      </c>
      <c r="G80" s="85">
        <f t="shared" si="21"/>
        <v>3.7804313884230611E-2</v>
      </c>
      <c r="H80" s="84">
        <f t="shared" si="21"/>
        <v>6.8607611462889226E-2</v>
      </c>
      <c r="I80" s="85">
        <f t="shared" si="21"/>
        <v>5.2485037518473457E-2</v>
      </c>
      <c r="J80" s="84">
        <f t="shared" si="21"/>
        <v>5.2265625000000003E-2</v>
      </c>
      <c r="K80" s="85">
        <f t="shared" si="21"/>
        <v>5.8804806238561311E-2</v>
      </c>
      <c r="L80" s="84">
        <f t="shared" si="21"/>
        <v>3.6326879389758447E-2</v>
      </c>
      <c r="M80" s="85">
        <f t="shared" si="21"/>
        <v>9.2824281283177545E-2</v>
      </c>
      <c r="N80" s="84">
        <f t="shared" si="21"/>
        <v>5.1934660049149518E-2</v>
      </c>
      <c r="O80" s="85">
        <f t="shared" si="21"/>
        <v>6.0199688744265012E-2</v>
      </c>
      <c r="P80" s="84">
        <f t="shared" si="21"/>
        <v>6.5565744628768338E-2</v>
      </c>
      <c r="Q80" s="85">
        <f t="shared" si="21"/>
        <v>4.8868229587712204E-2</v>
      </c>
      <c r="R80" s="84">
        <f t="shared" si="21"/>
        <v>6.6002991565795588E-2</v>
      </c>
      <c r="S80" s="85">
        <f t="shared" si="21"/>
        <v>5.0900435504753934E-2</v>
      </c>
      <c r="T80" s="84">
        <f t="shared" si="21"/>
        <v>4.0565953255126713E-2</v>
      </c>
      <c r="U80" s="85">
        <f t="shared" si="21"/>
        <v>4.3873628949095342E-2</v>
      </c>
      <c r="V80" s="84">
        <f t="shared" si="21"/>
        <v>4.0067551905692243E-2</v>
      </c>
      <c r="W80" s="85">
        <f t="shared" si="21"/>
        <v>7.1671769048095912E-2</v>
      </c>
      <c r="X80" s="84">
        <f t="shared" si="21"/>
        <v>5.8352865109512646E-2</v>
      </c>
      <c r="Y80" s="85">
        <f t="shared" si="21"/>
        <v>4.4183445190156601E-2</v>
      </c>
      <c r="Z80" s="84">
        <f t="shared" si="21"/>
        <v>6.28825779870512E-2</v>
      </c>
      <c r="AA80" s="84">
        <f t="shared" si="21"/>
        <v>6.4345182853837987E-2</v>
      </c>
      <c r="AB80" s="104">
        <f t="shared" si="21"/>
        <v>5.9210372838020053E-2</v>
      </c>
      <c r="AC80" s="105">
        <f t="shared" si="21"/>
        <v>5.8239930224624661E-2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5.8741444614260084E-2</v>
      </c>
      <c r="C81" s="85">
        <f t="shared" ref="C81:AC81" si="22">C17/C31</f>
        <v>6.3403258416148731E-2</v>
      </c>
      <c r="D81" s="84">
        <f t="shared" si="22"/>
        <v>6.2801083019796755E-2</v>
      </c>
      <c r="E81" s="85">
        <f t="shared" si="22"/>
        <v>5.2315852618949894E-2</v>
      </c>
      <c r="F81" s="84">
        <f t="shared" si="22"/>
        <v>5.2265653421722784E-2</v>
      </c>
      <c r="G81" s="85">
        <f t="shared" si="22"/>
        <v>4.2502746776152199E-2</v>
      </c>
      <c r="H81" s="84">
        <f t="shared" si="22"/>
        <v>6.6208629806123118E-2</v>
      </c>
      <c r="I81" s="85">
        <f t="shared" si="22"/>
        <v>5.5073363108603529E-2</v>
      </c>
      <c r="J81" s="84">
        <f t="shared" si="22"/>
        <v>4.6875E-2</v>
      </c>
      <c r="K81" s="85">
        <f t="shared" si="22"/>
        <v>5.0688310654889789E-2</v>
      </c>
      <c r="L81" s="84">
        <f t="shared" si="22"/>
        <v>4.3433859235947565E-2</v>
      </c>
      <c r="M81" s="85">
        <f t="shared" si="22"/>
        <v>6.6511230926161083E-2</v>
      </c>
      <c r="N81" s="84">
        <f t="shared" si="22"/>
        <v>5.1713005348624295E-2</v>
      </c>
      <c r="O81" s="85">
        <f t="shared" si="22"/>
        <v>5.5207470137639714E-2</v>
      </c>
      <c r="P81" s="84">
        <f t="shared" si="22"/>
        <v>6.8070122582710377E-2</v>
      </c>
      <c r="Q81" s="85">
        <f t="shared" si="22"/>
        <v>5.1475343573160873E-2</v>
      </c>
      <c r="R81" s="84">
        <f t="shared" si="22"/>
        <v>6.2772603290722373E-2</v>
      </c>
      <c r="S81" s="85">
        <f t="shared" si="22"/>
        <v>5.0181133358617895E-2</v>
      </c>
      <c r="T81" s="84">
        <f t="shared" si="22"/>
        <v>3.3670636697412021E-2</v>
      </c>
      <c r="U81" s="85">
        <f t="shared" si="22"/>
        <v>5.0529670947782879E-2</v>
      </c>
      <c r="V81" s="84">
        <f t="shared" si="22"/>
        <v>4.1955031623563697E-2</v>
      </c>
      <c r="W81" s="85">
        <f t="shared" si="22"/>
        <v>6.0656347457869589E-2</v>
      </c>
      <c r="X81" s="84">
        <f t="shared" si="22"/>
        <v>5.5173900158948248E-2</v>
      </c>
      <c r="Y81" s="85">
        <f t="shared" si="22"/>
        <v>5.1267710663683817E-2</v>
      </c>
      <c r="Z81" s="84">
        <f t="shared" si="22"/>
        <v>6.1028546203649205E-2</v>
      </c>
      <c r="AA81" s="84">
        <f t="shared" si="22"/>
        <v>6.5401014136034108E-2</v>
      </c>
      <c r="AB81" s="104">
        <f t="shared" si="22"/>
        <v>5.7149289176919596E-2</v>
      </c>
      <c r="AC81" s="105">
        <f t="shared" si="22"/>
        <v>5.691757432097376E-2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6.3149267946928919E-2</v>
      </c>
      <c r="C82" s="85">
        <f t="shared" ref="C82:AC82" si="23">C18/C31</f>
        <v>6.5328783389137904E-2</v>
      </c>
      <c r="D82" s="84">
        <f t="shared" si="23"/>
        <v>6.1781356587784379E-2</v>
      </c>
      <c r="E82" s="85">
        <f t="shared" si="23"/>
        <v>5.5915132762921101E-2</v>
      </c>
      <c r="F82" s="84">
        <f t="shared" si="23"/>
        <v>5.6253957988062035E-2</v>
      </c>
      <c r="G82" s="85">
        <f t="shared" si="23"/>
        <v>5.1032209564563696E-2</v>
      </c>
      <c r="H82" s="84">
        <f t="shared" si="23"/>
        <v>6.7024609961485737E-2</v>
      </c>
      <c r="I82" s="85">
        <f t="shared" si="23"/>
        <v>5.8543515713667504E-2</v>
      </c>
      <c r="J82" s="84">
        <f t="shared" si="23"/>
        <v>6.0390625000000003E-2</v>
      </c>
      <c r="K82" s="85">
        <f t="shared" si="23"/>
        <v>4.8221532585342564E-2</v>
      </c>
      <c r="L82" s="84">
        <f t="shared" si="23"/>
        <v>5.0186532168983555E-2</v>
      </c>
      <c r="M82" s="85">
        <f t="shared" si="23"/>
        <v>6.6115702479338845E-2</v>
      </c>
      <c r="N82" s="84">
        <f t="shared" si="23"/>
        <v>5.860357538669108E-2</v>
      </c>
      <c r="O82" s="85">
        <f t="shared" si="23"/>
        <v>5.3944256927461243E-2</v>
      </c>
      <c r="P82" s="84">
        <f t="shared" si="23"/>
        <v>7.1854934377765647E-2</v>
      </c>
      <c r="Q82" s="85">
        <f t="shared" si="23"/>
        <v>5.4547291835084881E-2</v>
      </c>
      <c r="R82" s="84">
        <f t="shared" si="23"/>
        <v>6.3074273791118324E-2</v>
      </c>
      <c r="S82" s="85">
        <f t="shared" si="23"/>
        <v>5.6014019852739232E-2</v>
      </c>
      <c r="T82" s="84">
        <f t="shared" si="23"/>
        <v>4.9520909823587353E-2</v>
      </c>
      <c r="U82" s="85">
        <f t="shared" si="23"/>
        <v>4.3779881878691293E-2</v>
      </c>
      <c r="V82" s="84">
        <f t="shared" si="23"/>
        <v>5.7236994602470281E-2</v>
      </c>
      <c r="W82" s="85">
        <f t="shared" si="23"/>
        <v>6.1672055162942406E-2</v>
      </c>
      <c r="X82" s="84">
        <f t="shared" si="23"/>
        <v>5.6170694253616746E-2</v>
      </c>
      <c r="Y82" s="85">
        <f t="shared" si="23"/>
        <v>5.6674123788217748E-2</v>
      </c>
      <c r="Z82" s="84">
        <f t="shared" si="23"/>
        <v>6.4501177163037077E-2</v>
      </c>
      <c r="AA82" s="84">
        <f t="shared" si="23"/>
        <v>7.2354705510497788E-2</v>
      </c>
      <c r="AB82" s="104">
        <f t="shared" si="23"/>
        <v>6.159455789930434E-2</v>
      </c>
      <c r="AC82" s="105">
        <f t="shared" si="23"/>
        <v>6.0294974461415463E-2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6.4079562318647976E-2</v>
      </c>
      <c r="C83" s="85">
        <f t="shared" ref="C83:AC83" si="24">C19/C31</f>
        <v>7.6518222954397155E-2</v>
      </c>
      <c r="D83" s="84">
        <f t="shared" si="24"/>
        <v>6.7020640669503154E-2</v>
      </c>
      <c r="E83" s="85">
        <f t="shared" si="24"/>
        <v>6.466075206011429E-2</v>
      </c>
      <c r="F83" s="84">
        <f t="shared" si="24"/>
        <v>5.2791139496341809E-2</v>
      </c>
      <c r="G83" s="85">
        <f t="shared" si="24"/>
        <v>6.6471982883247557E-2</v>
      </c>
      <c r="H83" s="84">
        <f t="shared" si="24"/>
        <v>7.0721000065278414E-2</v>
      </c>
      <c r="I83" s="85">
        <f t="shared" si="24"/>
        <v>6.9027459113437245E-2</v>
      </c>
      <c r="J83" s="84">
        <f t="shared" si="24"/>
        <v>6.5625000000000003E-2</v>
      </c>
      <c r="K83" s="85">
        <f t="shared" si="24"/>
        <v>5.172276597437734E-2</v>
      </c>
      <c r="L83" s="84">
        <f t="shared" si="24"/>
        <v>7.5050540839082136E-2</v>
      </c>
      <c r="M83" s="85">
        <f t="shared" si="24"/>
        <v>5.1127256073443386E-2</v>
      </c>
      <c r="N83" s="84">
        <f t="shared" si="24"/>
        <v>7.1257167638413721E-2</v>
      </c>
      <c r="O83" s="85">
        <f t="shared" si="24"/>
        <v>5.6885017280756713E-2</v>
      </c>
      <c r="P83" s="84">
        <f t="shared" si="24"/>
        <v>8.2324364019809068E-2</v>
      </c>
      <c r="Q83" s="85">
        <f t="shared" si="24"/>
        <v>5.8589329021827001E-2</v>
      </c>
      <c r="R83" s="84">
        <f t="shared" si="24"/>
        <v>6.632980127455787E-2</v>
      </c>
      <c r="S83" s="85">
        <f t="shared" si="24"/>
        <v>6.9628447745968644E-2</v>
      </c>
      <c r="T83" s="84">
        <f t="shared" si="24"/>
        <v>5.7759469866571149E-2</v>
      </c>
      <c r="U83" s="85">
        <f t="shared" si="24"/>
        <v>4.0498734414549542E-2</v>
      </c>
      <c r="V83" s="84">
        <f t="shared" si="24"/>
        <v>7.5697870790423519E-2</v>
      </c>
      <c r="W83" s="85">
        <f t="shared" si="24"/>
        <v>6.2630539898715351E-2</v>
      </c>
      <c r="X83" s="84">
        <f t="shared" si="24"/>
        <v>6.2528624154745555E-2</v>
      </c>
      <c r="Y83" s="85">
        <f t="shared" si="24"/>
        <v>5.6627516778523491E-2</v>
      </c>
      <c r="Z83" s="84">
        <f t="shared" si="24"/>
        <v>6.5008828722778106E-2</v>
      </c>
      <c r="AA83" s="84">
        <f t="shared" si="24"/>
        <v>7.8077714562401646E-2</v>
      </c>
      <c r="AB83" s="104">
        <f t="shared" si="24"/>
        <v>6.7810468951938374E-2</v>
      </c>
      <c r="AC83" s="105">
        <f t="shared" si="24"/>
        <v>6.6640641577073542E-2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7.396947748466122E-2</v>
      </c>
      <c r="C84" s="85">
        <f t="shared" ref="C84:AC84" si="25">C20/C31</f>
        <v>7.488152672735636E-2</v>
      </c>
      <c r="D84" s="84">
        <f t="shared" si="25"/>
        <v>7.5002637223531066E-2</v>
      </c>
      <c r="E84" s="85">
        <f t="shared" si="25"/>
        <v>6.5008051021374677E-2</v>
      </c>
      <c r="F84" s="84">
        <f t="shared" si="25"/>
        <v>5.6644704043547975E-2</v>
      </c>
      <c r="G84" s="85">
        <f t="shared" si="25"/>
        <v>7.462557104030533E-2</v>
      </c>
      <c r="H84" s="84">
        <f t="shared" si="25"/>
        <v>6.7922188132384625E-2</v>
      </c>
      <c r="I84" s="85">
        <f t="shared" si="25"/>
        <v>6.7492426902256014E-2</v>
      </c>
      <c r="J84" s="84">
        <f t="shared" si="25"/>
        <v>7.2968749999999999E-2</v>
      </c>
      <c r="K84" s="85">
        <f t="shared" si="25"/>
        <v>5.0688310654889789E-2</v>
      </c>
      <c r="L84" s="84">
        <f t="shared" si="25"/>
        <v>7.61134615785415E-2</v>
      </c>
      <c r="M84" s="85">
        <f t="shared" si="25"/>
        <v>5.3146532880904304E-2</v>
      </c>
      <c r="N84" s="84">
        <f t="shared" si="25"/>
        <v>7.2461812749963855E-2</v>
      </c>
      <c r="O84" s="85">
        <f t="shared" si="25"/>
        <v>6.0614022677203547E-2</v>
      </c>
      <c r="P84" s="84">
        <f t="shared" si="25"/>
        <v>7.6298793002805662E-2</v>
      </c>
      <c r="Q84" s="85">
        <f t="shared" si="25"/>
        <v>6.4652384801940174E-2</v>
      </c>
      <c r="R84" s="84">
        <f t="shared" si="25"/>
        <v>6.940935429943311E-2</v>
      </c>
      <c r="S84" s="85">
        <f t="shared" si="25"/>
        <v>7.1407085780050478E-2</v>
      </c>
      <c r="T84" s="84">
        <f t="shared" si="25"/>
        <v>0.11319065102534252</v>
      </c>
      <c r="U84" s="85">
        <f t="shared" si="25"/>
        <v>4.5654823286772291E-2</v>
      </c>
      <c r="V84" s="84">
        <f t="shared" si="25"/>
        <v>7.9986092254710414E-2</v>
      </c>
      <c r="W84" s="85">
        <f t="shared" si="25"/>
        <v>6.0484678549969959E-2</v>
      </c>
      <c r="X84" s="84">
        <f t="shared" si="25"/>
        <v>6.8051402246827764E-2</v>
      </c>
      <c r="Y84" s="85">
        <f t="shared" si="25"/>
        <v>5.9051081282624908E-2</v>
      </c>
      <c r="Z84" s="84">
        <f t="shared" si="25"/>
        <v>7.3808122424955852E-2</v>
      </c>
      <c r="AA84" s="84">
        <f t="shared" si="25"/>
        <v>7.0027841665657911E-2</v>
      </c>
      <c r="AB84" s="104">
        <f t="shared" si="25"/>
        <v>7.1936135567282081E-2</v>
      </c>
      <c r="AC84" s="105">
        <f t="shared" si="25"/>
        <v>6.6503482321109753E-2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7.6129089419009019E-2</v>
      </c>
      <c r="C85" s="85">
        <f t="shared" ref="C85:AC85" si="26">C21/C31</f>
        <v>8.0166023042115508E-2</v>
      </c>
      <c r="D85" s="84">
        <f t="shared" si="26"/>
        <v>6.8813952670628356E-2</v>
      </c>
      <c r="E85" s="85">
        <f t="shared" si="26"/>
        <v>7.8426419979162068E-2</v>
      </c>
      <c r="F85" s="84">
        <f t="shared" si="26"/>
        <v>6.2209466833744294E-2</v>
      </c>
      <c r="G85" s="85">
        <f t="shared" si="26"/>
        <v>8.5106690568438101E-2</v>
      </c>
      <c r="H85" s="84">
        <f t="shared" si="26"/>
        <v>7.0149813956524573E-2</v>
      </c>
      <c r="I85" s="85">
        <f t="shared" si="26"/>
        <v>7.9217460174895685E-2</v>
      </c>
      <c r="J85" s="84">
        <f t="shared" si="26"/>
        <v>8.7890625E-2</v>
      </c>
      <c r="K85" s="85">
        <f t="shared" si="26"/>
        <v>5.3712103127238002E-2</v>
      </c>
      <c r="L85" s="84">
        <f t="shared" si="26"/>
        <v>8.8639253037660737E-2</v>
      </c>
      <c r="M85" s="85">
        <f t="shared" si="26"/>
        <v>5.0586006619897164E-2</v>
      </c>
      <c r="N85" s="84">
        <f t="shared" si="26"/>
        <v>7.5844456223196646E-2</v>
      </c>
      <c r="O85" s="85">
        <f t="shared" si="26"/>
        <v>6.8769327162115729E-2</v>
      </c>
      <c r="P85" s="84">
        <f t="shared" si="26"/>
        <v>7.0762799630933779E-2</v>
      </c>
      <c r="Q85" s="85">
        <f t="shared" si="26"/>
        <v>8.1831042845594185E-2</v>
      </c>
      <c r="R85" s="84">
        <f t="shared" si="26"/>
        <v>6.3790741229558676E-2</v>
      </c>
      <c r="S85" s="85">
        <f t="shared" si="26"/>
        <v>8.3099015209970831E-2</v>
      </c>
      <c r="T85" s="84">
        <f t="shared" si="26"/>
        <v>8.2116951732784091E-2</v>
      </c>
      <c r="U85" s="85">
        <f t="shared" si="26"/>
        <v>6.7404143620511864E-2</v>
      </c>
      <c r="V85" s="84">
        <f t="shared" si="26"/>
        <v>7.929070499023147E-2</v>
      </c>
      <c r="W85" s="85">
        <f t="shared" si="26"/>
        <v>6.8610340190552482E-2</v>
      </c>
      <c r="X85" s="84">
        <f t="shared" si="26"/>
        <v>7.5621649290120968E-2</v>
      </c>
      <c r="Y85" s="85">
        <f t="shared" si="26"/>
        <v>7.6202460850111856E-2</v>
      </c>
      <c r="Z85" s="84">
        <f t="shared" si="26"/>
        <v>7.4359917598587399E-2</v>
      </c>
      <c r="AA85" s="84">
        <f t="shared" si="26"/>
        <v>7.3753513833407308E-2</v>
      </c>
      <c r="AB85" s="104">
        <f t="shared" si="26"/>
        <v>7.3188882512399162E-2</v>
      </c>
      <c r="AC85" s="105">
        <f t="shared" si="26"/>
        <v>7.5023768409527056E-2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7.115644450351076E-2</v>
      </c>
      <c r="C86" s="85">
        <f t="shared" ref="C86:AC86" si="27">C22/C31</f>
        <v>7.4346658679303818E-2</v>
      </c>
      <c r="D86" s="84">
        <f t="shared" si="27"/>
        <v>6.4313091177608209E-2</v>
      </c>
      <c r="E86" s="85">
        <f t="shared" si="27"/>
        <v>7.4732421936665294E-2</v>
      </c>
      <c r="F86" s="84">
        <f t="shared" si="27"/>
        <v>5.1888381368150154E-2</v>
      </c>
      <c r="G86" s="85">
        <f t="shared" si="27"/>
        <v>8.1723818886254559E-2</v>
      </c>
      <c r="H86" s="84">
        <f t="shared" si="27"/>
        <v>6.6127031790586849E-2</v>
      </c>
      <c r="I86" s="85">
        <f t="shared" si="27"/>
        <v>7.780490393801083E-2</v>
      </c>
      <c r="J86" s="84">
        <f t="shared" si="27"/>
        <v>8.9296874999999998E-2</v>
      </c>
      <c r="K86" s="85">
        <f t="shared" si="27"/>
        <v>4.6709636349168457E-2</v>
      </c>
      <c r="L86" s="84">
        <f t="shared" si="27"/>
        <v>0.102248806819366</v>
      </c>
      <c r="M86" s="85">
        <f t="shared" si="27"/>
        <v>4.2050919083206698E-2</v>
      </c>
      <c r="N86" s="84">
        <f t="shared" si="27"/>
        <v>7.3136414012431941E-2</v>
      </c>
      <c r="O86" s="85">
        <f t="shared" si="27"/>
        <v>6.4312710956606095E-2</v>
      </c>
      <c r="P86" s="84">
        <f t="shared" si="27"/>
        <v>5.60378104581317E-2</v>
      </c>
      <c r="Q86" s="85">
        <f t="shared" si="27"/>
        <v>8.4579628132578813E-2</v>
      </c>
      <c r="R86" s="84">
        <f t="shared" si="27"/>
        <v>5.7191699033397436E-2</v>
      </c>
      <c r="S86" s="85">
        <f t="shared" si="27"/>
        <v>8.5583877169349884E-2</v>
      </c>
      <c r="T86" s="84">
        <f t="shared" si="27"/>
        <v>6.7520372526193251E-2</v>
      </c>
      <c r="U86" s="85">
        <f t="shared" si="27"/>
        <v>5.2310865285459827E-2</v>
      </c>
      <c r="V86" s="84">
        <f t="shared" si="27"/>
        <v>8.6906851220239084E-2</v>
      </c>
      <c r="W86" s="85">
        <f t="shared" si="27"/>
        <v>6.1199965666218423E-2</v>
      </c>
      <c r="X86" s="84">
        <f t="shared" si="27"/>
        <v>7.2765968910800394E-2</v>
      </c>
      <c r="Y86" s="85">
        <f t="shared" si="27"/>
        <v>7.8719239373601785E-2</v>
      </c>
      <c r="Z86" s="84">
        <f t="shared" si="27"/>
        <v>7.3521188934667456E-2</v>
      </c>
      <c r="AA86" s="84">
        <f t="shared" si="27"/>
        <v>7.1292149188287676E-2</v>
      </c>
      <c r="AB86" s="104">
        <f t="shared" si="27"/>
        <v>7.00675130290348E-2</v>
      </c>
      <c r="AC86" s="105">
        <f t="shared" si="27"/>
        <v>7.1891379247687348E-2</v>
      </c>
      <c r="AD86" s="18"/>
      <c r="AE86" s="18"/>
    </row>
    <row r="87" spans="1:31" s="8" customFormat="1" x14ac:dyDescent="0.2">
      <c r="A87" s="90" t="s">
        <v>32</v>
      </c>
      <c r="B87" s="84">
        <f>B23/B31</f>
        <v>7.4833322258400337E-2</v>
      </c>
      <c r="C87" s="85">
        <f t="shared" ref="C87:AC87" si="28">C23/C31</f>
        <v>7.24532257891978E-2</v>
      </c>
      <c r="D87" s="84">
        <f t="shared" si="28"/>
        <v>5.6823376349379374E-2</v>
      </c>
      <c r="E87" s="85">
        <f t="shared" si="28"/>
        <v>8.2278281185868093E-2</v>
      </c>
      <c r="F87" s="84">
        <f t="shared" si="28"/>
        <v>4.7078162685099102E-2</v>
      </c>
      <c r="G87" s="85">
        <f t="shared" si="28"/>
        <v>8.8749783149251138E-2</v>
      </c>
      <c r="H87" s="84">
        <f t="shared" si="28"/>
        <v>5.8114106664925912E-2</v>
      </c>
      <c r="I87" s="85">
        <f t="shared" si="28"/>
        <v>7.6963902247842386E-2</v>
      </c>
      <c r="J87" s="84">
        <f t="shared" si="28"/>
        <v>8.6093749999999997E-2</v>
      </c>
      <c r="K87" s="85">
        <f t="shared" si="28"/>
        <v>4.3685843876820243E-2</v>
      </c>
      <c r="L87" s="84">
        <f t="shared" si="28"/>
        <v>9.56837081344699E-2</v>
      </c>
      <c r="M87" s="85">
        <f t="shared" si="28"/>
        <v>3.6305347960946768E-2</v>
      </c>
      <c r="N87" s="84">
        <f t="shared" si="28"/>
        <v>7.01681684575724E-2</v>
      </c>
      <c r="O87" s="85">
        <f t="shared" si="28"/>
        <v>7.0184125957515608E-2</v>
      </c>
      <c r="P87" s="84">
        <f t="shared" si="28"/>
        <v>4.6735835200632687E-2</v>
      </c>
      <c r="Q87" s="85">
        <f t="shared" si="28"/>
        <v>8.7995149555375907E-2</v>
      </c>
      <c r="R87" s="84">
        <f t="shared" si="28"/>
        <v>5.520570157245748E-2</v>
      </c>
      <c r="S87" s="85">
        <f t="shared" si="28"/>
        <v>8.2262009076285267E-2</v>
      </c>
      <c r="T87" s="84">
        <f t="shared" si="28"/>
        <v>5.489388376466374E-2</v>
      </c>
      <c r="U87" s="85">
        <f t="shared" si="28"/>
        <v>4.9217211962126181E-2</v>
      </c>
      <c r="V87" s="84">
        <f t="shared" si="28"/>
        <v>9.7089307592966648E-2</v>
      </c>
      <c r="W87" s="85">
        <f t="shared" si="28"/>
        <v>5.1085805842465165E-2</v>
      </c>
      <c r="X87" s="84">
        <f t="shared" si="28"/>
        <v>5.7329130633907162E-2</v>
      </c>
      <c r="Y87" s="85">
        <f t="shared" si="28"/>
        <v>7.1634973900074575E-2</v>
      </c>
      <c r="Z87" s="84">
        <f t="shared" si="28"/>
        <v>6.967333725721013E-2</v>
      </c>
      <c r="AA87" s="84">
        <f t="shared" si="28"/>
        <v>6.1587916448102867E-2</v>
      </c>
      <c r="AB87" s="104">
        <f t="shared" si="28"/>
        <v>6.6383923780729631E-2</v>
      </c>
      <c r="AC87" s="105">
        <f t="shared" si="28"/>
        <v>6.9889088570882607E-2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6.7911489135490735E-2</v>
      </c>
      <c r="C88" s="85">
        <f t="shared" ref="C88:AC88" si="29">C24/C31</f>
        <v>5.9808945133235633E-2</v>
      </c>
      <c r="D88" s="84">
        <f t="shared" si="29"/>
        <v>4.7575512500439537E-2</v>
      </c>
      <c r="E88" s="85">
        <f t="shared" si="29"/>
        <v>7.1291004956903353E-2</v>
      </c>
      <c r="F88" s="84">
        <f t="shared" si="29"/>
        <v>4.3723136208685343E-2</v>
      </c>
      <c r="G88" s="85">
        <f t="shared" si="29"/>
        <v>7.1979991904238705E-2</v>
      </c>
      <c r="H88" s="84">
        <f t="shared" si="29"/>
        <v>5.3919968666362034E-2</v>
      </c>
      <c r="I88" s="85">
        <f t="shared" si="29"/>
        <v>6.3744662088786916E-2</v>
      </c>
      <c r="J88" s="84">
        <f t="shared" si="29"/>
        <v>7.7656249999999996E-2</v>
      </c>
      <c r="K88" s="85">
        <f t="shared" si="29"/>
        <v>3.8115699848810379E-2</v>
      </c>
      <c r="L88" s="84">
        <f t="shared" si="29"/>
        <v>7.728059023363415E-2</v>
      </c>
      <c r="M88" s="85">
        <f t="shared" si="29"/>
        <v>3.5139579907154904E-2</v>
      </c>
      <c r="N88" s="84">
        <f t="shared" si="29"/>
        <v>5.7639859297450968E-2</v>
      </c>
      <c r="O88" s="85">
        <f t="shared" si="29"/>
        <v>6.0583705560159268E-2</v>
      </c>
      <c r="P88" s="84">
        <f t="shared" si="29"/>
        <v>3.6661833656580115E-2</v>
      </c>
      <c r="Q88" s="85">
        <f t="shared" si="29"/>
        <v>8.4579628132578813E-2</v>
      </c>
      <c r="R88" s="84">
        <f t="shared" si="29"/>
        <v>4.342798245283256E-2</v>
      </c>
      <c r="S88" s="85">
        <f t="shared" si="29"/>
        <v>7.0138498358683285E-2</v>
      </c>
      <c r="T88" s="84">
        <f t="shared" si="29"/>
        <v>4.0028655861019072E-2</v>
      </c>
      <c r="U88" s="85">
        <f t="shared" si="29"/>
        <v>6.187306646667292E-2</v>
      </c>
      <c r="V88" s="84">
        <f t="shared" si="29"/>
        <v>8.6012781880194705E-2</v>
      </c>
      <c r="W88" s="85">
        <f t="shared" si="29"/>
        <v>4.5349203170152501E-2</v>
      </c>
      <c r="X88" s="84">
        <f t="shared" si="29"/>
        <v>4.264662302324955E-2</v>
      </c>
      <c r="Y88" s="85">
        <f t="shared" si="29"/>
        <v>6.7906413124533924E-2</v>
      </c>
      <c r="Z88" s="84">
        <f t="shared" si="29"/>
        <v>6.1080047086521483E-2</v>
      </c>
      <c r="AA88" s="84">
        <f t="shared" si="29"/>
        <v>5.3161441310575798E-2</v>
      </c>
      <c r="AB88" s="104">
        <f t="shared" si="29"/>
        <v>5.7096799779777815E-2</v>
      </c>
      <c r="AC88" s="105">
        <f t="shared" si="29"/>
        <v>6.0416893800049942E-2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2.7000686645845793E-2</v>
      </c>
      <c r="C89" s="85">
        <f t="shared" ref="C89:AC89" si="30">C25/C31</f>
        <v>5.0534333180004491E-2</v>
      </c>
      <c r="D89" s="84">
        <f t="shared" si="30"/>
        <v>2.320756707338514E-2</v>
      </c>
      <c r="E89" s="85">
        <f t="shared" si="30"/>
        <v>7.3532661888674897E-2</v>
      </c>
      <c r="F89" s="84">
        <f t="shared" si="30"/>
        <v>1.8648018648018648E-2</v>
      </c>
      <c r="G89" s="85">
        <f t="shared" si="30"/>
        <v>6.8568206788874111E-2</v>
      </c>
      <c r="H89" s="84">
        <f t="shared" si="30"/>
        <v>3.2068020105751029E-2</v>
      </c>
      <c r="I89" s="85">
        <f t="shared" si="30"/>
        <v>5.7106464281923362E-2</v>
      </c>
      <c r="J89" s="84">
        <f t="shared" si="30"/>
        <v>7.2343749999999998E-2</v>
      </c>
      <c r="K89" s="85">
        <f t="shared" si="30"/>
        <v>3.2784276279143792E-2</v>
      </c>
      <c r="L89" s="84">
        <f t="shared" si="30"/>
        <v>7.211187761822388E-2</v>
      </c>
      <c r="M89" s="85">
        <f t="shared" si="30"/>
        <v>2.3565168515935632E-2</v>
      </c>
      <c r="N89" s="84">
        <f t="shared" si="30"/>
        <v>5.8266274755457044E-2</v>
      </c>
      <c r="O89" s="85">
        <f t="shared" si="30"/>
        <v>5.0952968045758634E-2</v>
      </c>
      <c r="P89" s="84">
        <f t="shared" si="30"/>
        <v>3.1634247839267896E-2</v>
      </c>
      <c r="Q89" s="85">
        <f t="shared" si="30"/>
        <v>6.8128536782538399E-2</v>
      </c>
      <c r="R89" s="84">
        <f t="shared" si="30"/>
        <v>3.5861080734567667E-2</v>
      </c>
      <c r="S89" s="85">
        <f t="shared" si="30"/>
        <v>6.4972601127342641E-2</v>
      </c>
      <c r="T89" s="84">
        <f t="shared" si="30"/>
        <v>3.5819826273842573E-2</v>
      </c>
      <c r="U89" s="85">
        <f t="shared" si="30"/>
        <v>4.2561169963438644E-2</v>
      </c>
      <c r="V89" s="84">
        <f t="shared" si="30"/>
        <v>7.5681313950793069E-2</v>
      </c>
      <c r="W89" s="85">
        <f t="shared" si="30"/>
        <v>3.6665617578896172E-2</v>
      </c>
      <c r="X89" s="84">
        <f t="shared" si="30"/>
        <v>2.368059484361109E-2</v>
      </c>
      <c r="Y89" s="85">
        <f t="shared" si="30"/>
        <v>5.7373228933631615E-2</v>
      </c>
      <c r="Z89" s="84">
        <f t="shared" si="30"/>
        <v>4.3540317834020015E-2</v>
      </c>
      <c r="AA89" s="84">
        <f t="shared" si="30"/>
        <v>4.61606746560142E-2</v>
      </c>
      <c r="AB89" s="104">
        <f t="shared" si="30"/>
        <v>4.0994219167728121E-2</v>
      </c>
      <c r="AC89" s="105">
        <f t="shared" si="30"/>
        <v>5.2550751855459932E-2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2.8979150843486911E-2</v>
      </c>
      <c r="D90" s="84">
        <f t="shared" si="31"/>
        <v>5.9777066704173843E-4</v>
      </c>
      <c r="E90" s="85">
        <f t="shared" si="31"/>
        <v>3.8960628926846208E-2</v>
      </c>
      <c r="F90" s="84">
        <f t="shared" si="31"/>
        <v>1.2261341741110527E-3</v>
      </c>
      <c r="G90" s="85">
        <f t="shared" si="31"/>
        <v>4.8444457294859189E-2</v>
      </c>
      <c r="H90" s="84">
        <f t="shared" si="31"/>
        <v>3.2965598276649914E-3</v>
      </c>
      <c r="I90" s="85">
        <f t="shared" si="31"/>
        <v>2.5148400055522442E-2</v>
      </c>
      <c r="J90" s="84">
        <f t="shared" si="31"/>
        <v>2.2031249999999999E-2</v>
      </c>
      <c r="K90" s="85">
        <f t="shared" si="31"/>
        <v>1.1776875944935148E-2</v>
      </c>
      <c r="L90" s="84">
        <f t="shared" si="31"/>
        <v>5.174965090348263E-2</v>
      </c>
      <c r="M90" s="85">
        <f t="shared" si="31"/>
        <v>6.9113391760517937E-3</v>
      </c>
      <c r="N90" s="84">
        <f t="shared" si="31"/>
        <v>1.5361634462487351E-2</v>
      </c>
      <c r="O90" s="85">
        <f t="shared" si="31"/>
        <v>1.239970087111183E-2</v>
      </c>
      <c r="P90" s="84">
        <f t="shared" si="31"/>
        <v>6.3833392961379857E-3</v>
      </c>
      <c r="Q90" s="85">
        <f t="shared" si="31"/>
        <v>1.6491511721907843E-2</v>
      </c>
      <c r="R90" s="84">
        <f t="shared" si="31"/>
        <v>1.0420201867843181E-2</v>
      </c>
      <c r="S90" s="85">
        <f t="shared" si="31"/>
        <v>8.1738880242731779E-3</v>
      </c>
      <c r="T90" s="84">
        <f t="shared" si="31"/>
        <v>8.1490104772991845E-3</v>
      </c>
      <c r="U90" s="85">
        <f t="shared" si="31"/>
        <v>2.6249179713133965E-3</v>
      </c>
      <c r="V90" s="84">
        <f t="shared" si="31"/>
        <v>2.6424716050200338E-2</v>
      </c>
      <c r="W90" s="85">
        <f t="shared" si="31"/>
        <v>1.7596063059712168E-3</v>
      </c>
      <c r="X90" s="84">
        <f t="shared" si="31"/>
        <v>4.7953878067835878E-3</v>
      </c>
      <c r="Y90" s="85">
        <f t="shared" si="31"/>
        <v>5.0801640566741236E-3</v>
      </c>
      <c r="Z90" s="84">
        <f t="shared" si="31"/>
        <v>4.0317834020011769E-3</v>
      </c>
      <c r="AA90" s="84">
        <f t="shared" si="31"/>
        <v>6.1063363327011795E-3</v>
      </c>
      <c r="AB90" s="104">
        <f t="shared" si="31"/>
        <v>9.8586752142733828E-3</v>
      </c>
      <c r="AC90" s="105">
        <f t="shared" si="31"/>
        <v>1.7221106582120293E-2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3">C28/C31</f>
        <v>0</v>
      </c>
      <c r="D92" s="84">
        <f t="shared" si="33"/>
        <v>0</v>
      </c>
      <c r="E92" s="85">
        <f t="shared" si="33"/>
        <v>0</v>
      </c>
      <c r="F92" s="84">
        <f t="shared" si="33"/>
        <v>0</v>
      </c>
      <c r="G92" s="85">
        <f t="shared" si="33"/>
        <v>0</v>
      </c>
      <c r="H92" s="84">
        <f t="shared" si="33"/>
        <v>0</v>
      </c>
      <c r="I92" s="85">
        <f t="shared" si="33"/>
        <v>0</v>
      </c>
      <c r="J92" s="84">
        <f t="shared" si="33"/>
        <v>0</v>
      </c>
      <c r="K92" s="85">
        <f t="shared" si="33"/>
        <v>0</v>
      </c>
      <c r="L92" s="84">
        <f t="shared" si="33"/>
        <v>0</v>
      </c>
      <c r="M92" s="85">
        <f t="shared" si="33"/>
        <v>0</v>
      </c>
      <c r="N92" s="84">
        <f t="shared" si="33"/>
        <v>0</v>
      </c>
      <c r="O92" s="85">
        <f t="shared" si="33"/>
        <v>0</v>
      </c>
      <c r="P92" s="84">
        <f t="shared" si="33"/>
        <v>0</v>
      </c>
      <c r="Q92" s="85">
        <f t="shared" si="33"/>
        <v>0</v>
      </c>
      <c r="R92" s="84">
        <f t="shared" si="33"/>
        <v>0</v>
      </c>
      <c r="S92" s="85">
        <f t="shared" si="33"/>
        <v>0</v>
      </c>
      <c r="T92" s="84">
        <f t="shared" si="33"/>
        <v>0</v>
      </c>
      <c r="U92" s="85">
        <f t="shared" si="33"/>
        <v>0</v>
      </c>
      <c r="V92" s="84">
        <f t="shared" si="33"/>
        <v>0</v>
      </c>
      <c r="W92" s="85">
        <f t="shared" si="33"/>
        <v>0</v>
      </c>
      <c r="X92" s="84">
        <f t="shared" si="33"/>
        <v>0</v>
      </c>
      <c r="Y92" s="85">
        <f t="shared" si="33"/>
        <v>0</v>
      </c>
      <c r="Z92" s="84">
        <f t="shared" si="33"/>
        <v>0</v>
      </c>
      <c r="AA92" s="84">
        <f t="shared" si="33"/>
        <v>0</v>
      </c>
      <c r="AB92" s="104">
        <f t="shared" si="33"/>
        <v>0</v>
      </c>
      <c r="AC92" s="105">
        <f t="shared" si="33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4">C29/C31</f>
        <v>0</v>
      </c>
      <c r="D93" s="84">
        <f t="shared" si="34"/>
        <v>0</v>
      </c>
      <c r="E93" s="85">
        <f t="shared" si="34"/>
        <v>0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0</v>
      </c>
      <c r="AA93" s="84">
        <f t="shared" si="34"/>
        <v>0</v>
      </c>
      <c r="AB93" s="104">
        <f t="shared" si="34"/>
        <v>0</v>
      </c>
      <c r="AC93" s="105">
        <f t="shared" si="34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0.99999999999999989</v>
      </c>
      <c r="C95" s="81">
        <f t="shared" ref="C95:AC95" si="36">SUM(C71:C94)</f>
        <v>1</v>
      </c>
      <c r="D95" s="80">
        <f t="shared" si="36"/>
        <v>1.0000000000000002</v>
      </c>
      <c r="E95" s="81">
        <f t="shared" si="36"/>
        <v>1</v>
      </c>
      <c r="F95" s="80">
        <f t="shared" si="36"/>
        <v>1</v>
      </c>
      <c r="G95" s="81">
        <f t="shared" si="36"/>
        <v>1</v>
      </c>
      <c r="H95" s="80">
        <f t="shared" si="36"/>
        <v>0.99999999999999989</v>
      </c>
      <c r="I95" s="81">
        <f t="shared" si="36"/>
        <v>1.0000000000000002</v>
      </c>
      <c r="J95" s="80">
        <f t="shared" si="36"/>
        <v>1</v>
      </c>
      <c r="K95" s="80">
        <f t="shared" si="36"/>
        <v>1</v>
      </c>
      <c r="L95" s="80">
        <f t="shared" si="36"/>
        <v>1.0000000000000002</v>
      </c>
      <c r="M95" s="81">
        <f t="shared" si="36"/>
        <v>1</v>
      </c>
      <c r="N95" s="80">
        <f t="shared" si="36"/>
        <v>1</v>
      </c>
      <c r="O95" s="81">
        <f t="shared" si="36"/>
        <v>0.99999999999999989</v>
      </c>
      <c r="P95" s="80">
        <f t="shared" si="36"/>
        <v>1.0000000000000002</v>
      </c>
      <c r="Q95" s="81">
        <f t="shared" si="36"/>
        <v>0.99999999999999989</v>
      </c>
      <c r="R95" s="80">
        <f t="shared" si="36"/>
        <v>0.99999999999999989</v>
      </c>
      <c r="S95" s="81">
        <f t="shared" si="36"/>
        <v>1</v>
      </c>
      <c r="T95" s="80">
        <f t="shared" si="36"/>
        <v>1</v>
      </c>
      <c r="U95" s="81">
        <f t="shared" si="36"/>
        <v>0.99999999999999978</v>
      </c>
      <c r="V95" s="80">
        <f t="shared" si="36"/>
        <v>0.99999999999999989</v>
      </c>
      <c r="W95" s="81">
        <f t="shared" si="36"/>
        <v>0.99999999999999989</v>
      </c>
      <c r="X95" s="80">
        <f t="shared" si="36"/>
        <v>1.0000000000000002</v>
      </c>
      <c r="Y95" s="81">
        <f t="shared" si="36"/>
        <v>1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0.99999999999999989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zoomScale="90" zoomScaleNormal="93" zoomScaleSheetLayoutView="90" zoomScalePageLayoutView="93" workbookViewId="0">
      <selection activeCell="E26" sqref="E26"/>
    </sheetView>
  </sheetViews>
  <sheetFormatPr defaultColWidth="8.85546875" defaultRowHeight="12.75" x14ac:dyDescent="0.2"/>
  <cols>
    <col min="1" max="1" width="8.85546875" style="257"/>
    <col min="2" max="2" width="10.7109375" style="257" customWidth="1"/>
    <col min="3" max="3" width="27.28515625" style="257" customWidth="1"/>
    <col min="4" max="5" width="18.7109375" style="257" bestFit="1" customWidth="1"/>
    <col min="6" max="6" width="10.7109375" style="286" customWidth="1"/>
    <col min="7" max="8" width="8.85546875" style="257" customWidth="1"/>
    <col min="9" max="11" width="8.85546875" style="257"/>
    <col min="12" max="12" width="9.28515625" style="257" bestFit="1" customWidth="1"/>
    <col min="13" max="16384" width="8.85546875" style="257"/>
  </cols>
  <sheetData>
    <row r="1" spans="1:15" ht="18.75" x14ac:dyDescent="0.3">
      <c r="C1" s="322" t="s">
        <v>83</v>
      </c>
      <c r="D1" s="322"/>
      <c r="E1" s="322"/>
      <c r="F1" s="258"/>
    </row>
    <row r="2" spans="1:15" ht="18.75" x14ac:dyDescent="0.3">
      <c r="C2" s="322" t="s">
        <v>57</v>
      </c>
      <c r="D2" s="322"/>
      <c r="E2" s="322"/>
      <c r="F2" s="258"/>
    </row>
    <row r="3" spans="1:15" ht="18.75" x14ac:dyDescent="0.3">
      <c r="C3" s="323">
        <f>Daily!A5</f>
        <v>44652</v>
      </c>
      <c r="D3" s="323"/>
      <c r="E3" s="323"/>
      <c r="F3" s="259"/>
    </row>
    <row r="4" spans="1:15" ht="13.5" thickBot="1" x14ac:dyDescent="0.25">
      <c r="C4" s="260"/>
      <c r="D4" s="260"/>
      <c r="E4" s="260"/>
      <c r="F4" s="261"/>
    </row>
    <row r="5" spans="1:15" ht="15.75" thickTop="1" x14ac:dyDescent="0.2">
      <c r="A5" s="262"/>
      <c r="B5" s="262"/>
      <c r="C5" s="318" t="s">
        <v>58</v>
      </c>
      <c r="D5" s="318" t="s">
        <v>59</v>
      </c>
      <c r="E5" s="320" t="s">
        <v>60</v>
      </c>
      <c r="F5" s="263"/>
      <c r="G5" s="257" t="s">
        <v>81</v>
      </c>
    </row>
    <row r="6" spans="1:15" ht="15.75" thickBot="1" x14ac:dyDescent="0.25">
      <c r="A6" s="264"/>
      <c r="B6" s="264"/>
      <c r="C6" s="319"/>
      <c r="D6" s="319"/>
      <c r="E6" s="321"/>
      <c r="F6" s="263"/>
    </row>
    <row r="7" spans="1:15" ht="19.5" thickTop="1" x14ac:dyDescent="0.25">
      <c r="A7" s="262"/>
      <c r="B7" s="262"/>
      <c r="C7" s="288">
        <f>Daily!A5</f>
        <v>44652</v>
      </c>
      <c r="D7" s="265">
        <f>IF(Daily!AB33=0,"",Daily!AB33)</f>
        <v>309225</v>
      </c>
      <c r="E7" s="266">
        <f>IF(Daily!AC33=0,"",Daily!AC33)</f>
        <v>307768</v>
      </c>
      <c r="F7" s="267"/>
      <c r="G7" s="268">
        <f>IF(D7="",0,IF(WEEKDAY(C7,2)=7,3,IF(H7="H",3,IF(WEEKDAY(C7,2)=6,2,1))))</f>
        <v>1</v>
      </c>
      <c r="J7" s="268"/>
      <c r="K7" s="268"/>
      <c r="L7" s="268"/>
      <c r="M7" s="268"/>
      <c r="O7" s="268"/>
    </row>
    <row r="8" spans="1:15" ht="18.75" x14ac:dyDescent="0.25">
      <c r="A8" s="262"/>
      <c r="B8" s="262"/>
      <c r="C8" s="289">
        <f>C7+1</f>
        <v>44653</v>
      </c>
      <c r="D8" s="269">
        <f>IF(Daily!AB64=0,"",Daily!AB64)</f>
        <v>263756</v>
      </c>
      <c r="E8" s="269">
        <f>IF(Daily!AC64=0,"",Daily!AC64)</f>
        <v>262496</v>
      </c>
      <c r="F8" s="267"/>
      <c r="G8" s="268">
        <f t="shared" ref="G8:G36" si="0">IF(D8="",0,IF(WEEKDAY(C8,2)=7,3,IF(H8="H",3,IF(WEEKDAY(C8,2)=6,2,1))))</f>
        <v>2</v>
      </c>
      <c r="J8" s="268"/>
      <c r="K8" s="268"/>
      <c r="L8" s="268"/>
      <c r="M8" s="268"/>
      <c r="O8" s="268"/>
    </row>
    <row r="9" spans="1:15" ht="18.75" x14ac:dyDescent="0.25">
      <c r="A9" s="262"/>
      <c r="B9" s="262"/>
      <c r="C9" s="289">
        <f>C7+2</f>
        <v>44654</v>
      </c>
      <c r="D9" s="269">
        <f>IF(Daily!AB95=0,"",Daily!AB95)</f>
        <v>206934</v>
      </c>
      <c r="E9" s="270">
        <f>IF(Daily!AC95=0,"",Daily!AC95)</f>
        <v>205741</v>
      </c>
      <c r="F9" s="267"/>
      <c r="G9" s="268">
        <f t="shared" si="0"/>
        <v>3</v>
      </c>
      <c r="J9" s="268"/>
      <c r="K9" s="268"/>
      <c r="L9" s="268"/>
      <c r="M9" s="268"/>
      <c r="O9" s="268"/>
    </row>
    <row r="10" spans="1:15" ht="18.75" x14ac:dyDescent="0.25">
      <c r="A10" s="262"/>
      <c r="B10" s="262"/>
      <c r="C10" s="289">
        <f>C7+3</f>
        <v>44655</v>
      </c>
      <c r="D10" s="269">
        <f>IF(Daily!AB126=0,"",Daily!AB126)</f>
        <v>315281</v>
      </c>
      <c r="E10" s="270">
        <f>IF(Daily!AC126=0,"",Daily!AC126)</f>
        <v>313540</v>
      </c>
      <c r="F10" s="267"/>
      <c r="G10" s="268">
        <f t="shared" si="0"/>
        <v>1</v>
      </c>
      <c r="J10" s="268"/>
      <c r="K10" s="268"/>
      <c r="L10" s="268"/>
      <c r="M10" s="268"/>
      <c r="O10" s="268"/>
    </row>
    <row r="11" spans="1:15" ht="18.75" x14ac:dyDescent="0.25">
      <c r="A11" s="262"/>
      <c r="B11" s="262"/>
      <c r="C11" s="289">
        <f>C7+4</f>
        <v>44656</v>
      </c>
      <c r="D11" s="269">
        <f>IF(Daily!AB157=0,"",Daily!AB157)</f>
        <v>296500</v>
      </c>
      <c r="E11" s="270">
        <f>IF(Daily!AC157=0,"",Daily!AC157)</f>
        <v>295182</v>
      </c>
      <c r="F11" s="267"/>
      <c r="G11" s="268">
        <f t="shared" si="0"/>
        <v>1</v>
      </c>
      <c r="J11" s="268"/>
      <c r="K11" s="268"/>
      <c r="L11" s="268"/>
      <c r="M11" s="268"/>
      <c r="O11" s="268"/>
    </row>
    <row r="12" spans="1:15" ht="18.75" x14ac:dyDescent="0.25">
      <c r="A12" s="262"/>
      <c r="B12" s="262"/>
      <c r="C12" s="289">
        <f>C7+5</f>
        <v>44657</v>
      </c>
      <c r="D12" s="269">
        <f>IF(Daily!AB188=0,"",Daily!AB188)</f>
        <v>320844</v>
      </c>
      <c r="E12" s="270">
        <f>IF(Daily!AC188=0,"",Daily!AC188)</f>
        <v>319291</v>
      </c>
      <c r="F12" s="267"/>
      <c r="G12" s="268">
        <f t="shared" si="0"/>
        <v>1</v>
      </c>
      <c r="J12" s="268"/>
      <c r="K12" s="268"/>
      <c r="L12" s="268"/>
      <c r="M12" s="268"/>
      <c r="O12" s="268"/>
    </row>
    <row r="13" spans="1:15" ht="18.75" x14ac:dyDescent="0.25">
      <c r="A13" s="262"/>
      <c r="B13" s="262"/>
      <c r="C13" s="289">
        <f>C7+6</f>
        <v>44658</v>
      </c>
      <c r="D13" s="269">
        <f>IF(Daily!AB219=0,"",Daily!AB219)</f>
        <v>314602</v>
      </c>
      <c r="E13" s="270">
        <f>IF(Daily!AC219=0,"",Daily!AC219)</f>
        <v>313174</v>
      </c>
      <c r="F13" s="267"/>
      <c r="G13" s="268">
        <f t="shared" si="0"/>
        <v>1</v>
      </c>
      <c r="J13" s="268"/>
      <c r="K13" s="268"/>
      <c r="L13" s="268"/>
      <c r="M13" s="268"/>
      <c r="O13" s="268"/>
    </row>
    <row r="14" spans="1:15" ht="18.75" x14ac:dyDescent="0.25">
      <c r="A14" s="262"/>
      <c r="B14" s="262"/>
      <c r="C14" s="289">
        <f>C7+7</f>
        <v>44659</v>
      </c>
      <c r="D14" s="269">
        <f>IF(Daily!AB250=0,"",Daily!AB250)</f>
        <v>335993</v>
      </c>
      <c r="E14" s="269">
        <f>IF(Daily!AC250=0,"",Daily!AC250)</f>
        <v>334390</v>
      </c>
      <c r="F14" s="267"/>
      <c r="G14" s="268">
        <f t="shared" si="0"/>
        <v>1</v>
      </c>
      <c r="J14" s="268"/>
      <c r="K14" s="268"/>
      <c r="L14" s="268"/>
      <c r="M14" s="268"/>
      <c r="O14" s="268"/>
    </row>
    <row r="15" spans="1:15" ht="18.75" x14ac:dyDescent="0.25">
      <c r="A15" s="262"/>
      <c r="B15" s="262"/>
      <c r="C15" s="289">
        <f>C7+8</f>
        <v>44660</v>
      </c>
      <c r="D15" s="269">
        <f>IF(Daily!AB281=0,"",Daily!AB281)</f>
        <v>245083</v>
      </c>
      <c r="E15" s="270">
        <f>IF(Daily!AC281=0,"",Daily!AC281)</f>
        <v>243933</v>
      </c>
      <c r="F15" s="267"/>
      <c r="G15" s="268">
        <f t="shared" si="0"/>
        <v>3</v>
      </c>
      <c r="H15" s="257" t="s">
        <v>87</v>
      </c>
      <c r="J15" s="268"/>
      <c r="K15" s="268"/>
      <c r="L15" s="268"/>
      <c r="M15" s="268"/>
      <c r="O15" s="268"/>
    </row>
    <row r="16" spans="1:15" ht="18.75" x14ac:dyDescent="0.25">
      <c r="A16" s="262"/>
      <c r="B16" s="262"/>
      <c r="C16" s="289">
        <f>C7+9</f>
        <v>44661</v>
      </c>
      <c r="D16" s="269">
        <f>IF(Daily!AB312=0,"",Daily!AB312)</f>
        <v>207736</v>
      </c>
      <c r="E16" s="269">
        <f>IF(Daily!AC312=0,"",Daily!AC312)</f>
        <v>206727</v>
      </c>
      <c r="F16" s="267"/>
      <c r="G16" s="268">
        <f t="shared" si="0"/>
        <v>3</v>
      </c>
      <c r="J16" s="268"/>
      <c r="K16" s="268"/>
      <c r="L16" s="268"/>
      <c r="M16" s="268"/>
      <c r="O16" s="268"/>
    </row>
    <row r="17" spans="1:15" ht="18.75" x14ac:dyDescent="0.25">
      <c r="A17" s="262"/>
      <c r="B17" s="262"/>
      <c r="C17" s="289">
        <f>C7+10</f>
        <v>44662</v>
      </c>
      <c r="D17" s="269">
        <f>IF(Daily!AB343=0,"",Daily!AB343)</f>
        <v>319120</v>
      </c>
      <c r="E17" s="270">
        <f>IF(Daily!AC343=0,"",Daily!AC343)</f>
        <v>317637</v>
      </c>
      <c r="F17" s="267"/>
      <c r="G17" s="268">
        <f t="shared" si="0"/>
        <v>1</v>
      </c>
      <c r="J17" s="268"/>
      <c r="K17" s="268"/>
      <c r="L17" s="268"/>
      <c r="M17" s="268"/>
      <c r="O17" s="268"/>
    </row>
    <row r="18" spans="1:15" ht="18.75" x14ac:dyDescent="0.25">
      <c r="A18" s="262"/>
      <c r="B18" s="262"/>
      <c r="C18" s="289">
        <f>C7+11</f>
        <v>44663</v>
      </c>
      <c r="D18" s="269">
        <f>IF(Daily!AB374=0,"",Daily!AB374)</f>
        <v>310871</v>
      </c>
      <c r="E18" s="270">
        <f>IF(Daily!AC374=0,"",Daily!AC374)</f>
        <v>309531</v>
      </c>
      <c r="F18" s="267"/>
      <c r="G18" s="268">
        <f t="shared" si="0"/>
        <v>1</v>
      </c>
      <c r="J18" s="268"/>
      <c r="K18" s="268"/>
      <c r="L18" s="268"/>
      <c r="M18" s="268"/>
      <c r="O18" s="268"/>
    </row>
    <row r="19" spans="1:15" ht="18.75" x14ac:dyDescent="0.25">
      <c r="A19" s="262"/>
      <c r="B19" s="262"/>
      <c r="C19" s="289">
        <f>C7+12</f>
        <v>44664</v>
      </c>
      <c r="D19" s="269" t="str">
        <f>IF(Daily!AB405=0,"",Daily!AB405)</f>
        <v/>
      </c>
      <c r="E19" s="270" t="str">
        <f>IF(Daily!AC405=0,"",Daily!AC405)</f>
        <v/>
      </c>
      <c r="F19" s="267"/>
      <c r="G19" s="268">
        <f t="shared" si="0"/>
        <v>0</v>
      </c>
      <c r="J19" s="268"/>
      <c r="K19" s="268"/>
      <c r="L19" s="268"/>
      <c r="M19" s="268"/>
      <c r="O19" s="268"/>
    </row>
    <row r="20" spans="1:15" ht="18.75" x14ac:dyDescent="0.25">
      <c r="A20" s="262"/>
      <c r="B20" s="262"/>
      <c r="C20" s="289">
        <f>C7+13</f>
        <v>44665</v>
      </c>
      <c r="D20" s="269" t="str">
        <f>IF(Daily!AB436=0,"",Daily!AB436)</f>
        <v/>
      </c>
      <c r="E20" s="270" t="str">
        <f>IF(Daily!AC436=0,"",Daily!AC436)</f>
        <v/>
      </c>
      <c r="F20" s="267"/>
      <c r="G20" s="268">
        <f t="shared" si="0"/>
        <v>0</v>
      </c>
      <c r="J20" s="268"/>
      <c r="L20" s="268"/>
      <c r="M20" s="268"/>
      <c r="O20" s="268"/>
    </row>
    <row r="21" spans="1:15" ht="18.75" x14ac:dyDescent="0.25">
      <c r="A21" s="262"/>
      <c r="B21" s="262"/>
      <c r="C21" s="289">
        <f>C7+14</f>
        <v>44666</v>
      </c>
      <c r="D21" s="269" t="str">
        <f>IF(Daily!AB467=0,"",Daily!AB467)</f>
        <v/>
      </c>
      <c r="E21" s="270" t="str">
        <f>IF(Daily!AC467=0,"",Daily!AC467)</f>
        <v/>
      </c>
      <c r="F21" s="267"/>
      <c r="G21" s="268">
        <f t="shared" si="0"/>
        <v>0</v>
      </c>
      <c r="J21" s="268"/>
      <c r="K21" s="268"/>
      <c r="L21" s="268"/>
      <c r="M21" s="268"/>
      <c r="O21" s="268"/>
    </row>
    <row r="22" spans="1:15" ht="18.75" x14ac:dyDescent="0.25">
      <c r="A22" s="262"/>
      <c r="B22" s="262"/>
      <c r="C22" s="289">
        <f>C7+15</f>
        <v>44667</v>
      </c>
      <c r="D22" s="269" t="str">
        <f>IF(Daily!AB498=0,"",Daily!AB498)</f>
        <v/>
      </c>
      <c r="E22" s="270" t="str">
        <f>IF(Daily!AC498=0,"",Daily!AC498)</f>
        <v/>
      </c>
      <c r="F22" s="267"/>
      <c r="G22" s="268">
        <f t="shared" si="0"/>
        <v>0</v>
      </c>
      <c r="J22" s="268"/>
      <c r="K22" s="268"/>
      <c r="L22" s="268"/>
      <c r="M22" s="268"/>
      <c r="O22" s="268"/>
    </row>
    <row r="23" spans="1:15" ht="18.75" x14ac:dyDescent="0.25">
      <c r="A23" s="262"/>
      <c r="B23" s="262"/>
      <c r="C23" s="289">
        <f>C7+16</f>
        <v>44668</v>
      </c>
      <c r="D23" s="269" t="str">
        <f>IF(Daily!AB529=0,"",Daily!AB529)</f>
        <v/>
      </c>
      <c r="E23" s="270" t="str">
        <f>IF(Daily!AC529=0,"",Daily!AC529)</f>
        <v/>
      </c>
      <c r="F23" s="267"/>
      <c r="G23" s="268">
        <f t="shared" si="0"/>
        <v>0</v>
      </c>
      <c r="J23" s="268"/>
      <c r="K23" s="268"/>
      <c r="L23" s="268"/>
      <c r="M23" s="268"/>
      <c r="O23" s="268"/>
    </row>
    <row r="24" spans="1:15" ht="18.75" x14ac:dyDescent="0.25">
      <c r="A24" s="262"/>
      <c r="B24" s="262"/>
      <c r="C24" s="289">
        <f>C7+17</f>
        <v>44669</v>
      </c>
      <c r="D24" s="269">
        <f>IF(Daily!AB560=0,"",Daily!AB560)</f>
        <v>295392</v>
      </c>
      <c r="E24" s="270">
        <f>IF(Daily!AC560=0,"",Daily!AC560)</f>
        <v>303795</v>
      </c>
      <c r="F24" s="267"/>
      <c r="G24" s="268">
        <f t="shared" si="0"/>
        <v>1</v>
      </c>
      <c r="J24" s="268"/>
      <c r="K24" s="268"/>
      <c r="L24" s="268"/>
      <c r="M24" s="268"/>
      <c r="O24" s="268"/>
    </row>
    <row r="25" spans="1:15" ht="18.75" x14ac:dyDescent="0.25">
      <c r="A25" s="262"/>
      <c r="B25" s="262"/>
      <c r="C25" s="289">
        <f>C7+18</f>
        <v>44670</v>
      </c>
      <c r="D25" s="269">
        <f>IF(Daily!AB591=0,"",Daily!AB591)</f>
        <v>304277</v>
      </c>
      <c r="E25" s="270">
        <f>IF(Daily!AC591=0,"",Daily!AC591)</f>
        <v>304463</v>
      </c>
      <c r="F25" s="267"/>
      <c r="G25" s="268">
        <f t="shared" si="0"/>
        <v>1</v>
      </c>
      <c r="J25" s="268"/>
      <c r="K25" s="268"/>
      <c r="L25" s="268"/>
      <c r="M25" s="268"/>
      <c r="O25" s="268"/>
    </row>
    <row r="26" spans="1:15" ht="18.75" x14ac:dyDescent="0.25">
      <c r="A26" s="262"/>
      <c r="B26" s="262"/>
      <c r="C26" s="289">
        <f>C7+19</f>
        <v>44671</v>
      </c>
      <c r="D26" s="269">
        <f>IF(Daily!AB622=0,"",Daily!AB622)</f>
        <v>312493</v>
      </c>
      <c r="E26" s="270">
        <f>IF(Daily!AC622=0,"",Daily!AC622)</f>
        <v>311184</v>
      </c>
      <c r="F26" s="267"/>
      <c r="G26" s="268">
        <f t="shared" si="0"/>
        <v>1</v>
      </c>
      <c r="J26" s="268"/>
      <c r="K26" s="268"/>
      <c r="L26" s="268"/>
      <c r="M26" s="268"/>
      <c r="O26" s="268"/>
    </row>
    <row r="27" spans="1:15" ht="18.75" x14ac:dyDescent="0.25">
      <c r="A27" s="262"/>
      <c r="B27" s="262"/>
      <c r="C27" s="289">
        <f>C7+20</f>
        <v>44672</v>
      </c>
      <c r="D27" s="270">
        <f>IF(Daily!AB653=0,"",Daily!AB653)</f>
        <v>305708</v>
      </c>
      <c r="E27" s="270">
        <f>IF(Daily!AC653=0,"",Daily!AC653)</f>
        <v>304333</v>
      </c>
      <c r="F27" s="267"/>
      <c r="G27" s="268">
        <f t="shared" si="0"/>
        <v>1</v>
      </c>
      <c r="J27" s="268"/>
      <c r="K27" s="268"/>
      <c r="L27" s="268"/>
      <c r="M27" s="268"/>
      <c r="O27" s="268"/>
    </row>
    <row r="28" spans="1:15" ht="18.75" x14ac:dyDescent="0.25">
      <c r="A28" s="262"/>
      <c r="B28" s="262"/>
      <c r="C28" s="289">
        <f>C7+21</f>
        <v>44673</v>
      </c>
      <c r="D28" s="269">
        <f>IF(Daily!AB684=0,"",Daily!AB684)</f>
        <v>313952</v>
      </c>
      <c r="E28" s="270">
        <f>IF(Daily!AC684=0,"",Daily!AC684)</f>
        <v>312620</v>
      </c>
      <c r="F28" s="267"/>
      <c r="G28" s="268">
        <f t="shared" si="0"/>
        <v>1</v>
      </c>
      <c r="K28" s="268"/>
      <c r="L28" s="268"/>
      <c r="M28" s="268"/>
      <c r="O28" s="268"/>
    </row>
    <row r="29" spans="1:15" ht="18.75" x14ac:dyDescent="0.25">
      <c r="A29" s="262"/>
      <c r="B29" s="262"/>
      <c r="C29" s="289">
        <f>C7+22</f>
        <v>44674</v>
      </c>
      <c r="D29" s="269">
        <f>IF(Daily!AB715=0,"",Daily!AB715)</f>
        <v>273619</v>
      </c>
      <c r="E29" s="270">
        <f>IF(Daily!AC715=0,"",Daily!AC715)</f>
        <v>272197</v>
      </c>
      <c r="F29" s="267"/>
      <c r="G29" s="268">
        <f t="shared" si="0"/>
        <v>2</v>
      </c>
      <c r="K29" s="268"/>
      <c r="L29" s="268"/>
      <c r="M29" s="268"/>
      <c r="O29" s="268"/>
    </row>
    <row r="30" spans="1:15" ht="18.75" x14ac:dyDescent="0.25">
      <c r="A30" s="262"/>
      <c r="B30" s="262"/>
      <c r="C30" s="289">
        <f>C7+23</f>
        <v>44675</v>
      </c>
      <c r="D30" s="269">
        <f>IF(Daily!AB746=0,"",Daily!AB746)</f>
        <v>197563</v>
      </c>
      <c r="E30" s="270">
        <f>IF(Daily!AC746=0,"",Daily!AC746)</f>
        <v>196622</v>
      </c>
      <c r="F30" s="267"/>
      <c r="G30" s="268">
        <f t="shared" si="0"/>
        <v>3</v>
      </c>
      <c r="K30" s="268"/>
      <c r="L30" s="268"/>
      <c r="M30" s="268"/>
      <c r="O30" s="268"/>
    </row>
    <row r="31" spans="1:15" ht="18.75" x14ac:dyDescent="0.25">
      <c r="A31" s="262"/>
      <c r="B31" s="262"/>
      <c r="C31" s="289">
        <f>C7+24</f>
        <v>44676</v>
      </c>
      <c r="D31" s="269">
        <f>IF(Daily!AB777=0,"",Daily!AB777)</f>
        <v>310464</v>
      </c>
      <c r="E31" s="269">
        <f>IF(Daily!AC777=0,"",Daily!AC777)</f>
        <v>307216</v>
      </c>
      <c r="F31" s="267"/>
      <c r="G31" s="268">
        <f t="shared" si="0"/>
        <v>1</v>
      </c>
      <c r="K31" s="268"/>
      <c r="L31" s="268"/>
      <c r="M31" s="268"/>
      <c r="O31" s="268"/>
    </row>
    <row r="32" spans="1:15" ht="18.75" x14ac:dyDescent="0.25">
      <c r="A32" s="262"/>
      <c r="B32" s="262"/>
      <c r="C32" s="289">
        <f>C7+25</f>
        <v>44677</v>
      </c>
      <c r="D32" s="269">
        <f>IF(Daily!AB808=0,"",Daily!AB808)</f>
        <v>313512</v>
      </c>
      <c r="E32" s="269">
        <f>IF(Daily!AC808=0,"",Daily!AC808)</f>
        <v>312087</v>
      </c>
      <c r="F32" s="267"/>
      <c r="G32" s="268">
        <f t="shared" si="0"/>
        <v>1</v>
      </c>
      <c r="K32" s="268"/>
      <c r="L32" s="268"/>
      <c r="M32" s="268"/>
    </row>
    <row r="33" spans="1:13" ht="18.75" x14ac:dyDescent="0.25">
      <c r="A33" s="262"/>
      <c r="B33" s="262"/>
      <c r="C33" s="289">
        <f>C7+26</f>
        <v>44678</v>
      </c>
      <c r="D33" s="269">
        <f>IF(Daily!AB839=0,"",Daily!AB839)</f>
        <v>315997</v>
      </c>
      <c r="E33" s="269">
        <f>IF(Daily!AC839=0,"",Daily!AC839)</f>
        <v>315001</v>
      </c>
      <c r="F33" s="267"/>
      <c r="G33" s="268">
        <f t="shared" si="0"/>
        <v>1</v>
      </c>
      <c r="K33" s="268"/>
      <c r="M33" s="268"/>
    </row>
    <row r="34" spans="1:13" ht="18.75" x14ac:dyDescent="0.25">
      <c r="A34" s="262"/>
      <c r="B34" s="262"/>
      <c r="C34" s="289">
        <f>C7+27</f>
        <v>44679</v>
      </c>
      <c r="D34" s="269">
        <f>IF(Daily!AB870=0,"",Daily!AB870)</f>
        <v>318132</v>
      </c>
      <c r="E34" s="270">
        <f>IF(Daily!AC870=0,"",Daily!AC870)</f>
        <v>316778</v>
      </c>
      <c r="F34" s="267"/>
      <c r="G34" s="268">
        <f t="shared" si="0"/>
        <v>1</v>
      </c>
      <c r="K34" s="268"/>
      <c r="M34" s="268"/>
    </row>
    <row r="35" spans="1:13" ht="18.75" x14ac:dyDescent="0.25">
      <c r="A35" s="262"/>
      <c r="B35" s="262"/>
      <c r="C35" s="289">
        <f>C7+28</f>
        <v>44680</v>
      </c>
      <c r="D35" s="269">
        <f>IF(Daily!AB901=0,"",Daily!AB901)</f>
        <v>331419</v>
      </c>
      <c r="E35" s="270">
        <f>IF(Daily!AC901=0,"",Daily!AC901)</f>
        <v>329957</v>
      </c>
      <c r="F35" s="267"/>
      <c r="G35" s="268">
        <f t="shared" si="0"/>
        <v>1</v>
      </c>
      <c r="K35" s="268"/>
      <c r="M35" s="268"/>
    </row>
    <row r="36" spans="1:13" ht="18.75" x14ac:dyDescent="0.25">
      <c r="A36" s="262"/>
      <c r="B36" s="262"/>
      <c r="C36" s="289">
        <f>C8+28</f>
        <v>44681</v>
      </c>
      <c r="D36" s="269">
        <f>IF(Daily!AB932=0,"",Daily!AB932)</f>
        <v>279655</v>
      </c>
      <c r="E36" s="270">
        <f>IF(Daily!AC932=0,"",Daily!AC932)</f>
        <v>278014</v>
      </c>
      <c r="F36" s="267"/>
      <c r="G36" s="268">
        <f t="shared" si="0"/>
        <v>2</v>
      </c>
      <c r="K36" s="268"/>
      <c r="M36" s="268"/>
    </row>
    <row r="37" spans="1:13" ht="19.5" thickBot="1" x14ac:dyDescent="0.3">
      <c r="A37" s="262"/>
      <c r="B37" s="262"/>
      <c r="C37" s="289">
        <f>C9+28</f>
        <v>44682</v>
      </c>
      <c r="D37" s="269"/>
      <c r="E37" s="271"/>
      <c r="F37" s="267"/>
      <c r="G37" s="268">
        <f t="shared" ref="G37" si="1">IF(D37="",0,IF(WEEKDAY(C37,2)=7,3,IF(H37="H",3,IF(WEEKDAY(C37,2)=6,2,1))))</f>
        <v>0</v>
      </c>
      <c r="M37" s="268"/>
    </row>
    <row r="38" spans="1:13" ht="17.25" thickTop="1" thickBot="1" x14ac:dyDescent="0.25">
      <c r="A38" s="262"/>
      <c r="B38" s="262"/>
      <c r="C38" s="290" t="s">
        <v>41</v>
      </c>
      <c r="D38" s="272">
        <f>SUM(D7:D37)</f>
        <v>7318128</v>
      </c>
      <c r="E38" s="273">
        <f>SUM(E7:E37)</f>
        <v>7293677</v>
      </c>
      <c r="F38" s="274"/>
      <c r="G38" s="275"/>
      <c r="H38" s="275"/>
      <c r="I38" s="275"/>
    </row>
    <row r="39" spans="1:13" ht="16.5" thickTop="1" x14ac:dyDescent="0.25">
      <c r="A39" s="276"/>
      <c r="B39" s="277"/>
      <c r="C39" s="291" t="s">
        <v>61</v>
      </c>
      <c r="D39" s="292"/>
      <c r="E39" s="292"/>
      <c r="F39" s="278"/>
    </row>
    <row r="40" spans="1:13" ht="15.75" x14ac:dyDescent="0.25">
      <c r="A40" s="276"/>
      <c r="B40" s="277"/>
      <c r="C40" s="292"/>
      <c r="D40" s="292"/>
      <c r="E40" s="292"/>
      <c r="F40" s="278"/>
    </row>
    <row r="41" spans="1:13" ht="15.75" x14ac:dyDescent="0.25">
      <c r="A41" s="276"/>
      <c r="C41" s="293" t="s">
        <v>64</v>
      </c>
      <c r="D41" s="294">
        <f>MAX(D7:D37)</f>
        <v>335993</v>
      </c>
      <c r="E41" s="294">
        <f>MAX(E7:E37)</f>
        <v>334390</v>
      </c>
      <c r="F41" s="279"/>
    </row>
    <row r="42" spans="1:13" ht="15.75" x14ac:dyDescent="0.25">
      <c r="A42" s="276"/>
      <c r="C42" s="293" t="s">
        <v>62</v>
      </c>
      <c r="D42" s="295">
        <f>IF(D38=0,"-",INDEX($C$7:$C$37,MATCH(MAX(D$7:D$37),D$7:D$37,0)))</f>
        <v>44659</v>
      </c>
      <c r="E42" s="295">
        <f>IF(E38=0,"-",INDEX($C$7:$C$37,MATCH(MAX(E$7:E$37),E$7:E$37,0)))</f>
        <v>44659</v>
      </c>
      <c r="F42" s="280"/>
    </row>
    <row r="43" spans="1:13" ht="15.75" x14ac:dyDescent="0.25">
      <c r="A43" s="276"/>
      <c r="C43" s="293" t="s">
        <v>63</v>
      </c>
      <c r="D43" s="294">
        <f>IF(D38=0,0,AVERAGEIF($G$7:$G$37,"&gt;0",D$7:D$37))</f>
        <v>292725.12</v>
      </c>
      <c r="E43" s="294">
        <f>IF(E38=0,0,AVERAGEIF($G$7:$G$37,"&gt;0",E$7:E$37))</f>
        <v>291747.08</v>
      </c>
      <c r="F43" s="279"/>
    </row>
    <row r="44" spans="1:13" ht="15.75" x14ac:dyDescent="0.25">
      <c r="A44" s="276"/>
      <c r="C44" s="293" t="s">
        <v>68</v>
      </c>
      <c r="D44" s="296">
        <f>SUMIF($G$7:$G$37,1,D$7:D$37)</f>
        <v>5643782</v>
      </c>
      <c r="E44" s="296">
        <f>SUMIF($G$7:$G$37,1,E$7:E$37)</f>
        <v>5627947</v>
      </c>
      <c r="F44" s="279"/>
    </row>
    <row r="45" spans="1:13" ht="15.75" x14ac:dyDescent="0.25">
      <c r="A45" s="276"/>
      <c r="C45" s="293" t="s">
        <v>65</v>
      </c>
      <c r="D45" s="294">
        <f>IF(D38=0,0,AVERAGEIF($G$7:$G$37,1,D$7:D$37))</f>
        <v>313543.44444444444</v>
      </c>
      <c r="E45" s="294">
        <f>IF(E38=0,0,AVERAGEIF($G$7:$G$37,1,E$7:E$37))</f>
        <v>312663.72222222225</v>
      </c>
      <c r="F45" s="279"/>
    </row>
    <row r="46" spans="1:13" ht="15.75" x14ac:dyDescent="0.25">
      <c r="C46" s="297" t="s">
        <v>66</v>
      </c>
      <c r="D46" s="296">
        <f>SUMIF($G$7:$G$37,2,D$7:D$37)</f>
        <v>817030</v>
      </c>
      <c r="E46" s="296">
        <f>SUMIF($G$7:$G$37,2,E$7:E$37)</f>
        <v>812707</v>
      </c>
      <c r="F46" s="281"/>
    </row>
    <row r="47" spans="1:13" ht="15.75" x14ac:dyDescent="0.25">
      <c r="C47" s="297" t="s">
        <v>67</v>
      </c>
      <c r="D47" s="294">
        <f>IFERROR(IF(D38=0,0,AVERAGEIF($G$7:$G$37,2,D$7:D$37)),0)</f>
        <v>272343.33333333331</v>
      </c>
      <c r="E47" s="294">
        <f>IFERROR(IF(E38=0,0,AVERAGEIF($G$7:$G$37,2,E$7:E$37)),0)</f>
        <v>270902.33333333331</v>
      </c>
      <c r="F47" s="281"/>
    </row>
    <row r="48" spans="1:13" ht="15.75" x14ac:dyDescent="0.25">
      <c r="C48" s="297" t="s">
        <v>72</v>
      </c>
      <c r="D48" s="296">
        <f>SUMIF($G$7:$G$37,3,D$7:D$37)</f>
        <v>857316</v>
      </c>
      <c r="E48" s="296">
        <f>SUMIF($G$7:$G$37,3,E$7:E$37)</f>
        <v>853023</v>
      </c>
      <c r="F48" s="282"/>
    </row>
    <row r="49" spans="3:6" ht="15.75" x14ac:dyDescent="0.25">
      <c r="C49" s="297" t="s">
        <v>71</v>
      </c>
      <c r="D49" s="294">
        <f>IFERROR(IF(D38=0,0,AVERAGEIF($G$7:$G$37,3,D$7:D$37)),0)</f>
        <v>214329</v>
      </c>
      <c r="E49" s="294">
        <f>IFERROR(IF(E38=0,0,AVERAGEIF($G$7:$G$37,3,E$7:E$37)),0)</f>
        <v>213255.75</v>
      </c>
      <c r="F49" s="282"/>
    </row>
    <row r="50" spans="3:6" ht="15.75" x14ac:dyDescent="0.25">
      <c r="C50" s="297" t="s">
        <v>70</v>
      </c>
      <c r="D50" s="298">
        <f>+D46+D48</f>
        <v>1674346</v>
      </c>
      <c r="E50" s="298">
        <f>+E46+E48</f>
        <v>1665730</v>
      </c>
      <c r="F50" s="282"/>
    </row>
    <row r="51" spans="3:6" ht="15.75" x14ac:dyDescent="0.25">
      <c r="C51" s="297" t="s">
        <v>69</v>
      </c>
      <c r="D51" s="299">
        <f>IFERROR(IF(D38=0,0,AVERAGEIF($G7:$G37,"&gt;1",D7:D37)),0)</f>
        <v>239192.28571428571</v>
      </c>
      <c r="E51" s="299">
        <f>IFERROR(IF(E38=0,0,AVERAGEIF($G7:$G37,"&gt;1",E7:E37)),0)</f>
        <v>237961.42857142858</v>
      </c>
      <c r="F51" s="282"/>
    </row>
    <row r="52" spans="3:6" ht="15.75" x14ac:dyDescent="0.25">
      <c r="C52" s="297" t="s">
        <v>41</v>
      </c>
      <c r="D52" s="296">
        <f>+D44+D46+D48</f>
        <v>7318128</v>
      </c>
      <c r="E52" s="296">
        <f>+E44+E46+E48</f>
        <v>7293677</v>
      </c>
      <c r="F52" s="279"/>
    </row>
    <row r="53" spans="3:6" hidden="1" x14ac:dyDescent="0.2">
      <c r="D53" s="284" t="str">
        <f>IF(Monthly!AB31=D52,"CORRECT","no")</f>
        <v>CORRECT</v>
      </c>
      <c r="E53" s="284" t="str">
        <f>IF(Monthly!AC31=E52,"CORRECT","no")</f>
        <v>no</v>
      </c>
      <c r="F53" s="285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87" t="s">
        <v>73</v>
      </c>
      <c r="D58" s="287"/>
      <c r="E58" s="287"/>
    </row>
    <row r="59" spans="3:6" hidden="1" x14ac:dyDescent="0.2">
      <c r="C59" s="284" t="s">
        <v>74</v>
      </c>
      <c r="D59" s="283">
        <f>AVERAGE(D15,D22,D29,D36)</f>
        <v>266119</v>
      </c>
      <c r="E59" s="283">
        <f t="array" ref="E59">AVERAGE(IF(WEEKDAY($C$7:$C$37,2)=1,E$7:E$37))</f>
        <v>310547</v>
      </c>
      <c r="F59" s="283"/>
    </row>
    <row r="60" spans="3:6" hidden="1" x14ac:dyDescent="0.2">
      <c r="C60" s="284" t="s">
        <v>75</v>
      </c>
      <c r="D60" s="283">
        <f t="array" ref="D60">AVERAGE(IF(WEEKDAY($C$7:$C$37,2)=2,D$7:D$37))</f>
        <v>306290</v>
      </c>
      <c r="E60" s="283">
        <f t="array" ref="E60">AVERAGE(IF(WEEKDAY($C$7:$C$37,2)=2,E$7:E$37))</f>
        <v>305315.75</v>
      </c>
    </row>
    <row r="61" spans="3:6" hidden="1" x14ac:dyDescent="0.2">
      <c r="C61" s="284" t="s">
        <v>76</v>
      </c>
      <c r="D61" s="283">
        <f t="array" ref="D61">AVERAGE(IF(WEEKDAY($C$7:$C$37,2)=3,D$7:D$37))</f>
        <v>316444.66666666669</v>
      </c>
      <c r="E61" s="283">
        <f t="array" ref="E61">AVERAGE(IF(WEEKDAY($C$7:$C$37,2)=3,E$7:E$37))</f>
        <v>315158.66666666669</v>
      </c>
    </row>
    <row r="62" spans="3:6" hidden="1" x14ac:dyDescent="0.2">
      <c r="C62" s="284" t="s">
        <v>77</v>
      </c>
      <c r="D62" s="283">
        <f t="array" ref="D62">AVERAGE(IF(WEEKDAY($C$7:$C$37,2)=4,D$7:D$37))</f>
        <v>312814</v>
      </c>
      <c r="E62" s="283">
        <f t="array" ref="E62">AVERAGE(IF(WEEKDAY($C$7:$C$37,2)=4,E$7:E$37))</f>
        <v>311428.33333333331</v>
      </c>
    </row>
    <row r="63" spans="3:6" hidden="1" x14ac:dyDescent="0.2">
      <c r="C63" s="284" t="s">
        <v>78</v>
      </c>
      <c r="D63" s="283">
        <f t="array" ref="D63">AVERAGE(IF(WEEKDAY($C$7:$C$37,2)=5,D$7:D$37))</f>
        <v>322647.25</v>
      </c>
      <c r="E63" s="283">
        <f t="array" ref="E63">AVERAGE(IF(WEEKDAY($C$7:$C$37,2)=5,E$7:E$37))</f>
        <v>321183.75</v>
      </c>
    </row>
    <row r="64" spans="3:6" hidden="1" x14ac:dyDescent="0.2">
      <c r="C64" s="284" t="s">
        <v>79</v>
      </c>
      <c r="D64" s="283">
        <f>AVERAGEIF($G$7:$G$37,2,D$7:D$37)</f>
        <v>272343.33333333331</v>
      </c>
      <c r="E64" s="283">
        <f>AVERAGEIF($G$7:$G$37,2,E$7:E$37)</f>
        <v>270902.33333333331</v>
      </c>
    </row>
    <row r="65" spans="3:5" hidden="1" x14ac:dyDescent="0.2">
      <c r="C65" s="284" t="s">
        <v>80</v>
      </c>
      <c r="D65" s="283">
        <f>AVERAGEIF($G$7:$G$37,3,D$7:D$37)</f>
        <v>214329</v>
      </c>
      <c r="E65" s="283">
        <f>AVERAGEIF($G$7:$G$37,3,E$7:E$37)</f>
        <v>213255.75</v>
      </c>
    </row>
    <row r="68" spans="3:5" x14ac:dyDescent="0.2">
      <c r="C68" s="284"/>
      <c r="D68" s="283"/>
    </row>
    <row r="69" spans="3:5" x14ac:dyDescent="0.2">
      <c r="C69" s="284"/>
      <c r="D69" s="283"/>
    </row>
    <row r="70" spans="3:5" x14ac:dyDescent="0.2">
      <c r="C70" s="284"/>
      <c r="D70" s="283"/>
    </row>
    <row r="71" spans="3:5" x14ac:dyDescent="0.2">
      <c r="C71" s="284"/>
      <c r="D71" s="283"/>
    </row>
    <row r="72" spans="3:5" x14ac:dyDescent="0.2">
      <c r="C72" s="284"/>
      <c r="D72" s="283"/>
    </row>
    <row r="73" spans="3:5" x14ac:dyDescent="0.2">
      <c r="C73" s="284"/>
      <c r="D73" s="283"/>
    </row>
    <row r="74" spans="3:5" x14ac:dyDescent="0.2">
      <c r="C74" s="284"/>
      <c r="D74" s="28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7:D37 D14:E14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1EC4DE-5A4E-4E44-8B79-D966EE46405E}"/>
</file>

<file path=customXml/itemProps2.xml><?xml version="1.0" encoding="utf-8"?>
<ds:datastoreItem xmlns:ds="http://schemas.openxmlformats.org/officeDocument/2006/customXml" ds:itemID="{95EE46F7-94B1-425C-A014-72E115C36558}"/>
</file>

<file path=customXml/itemProps3.xml><?xml version="1.0" encoding="utf-8"?>
<ds:datastoreItem xmlns:ds="http://schemas.openxmlformats.org/officeDocument/2006/customXml" ds:itemID="{AEF67567-354F-479E-9F76-47EE9539DD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2022-05-06T13:26:01Z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