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8_{650069C2-41A1-400F-8E76-FDC83B08643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dex" sheetId="1" r:id="rId1"/>
    <sheet name="Q1 to 11" sheetId="4" r:id="rId2"/>
    <sheet name="Data1" sheetId="5" r:id="rId3"/>
    <sheet name="Q12 to 20" sheetId="6" r:id="rId4"/>
  </sheets>
  <externalReferences>
    <externalReference r:id="rId5"/>
  </externalReferences>
  <definedNames>
    <definedName name="_xlnm._FilterDatabase" localSheetId="2" hidden="1">Data1!$F$1:$J$800</definedName>
    <definedName name="MyList">[1]!Myvalues</definedName>
    <definedName name="MyList2">[1]!Mylist1</definedName>
    <definedName name="Mylist3">[1]!Mylist1</definedName>
    <definedName name="Myvalu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8" i="4" l="1"/>
  <c r="B98" i="4"/>
  <c r="G98" i="4"/>
  <c r="G115" i="4"/>
  <c r="D108" i="4"/>
  <c r="D107" i="4"/>
  <c r="C107" i="4"/>
  <c r="C108" i="4" l="1"/>
  <c r="B108" i="4"/>
  <c r="B107" i="4"/>
  <c r="A68" i="6"/>
  <c r="C39" i="6"/>
  <c r="C40" i="6"/>
  <c r="C41" i="6"/>
  <c r="C42" i="6"/>
  <c r="C43" i="6"/>
  <c r="C44" i="6"/>
  <c r="C45" i="6"/>
  <c r="C46" i="6"/>
  <c r="C47" i="6"/>
  <c r="C48" i="6"/>
  <c r="C49" i="6"/>
  <c r="C50" i="6"/>
  <c r="C38" i="6"/>
  <c r="B39" i="6"/>
  <c r="B40" i="6"/>
  <c r="B41" i="6"/>
  <c r="B42" i="6"/>
  <c r="B43" i="6"/>
  <c r="B44" i="6"/>
  <c r="B45" i="6"/>
  <c r="B46" i="6"/>
  <c r="B47" i="6"/>
  <c r="B48" i="6"/>
  <c r="B49" i="6"/>
  <c r="B50" i="6"/>
  <c r="B38" i="6"/>
  <c r="B24" i="6"/>
  <c r="B28" i="6"/>
  <c r="B32" i="6"/>
  <c r="D33" i="6"/>
  <c r="D31" i="6"/>
  <c r="D28" i="6"/>
  <c r="D27" i="6"/>
  <c r="D26" i="6"/>
  <c r="D22" i="6"/>
  <c r="D23" i="6"/>
  <c r="D24" i="6"/>
  <c r="D25" i="6"/>
  <c r="D29" i="6"/>
  <c r="D30" i="6"/>
  <c r="D32" i="6"/>
  <c r="D21" i="6"/>
  <c r="C26" i="6"/>
  <c r="B26" i="6" s="1"/>
  <c r="C22" i="6"/>
  <c r="B22" i="6" s="1"/>
  <c r="C23" i="6"/>
  <c r="B23" i="6" s="1"/>
  <c r="C24" i="6"/>
  <c r="C25" i="6"/>
  <c r="B25" i="6" s="1"/>
  <c r="C27" i="6"/>
  <c r="B27" i="6" s="1"/>
  <c r="C28" i="6"/>
  <c r="C29" i="6"/>
  <c r="B29" i="6" s="1"/>
  <c r="C30" i="6"/>
  <c r="B30" i="6" s="1"/>
  <c r="C31" i="6"/>
  <c r="B31" i="6" s="1"/>
  <c r="C32" i="6"/>
  <c r="C33" i="6"/>
  <c r="B33" i="6" s="1"/>
  <c r="C21" i="6"/>
  <c r="B21" i="6" s="1"/>
  <c r="E8" i="6"/>
  <c r="E16" i="6"/>
  <c r="D15" i="6"/>
  <c r="D14" i="6"/>
  <c r="D13" i="6"/>
  <c r="D11" i="6"/>
  <c r="D10" i="6"/>
  <c r="D7" i="6"/>
  <c r="D6" i="6"/>
  <c r="D5" i="6"/>
  <c r="D8" i="6"/>
  <c r="D9" i="6"/>
  <c r="D12" i="6"/>
  <c r="E12" i="6" s="1"/>
  <c r="D16" i="6"/>
  <c r="D4" i="6"/>
  <c r="C14" i="6"/>
  <c r="C5" i="6"/>
  <c r="C6" i="6"/>
  <c r="C7" i="6"/>
  <c r="C8" i="6"/>
  <c r="C9" i="6"/>
  <c r="C10" i="6"/>
  <c r="C11" i="6"/>
  <c r="C12" i="6"/>
  <c r="C13" i="6"/>
  <c r="C15" i="6"/>
  <c r="C16" i="6"/>
  <c r="C4" i="6"/>
  <c r="B5" i="6"/>
  <c r="E5" i="6" s="1"/>
  <c r="B6" i="6"/>
  <c r="E6" i="6" s="1"/>
  <c r="B7" i="6"/>
  <c r="E7" i="6" s="1"/>
  <c r="B8" i="6"/>
  <c r="B9" i="6"/>
  <c r="E9" i="6" s="1"/>
  <c r="B10" i="6"/>
  <c r="E10" i="6" s="1"/>
  <c r="B11" i="6"/>
  <c r="E11" i="6" s="1"/>
  <c r="B12" i="6"/>
  <c r="B13" i="6"/>
  <c r="E13" i="6" s="1"/>
  <c r="B14" i="6"/>
  <c r="E14" i="6" s="1"/>
  <c r="B15" i="6"/>
  <c r="E15" i="6" s="1"/>
  <c r="B16" i="6"/>
  <c r="B4" i="6"/>
  <c r="E4" i="6" s="1"/>
  <c r="F98" i="4"/>
  <c r="A65" i="4"/>
  <c r="A58" i="4"/>
  <c r="A75" i="4"/>
  <c r="E65" i="4"/>
  <c r="C65" i="4"/>
  <c r="C51" i="4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2" i="5"/>
  <c r="A51" i="4" l="1"/>
  <c r="C44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2" i="5"/>
  <c r="D2" i="5"/>
  <c r="D3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F29" i="4"/>
  <c r="F20" i="4"/>
  <c r="B74" i="6"/>
  <c r="A75" i="6"/>
  <c r="A76" i="6" l="1"/>
  <c r="E75" i="6"/>
  <c r="F74" i="6"/>
  <c r="C74" i="6"/>
  <c r="D74" i="6"/>
  <c r="E74" i="6"/>
  <c r="B76" i="6"/>
  <c r="F76" i="6" s="1"/>
  <c r="B75" i="6"/>
  <c r="F75" i="6" s="1"/>
  <c r="C75" i="6" l="1"/>
  <c r="D75" i="6"/>
  <c r="A77" i="6"/>
  <c r="D76" i="6"/>
  <c r="C76" i="6"/>
  <c r="E76" i="6"/>
  <c r="A78" i="6" l="1"/>
  <c r="E77" i="6"/>
  <c r="D77" i="6"/>
  <c r="C77" i="6"/>
  <c r="B77" i="6"/>
  <c r="F77" i="6" s="1"/>
  <c r="A79" i="6" l="1"/>
  <c r="D78" i="6"/>
  <c r="C78" i="6"/>
  <c r="E78" i="6"/>
  <c r="B78" i="6"/>
  <c r="F78" i="6" s="1"/>
  <c r="A80" i="6" l="1"/>
  <c r="D79" i="6"/>
  <c r="C79" i="6"/>
  <c r="E79" i="6"/>
  <c r="B79" i="6"/>
  <c r="F79" i="6" s="1"/>
  <c r="A81" i="6" l="1"/>
  <c r="D80" i="6"/>
  <c r="C80" i="6"/>
  <c r="E80" i="6"/>
  <c r="B80" i="6"/>
  <c r="F80" i="6" s="1"/>
  <c r="A82" i="6" l="1"/>
  <c r="D81" i="6"/>
  <c r="C81" i="6"/>
  <c r="E81" i="6"/>
  <c r="B81" i="6"/>
  <c r="F81" i="6" s="1"/>
  <c r="A83" i="6" l="1"/>
  <c r="D82" i="6"/>
  <c r="C82" i="6"/>
  <c r="E82" i="6"/>
  <c r="B82" i="6"/>
  <c r="F82" i="6" s="1"/>
  <c r="A84" i="6" l="1"/>
  <c r="B83" i="6"/>
  <c r="F83" i="6" s="1"/>
  <c r="E83" i="6" l="1"/>
  <c r="A85" i="6"/>
  <c r="D84" i="6"/>
  <c r="C84" i="6"/>
  <c r="E84" i="6"/>
  <c r="B84" i="6"/>
  <c r="F84" i="6" s="1"/>
  <c r="C83" i="6"/>
  <c r="D83" i="6"/>
  <c r="A86" i="6" l="1"/>
  <c r="B85" i="6"/>
  <c r="F85" i="6" s="1"/>
  <c r="B86" i="6" l="1"/>
  <c r="F86" i="6" s="1"/>
  <c r="C85" i="6"/>
  <c r="E85" i="6"/>
  <c r="D85" i="6"/>
  <c r="E86" i="6" l="1"/>
  <c r="C86" i="6"/>
  <c r="D86" i="6"/>
</calcChain>
</file>

<file path=xl/sharedStrings.xml><?xml version="1.0" encoding="utf-8"?>
<sst xmlns="http://schemas.openxmlformats.org/spreadsheetml/2006/main" count="2261" uniqueCount="157">
  <si>
    <t>1. Array Function (Sum Product, Sum, if, Max, Min)</t>
  </si>
  <si>
    <r>
      <t>An </t>
    </r>
    <r>
      <rPr>
        <sz val="11"/>
        <color rgb="FF444444"/>
        <rFont val="Segoe UI"/>
        <family val="2"/>
      </rPr>
      <t>array formula</t>
    </r>
    <r>
      <rPr>
        <sz val="11"/>
        <color rgb="FF444444"/>
        <rFont val="Segoe UI"/>
        <family val="2"/>
      </rPr>
      <t> is a formula that can perform multiple calculations on one or more of the items in an array. </t>
    </r>
  </si>
  <si>
    <t>Q1. Count the two digit no. from the below Data?</t>
  </si>
  <si>
    <t>AA</t>
  </si>
  <si>
    <t>BB</t>
  </si>
  <si>
    <t>CC</t>
  </si>
  <si>
    <t>AAAA</t>
  </si>
  <si>
    <t>RRR</t>
  </si>
  <si>
    <t>DDD</t>
  </si>
  <si>
    <t>NN</t>
  </si>
  <si>
    <t>DDDD</t>
  </si>
  <si>
    <t>EEEEE</t>
  </si>
  <si>
    <t>QQQ</t>
  </si>
  <si>
    <t>WWWW</t>
  </si>
  <si>
    <t>ww</t>
  </si>
  <si>
    <t>RR</t>
  </si>
  <si>
    <t>SS</t>
  </si>
  <si>
    <t>Q2. Count the no. of words whose length is two?</t>
  </si>
  <si>
    <t>Items</t>
  </si>
  <si>
    <t>Date</t>
  </si>
  <si>
    <t>A</t>
  </si>
  <si>
    <t>b</t>
  </si>
  <si>
    <t>c</t>
  </si>
  <si>
    <t>d</t>
  </si>
  <si>
    <t>e</t>
  </si>
  <si>
    <t>f</t>
  </si>
  <si>
    <t>g</t>
  </si>
  <si>
    <t>h</t>
  </si>
  <si>
    <t>Months</t>
  </si>
  <si>
    <t>Formulaes</t>
  </si>
  <si>
    <t>Year</t>
  </si>
  <si>
    <t>Q4. Count the no of item which is equal to "A"  for the year 2011 from Data 1?</t>
  </si>
  <si>
    <t>Q3. Count the no. of Items as per the month according to the given validation from Data 1?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</si>
  <si>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</si>
  <si>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</si>
  <si>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</si>
  <si>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</si>
  <si>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</si>
  <si>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</si>
  <si>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</si>
  <si>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</si>
  <si>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Fuller</t>
  </si>
  <si>
    <t>Davolio</t>
  </si>
  <si>
    <t>Dodsworth</t>
  </si>
  <si>
    <t>Leverling</t>
  </si>
  <si>
    <t>Callahan</t>
  </si>
  <si>
    <t>USA</t>
  </si>
  <si>
    <t>Lee</t>
  </si>
  <si>
    <t>Chang</t>
  </si>
  <si>
    <t>From Data 1</t>
  </si>
  <si>
    <t>Q5. From the Data find out the Count on Range "A46" and Sum on Range "C46" of Order Amount for USA where Year is 2003?</t>
  </si>
  <si>
    <t>Q7. Find the Max, Min &amp; Average of order amount where Country is Equal to USA, Year &gt;=2004?</t>
  </si>
  <si>
    <t>Max</t>
  </si>
  <si>
    <t>Min</t>
  </si>
  <si>
    <t>Average</t>
  </si>
  <si>
    <t>2. Database Function (Dsum, Dcount, Dcounta, Dmax, Dmin, Daverage)</t>
  </si>
  <si>
    <t>Q6. Find the sum of order amount where year is equal to 2005, Country is equal to "UK"?</t>
  </si>
  <si>
    <t>A). Count where country is UK, Sales person is Buchanan.</t>
  </si>
  <si>
    <t>Q8. Find out the following from the Data as per the Criteria using database functions only given below:-</t>
  </si>
  <si>
    <t>Note:- Write the criteria as per the requirement.</t>
  </si>
  <si>
    <t>B) Find the sum of order amount where country is USA, order amount is &gt;5000 and &lt;10000  and order data is &gt;=1-Feb-2005.</t>
  </si>
  <si>
    <t>C) Find the Min, Max and Average Where country is equal to USA and UK, Salesperson is Buchnan, Lee &amp; Fuller, Order amount is &gt;5000 and Order Date is &gt; 1-Mar-2005.</t>
  </si>
  <si>
    <t># of Orders</t>
  </si>
  <si>
    <t>Q 10. Without Adding New Columns Total Sales by SalesPeople whose names starts with the letter indicated in the indicated years (Only using Formulae)</t>
  </si>
  <si>
    <t>Q9. Without Adding New Columns Total number of orders in years indicated.</t>
  </si>
  <si>
    <t>Name Begins With</t>
  </si>
  <si>
    <t>Total Sales</t>
  </si>
  <si>
    <t>C</t>
  </si>
  <si>
    <t>L</t>
  </si>
  <si>
    <t>Q 11. Find the sum of top 5 Sales</t>
  </si>
  <si>
    <t>Sales</t>
  </si>
  <si>
    <t>Sum of Sales</t>
  </si>
  <si>
    <t>Q 11. Extract the Year, Month and Day and convert it into date</t>
  </si>
  <si>
    <t>Transaction Date</t>
  </si>
  <si>
    <t>Month</t>
  </si>
  <si>
    <t>Day</t>
  </si>
  <si>
    <t>11.5.2009</t>
  </si>
  <si>
    <t>4.3.2009</t>
  </si>
  <si>
    <t>7.26.2009</t>
  </si>
  <si>
    <t>7.25.2009</t>
  </si>
  <si>
    <t>11.9.2009</t>
  </si>
  <si>
    <t>12.8.2009</t>
  </si>
  <si>
    <t>5.10.2009</t>
  </si>
  <si>
    <t>1.25.2009</t>
  </si>
  <si>
    <t>12.21.2009</t>
  </si>
  <si>
    <t>9.24.2009</t>
  </si>
  <si>
    <t>3.5.2009</t>
  </si>
  <si>
    <t>8.25.2009</t>
  </si>
  <si>
    <t>12.19.2009</t>
  </si>
  <si>
    <t>Q 12. Calculate Total Hours</t>
  </si>
  <si>
    <t>4 Days 3 Hours</t>
  </si>
  <si>
    <t>9 Days 12 Hours</t>
  </si>
  <si>
    <t>9 Days 1 Hours</t>
  </si>
  <si>
    <t>2 Days 2 Hours</t>
  </si>
  <si>
    <t>3 Days 8 Hours</t>
  </si>
  <si>
    <t>10 Days 8 Hours</t>
  </si>
  <si>
    <t>4 Days 11 Hours</t>
  </si>
  <si>
    <t>6 Days 12 Hours</t>
  </si>
  <si>
    <t>7 Days 3 Hours</t>
  </si>
  <si>
    <t>5 Days 3 Hours</t>
  </si>
  <si>
    <t>5 Days 12 Hours</t>
  </si>
  <si>
    <t>9 Days 5 Hours</t>
  </si>
  <si>
    <t>6 Days 10 Hours</t>
  </si>
  <si>
    <t>Total Hours</t>
  </si>
  <si>
    <t>Vs LM Date</t>
  </si>
  <si>
    <t>Vs LY Date</t>
  </si>
  <si>
    <t>Q 13. Calculate Vs LM Date and Vs LY Date</t>
  </si>
  <si>
    <t>Q 14. Calculate Total Time</t>
  </si>
  <si>
    <t>Start Date</t>
  </si>
  <si>
    <t>End Date</t>
  </si>
  <si>
    <t>Sun &amp; Sat</t>
  </si>
  <si>
    <t>Sun</t>
  </si>
  <si>
    <t>Sat</t>
  </si>
  <si>
    <t xml:space="preserve">Total Working Days Excluding </t>
  </si>
  <si>
    <t>No. of Weeks</t>
  </si>
  <si>
    <t>Q 15. Calculate as per below headings</t>
  </si>
  <si>
    <t>Q16. Using Validation validate the below columne as per given condition on a given range.</t>
  </si>
  <si>
    <t>The User can only Type Whole No.</t>
  </si>
  <si>
    <t>The User can only Type Decimal No.</t>
  </si>
  <si>
    <t>The User can only Type Date between 14-Oct-2011 to 14-Oct-2014</t>
  </si>
  <si>
    <t>Mobile No. containing 10 Digit (Length)</t>
  </si>
  <si>
    <t>Can only type Text Value</t>
  </si>
  <si>
    <t>Can only Type Numeric Value</t>
  </si>
  <si>
    <t>Unable to type the Duplicate Value</t>
  </si>
  <si>
    <t>Finance</t>
  </si>
  <si>
    <t>Marketing</t>
  </si>
  <si>
    <t>Audit</t>
  </si>
  <si>
    <t>Quality</t>
  </si>
  <si>
    <t>Chinese</t>
  </si>
  <si>
    <t>South Indian</t>
  </si>
  <si>
    <t>North Indian</t>
  </si>
  <si>
    <t>Department</t>
  </si>
  <si>
    <t>Peference</t>
  </si>
  <si>
    <t>Q17. Use List Validation for the below:-</t>
  </si>
  <si>
    <t>Veg</t>
  </si>
  <si>
    <t>Non Veg</t>
  </si>
  <si>
    <t>Masala Dosa</t>
  </si>
  <si>
    <t>Chicken</t>
  </si>
  <si>
    <t>Shahi Paneer</t>
  </si>
  <si>
    <t>Mutton</t>
  </si>
  <si>
    <t>Dal Makhani</t>
  </si>
  <si>
    <t>Fish</t>
  </si>
  <si>
    <t>Q19. Use Validation so that user can enter ID which starts from "2E" and length should be only 5</t>
  </si>
  <si>
    <t>Q20. Use strike through to cancel below ID's</t>
  </si>
  <si>
    <t>Employee ID</t>
  </si>
  <si>
    <t>Q18. Use two cells one for Veg and another for Non veg menu</t>
  </si>
  <si>
    <t>MONTH</t>
  </si>
  <si>
    <t>DAY</t>
  </si>
  <si>
    <t>YEAR</t>
  </si>
  <si>
    <t>YEAR DATE</t>
  </si>
  <si>
    <t>Years</t>
  </si>
  <si>
    <t>DAYS</t>
  </si>
  <si>
    <t>Hours</t>
  </si>
  <si>
    <t>mango</t>
  </si>
  <si>
    <t>Burger</t>
  </si>
  <si>
    <t>2E567</t>
  </si>
  <si>
    <t>2E678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</si>
</sst>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 * #,##0_ ;_ * \-#,##0_ ;_ * &quot;-&quot;??_ ;_ @_ "/>
    <numFmt numFmtId="166" formatCode="yyyy\-mm\-dd;@"/>
    <numFmt numFmtId="172" formatCode="[$-409]dd\-mmm\-yy;@"/>
    <numFmt numFmtId="173" formatCode="[$-409]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444444"/>
      <name val="Segoe U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5" fillId="0" borderId="0"/>
    <xf numFmtId="0" fontId="5" fillId="0" borderId="0"/>
    <xf numFmtId="0" fontId="7" fillId="0" borderId="0"/>
    <xf numFmtId="164" fontId="8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4" borderId="1" xfId="0" applyFont="1" applyFill="1" applyBorder="1"/>
    <xf numFmtId="0" fontId="1" fillId="5" borderId="1" xfId="0" applyFont="1" applyFill="1" applyBorder="1"/>
    <xf numFmtId="15" fontId="1" fillId="5" borderId="1" xfId="0" applyNumberFormat="1" applyFont="1" applyFill="1" applyBorder="1"/>
    <xf numFmtId="4" fontId="1" fillId="5" borderId="1" xfId="0" applyNumberFormat="1" applyFont="1" applyFill="1" applyBorder="1"/>
    <xf numFmtId="15" fontId="0" fillId="0" borderId="1" xfId="0" applyNumberFormat="1" applyBorder="1"/>
    <xf numFmtId="4" fontId="0" fillId="0" borderId="1" xfId="0" applyNumberFormat="1" applyBorder="1"/>
    <xf numFmtId="4" fontId="0" fillId="2" borderId="1" xfId="0" applyNumberFormat="1" applyFill="1" applyBorder="1"/>
    <xf numFmtId="4" fontId="0" fillId="0" borderId="0" xfId="0" applyNumberFormat="1"/>
    <xf numFmtId="165" fontId="0" fillId="7" borderId="1" xfId="5" applyNumberFormat="1" applyFont="1" applyFill="1" applyBorder="1"/>
    <xf numFmtId="0" fontId="3" fillId="8" borderId="1" xfId="0" applyFont="1" applyFill="1" applyBorder="1"/>
    <xf numFmtId="15" fontId="3" fillId="8" borderId="1" xfId="0" applyNumberFormat="1" applyFont="1" applyFill="1" applyBorder="1"/>
    <xf numFmtId="4" fontId="3" fillId="8" borderId="1" xfId="0" applyNumberFormat="1" applyFont="1" applyFill="1" applyBorder="1"/>
    <xf numFmtId="0" fontId="3" fillId="8" borderId="1" xfId="0" applyFont="1" applyFill="1" applyBorder="1" applyAlignment="1">
      <alignment horizontal="center"/>
    </xf>
    <xf numFmtId="20" fontId="0" fillId="0" borderId="1" xfId="0" applyNumberFormat="1" applyBorder="1"/>
    <xf numFmtId="0" fontId="0" fillId="4" borderId="1" xfId="0" applyFill="1" applyBorder="1"/>
    <xf numFmtId="0" fontId="0" fillId="3" borderId="1" xfId="0" applyFill="1" applyBorder="1"/>
    <xf numFmtId="0" fontId="1" fillId="0" borderId="1" xfId="0" applyFont="1" applyBorder="1"/>
    <xf numFmtId="0" fontId="4" fillId="0" borderId="1" xfId="0" applyFont="1" applyBorder="1"/>
    <xf numFmtId="0" fontId="2" fillId="3" borderId="1" xfId="0" applyFont="1" applyFill="1" applyBorder="1"/>
    <xf numFmtId="0" fontId="2" fillId="0" borderId="1" xfId="0" applyFont="1" applyBorder="1"/>
    <xf numFmtId="0" fontId="2" fillId="4" borderId="1" xfId="0" applyFont="1" applyFill="1" applyBorder="1"/>
    <xf numFmtId="0" fontId="0" fillId="6" borderId="1" xfId="0" applyFill="1" applyBorder="1"/>
    <xf numFmtId="0" fontId="6" fillId="0" borderId="1" xfId="0" applyFont="1" applyBorder="1"/>
    <xf numFmtId="0" fontId="0" fillId="7" borderId="1" xfId="0" applyFill="1" applyBorder="1"/>
    <xf numFmtId="0" fontId="7" fillId="0" borderId="1" xfId="4" applyBorder="1"/>
    <xf numFmtId="0" fontId="0" fillId="0" borderId="2" xfId="0" applyBorder="1"/>
    <xf numFmtId="15" fontId="0" fillId="0" borderId="2" xfId="0" applyNumberFormat="1" applyBorder="1"/>
    <xf numFmtId="4" fontId="0" fillId="0" borderId="2" xfId="0" applyNumberFormat="1" applyBorder="1"/>
    <xf numFmtId="0" fontId="3" fillId="8" borderId="1" xfId="0" applyFont="1" applyFill="1" applyBorder="1" applyAlignment="1">
      <alignment horizontal="center" wrapText="1"/>
    </xf>
    <xf numFmtId="14" fontId="0" fillId="4" borderId="1" xfId="0" applyNumberFormat="1" applyFill="1" applyBorder="1"/>
    <xf numFmtId="20" fontId="0" fillId="4" borderId="1" xfId="0" applyNumberFormat="1" applyFill="1" applyBorder="1"/>
    <xf numFmtId="166" fontId="1" fillId="4" borderId="1" xfId="0" applyNumberFormat="1" applyFont="1" applyFill="1" applyBorder="1"/>
    <xf numFmtId="166" fontId="0" fillId="0" borderId="2" xfId="0" applyNumberFormat="1" applyBorder="1"/>
    <xf numFmtId="166" fontId="0" fillId="0" borderId="1" xfId="0" applyNumberFormat="1" applyBorder="1"/>
    <xf numFmtId="166" fontId="0" fillId="0" borderId="0" xfId="0" applyNumberFormat="1"/>
    <xf numFmtId="4" fontId="0" fillId="0" borderId="0" xfId="0" applyNumberFormat="1" applyBorder="1"/>
    <xf numFmtId="0" fontId="0" fillId="0" borderId="0" xfId="0" applyNumberFormat="1"/>
    <xf numFmtId="1" fontId="0" fillId="4" borderId="1" xfId="0" applyNumberFormat="1" applyFill="1" applyBorder="1"/>
    <xf numFmtId="14" fontId="2" fillId="0" borderId="1" xfId="0" applyNumberFormat="1" applyFont="1" applyBorder="1"/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/>
    </xf>
    <xf numFmtId="172" fontId="0" fillId="0" borderId="1" xfId="0" applyNumberFormat="1" applyBorder="1"/>
    <xf numFmtId="173" fontId="0" fillId="0" borderId="1" xfId="0" applyNumberFormat="1" applyBorder="1"/>
    <xf numFmtId="11" fontId="0" fillId="4" borderId="1" xfId="0" applyNumberFormat="1" applyFill="1" applyBorder="1"/>
    <xf numFmtId="0" fontId="0" fillId="4" borderId="1" xfId="0" applyFont="1" applyFill="1" applyBorder="1"/>
  </cellXfs>
  <cellStyles count="6">
    <cellStyle name="=C:\WINNT\SYSTEM32\COMMAND.COM" xfId="2" xr:uid="{00000000-0005-0000-0000-000000000000}"/>
    <cellStyle name="Comma" xfId="5" builtinId="3"/>
    <cellStyle name="Normal" xfId="0" builtinId="0"/>
    <cellStyle name="Normal 2" xfId="1" xr:uid="{00000000-0005-0000-0000-000003000000}"/>
    <cellStyle name="Normal_Sheet2" xfId="4" xr:uid="{00000000-0005-0000-0000-000004000000}"/>
    <cellStyle name="Style 1" xfId="3" xr:uid="{00000000-0005-0000-0000-000005000000}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Book2"/>
      <sheetName val="Sheet4"/>
    </sheetNames>
    <definedNames>
      <definedName name="Mylist1" refersTo="='Sheet1'!$A$1:$A$4"/>
      <definedName name="Myvalues"/>
    </definedNames>
    <sheetDataSet>
      <sheetData sheetId="0">
        <row r="1">
          <cell r="A1" t="str">
            <v>Completed</v>
          </cell>
        </row>
        <row r="2">
          <cell r="A2" t="str">
            <v>Hold</v>
          </cell>
        </row>
        <row r="3">
          <cell r="A3" t="str">
            <v>Cancelled</v>
          </cell>
        </row>
        <row r="4">
          <cell r="A4" t="str">
            <v>Rejected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showGridLines="0" zoomScale="85" zoomScaleNormal="85" workbookViewId="0">
      <selection activeCell="E7" sqref="E7"/>
    </sheetView>
  </sheetViews>
  <sheetFormatPr defaultColWidth="8.7109375" defaultRowHeight="15" x14ac:dyDescent="0.25"/>
  <cols>
    <col min="1" max="1" width="26.42578125" style="1" customWidth="1"/>
    <col min="2" max="16384" width="8.7109375" style="1"/>
  </cols>
  <sheetData>
    <row r="1" spans="1:1" x14ac:dyDescent="0.25">
      <c r="A1" s="18" t="s">
        <v>0</v>
      </c>
    </row>
    <row r="2" spans="1:1" x14ac:dyDescent="0.25">
      <c r="A2" s="18" t="s">
        <v>55</v>
      </c>
    </row>
    <row r="3" spans="1:1" x14ac:dyDescent="0.25">
      <c r="A3" s="18"/>
    </row>
    <row r="7" spans="1:1" ht="16.5" x14ac:dyDescent="0.3">
      <c r="A7" s="19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40"/>
  <sheetViews>
    <sheetView showGridLines="0" tabSelected="1" topLeftCell="A6" zoomScale="98" zoomScaleNormal="85" workbookViewId="0">
      <selection activeCell="C36" sqref="C36"/>
    </sheetView>
  </sheetViews>
  <sheetFormatPr defaultColWidth="16.5703125" defaultRowHeight="15.75" x14ac:dyDescent="0.25"/>
  <cols>
    <col min="1" max="6" width="16.5703125" style="21"/>
    <col min="7" max="7" width="21.28515625" style="21" customWidth="1"/>
    <col min="8" max="16384" width="16.5703125" style="21"/>
  </cols>
  <sheetData>
    <row r="1" spans="1:20" x14ac:dyDescent="0.25">
      <c r="A1" s="20" t="s">
        <v>2</v>
      </c>
      <c r="B1" s="20"/>
      <c r="C1" s="20"/>
      <c r="D1" s="20"/>
      <c r="E1" s="20"/>
      <c r="F1" s="20"/>
      <c r="T1" s="21" t="s">
        <v>18</v>
      </c>
    </row>
    <row r="2" spans="1:20" x14ac:dyDescent="0.25">
      <c r="T2" s="21" t="s">
        <v>20</v>
      </c>
    </row>
    <row r="3" spans="1:20" x14ac:dyDescent="0.25">
      <c r="A3" s="21">
        <v>10</v>
      </c>
      <c r="B3" s="21">
        <v>272</v>
      </c>
      <c r="C3" s="21">
        <v>220</v>
      </c>
      <c r="D3" s="21">
        <v>260</v>
      </c>
      <c r="T3" s="21" t="s">
        <v>21</v>
      </c>
    </row>
    <row r="4" spans="1:20" x14ac:dyDescent="0.25">
      <c r="A4" s="21">
        <v>177</v>
      </c>
      <c r="B4" s="21">
        <v>172</v>
      </c>
      <c r="C4" s="21">
        <v>17</v>
      </c>
      <c r="D4" s="21">
        <v>153</v>
      </c>
      <c r="T4" s="21" t="s">
        <v>22</v>
      </c>
    </row>
    <row r="5" spans="1:20" x14ac:dyDescent="0.25">
      <c r="A5" s="21">
        <v>235</v>
      </c>
      <c r="B5" s="21">
        <v>182</v>
      </c>
      <c r="C5" s="21">
        <v>246</v>
      </c>
      <c r="D5" s="21">
        <v>60</v>
      </c>
      <c r="T5" s="21" t="s">
        <v>23</v>
      </c>
    </row>
    <row r="6" spans="1:20" x14ac:dyDescent="0.25">
      <c r="A6" s="21">
        <v>99</v>
      </c>
      <c r="B6" s="21">
        <v>75</v>
      </c>
      <c r="C6" s="21">
        <v>219</v>
      </c>
      <c r="D6" s="21">
        <v>284</v>
      </c>
      <c r="T6" s="21" t="s">
        <v>24</v>
      </c>
    </row>
    <row r="7" spans="1:20" x14ac:dyDescent="0.25">
      <c r="A7" s="21">
        <v>242</v>
      </c>
      <c r="B7" s="21">
        <v>95</v>
      </c>
      <c r="C7" s="21">
        <v>77</v>
      </c>
      <c r="D7" s="21">
        <v>70</v>
      </c>
      <c r="T7" s="21" t="s">
        <v>25</v>
      </c>
    </row>
    <row r="8" spans="1:20" x14ac:dyDescent="0.25">
      <c r="A8" s="21">
        <v>141</v>
      </c>
      <c r="B8" s="21">
        <v>198</v>
      </c>
      <c r="C8" s="21">
        <v>46</v>
      </c>
      <c r="D8" s="21">
        <v>191</v>
      </c>
      <c r="T8" s="21" t="s">
        <v>26</v>
      </c>
    </row>
    <row r="9" spans="1:20" x14ac:dyDescent="0.25">
      <c r="A9" s="21">
        <v>130</v>
      </c>
      <c r="B9" s="21">
        <v>282</v>
      </c>
      <c r="C9" s="21">
        <v>114</v>
      </c>
      <c r="D9" s="21">
        <v>129</v>
      </c>
      <c r="T9" s="21" t="s">
        <v>27</v>
      </c>
    </row>
    <row r="10" spans="1:20" x14ac:dyDescent="0.25">
      <c r="A10" s="21">
        <v>73</v>
      </c>
      <c r="B10" s="21">
        <v>155</v>
      </c>
      <c r="C10" s="21">
        <v>67</v>
      </c>
      <c r="D10" s="21">
        <v>92</v>
      </c>
      <c r="T10" s="1"/>
    </row>
    <row r="11" spans="1:20" x14ac:dyDescent="0.25">
      <c r="A11" s="21">
        <v>256</v>
      </c>
      <c r="B11" s="21">
        <v>67</v>
      </c>
      <c r="C11" s="21">
        <v>34</v>
      </c>
      <c r="D11" s="21">
        <v>234</v>
      </c>
      <c r="T11" s="1"/>
    </row>
    <row r="12" spans="1:20" x14ac:dyDescent="0.25">
      <c r="A12" s="21">
        <v>155</v>
      </c>
      <c r="B12" s="21">
        <v>185</v>
      </c>
      <c r="C12" s="21">
        <v>145</v>
      </c>
      <c r="D12" s="21">
        <v>289</v>
      </c>
      <c r="T12" s="1"/>
    </row>
    <row r="13" spans="1:20" x14ac:dyDescent="0.25">
      <c r="A13" s="21">
        <v>165</v>
      </c>
      <c r="B13" s="21">
        <v>16</v>
      </c>
      <c r="C13" s="21">
        <v>14</v>
      </c>
      <c r="D13" s="21">
        <v>29</v>
      </c>
      <c r="T13" s="1"/>
    </row>
    <row r="14" spans="1:20" x14ac:dyDescent="0.25">
      <c r="A14" s="21">
        <v>196</v>
      </c>
      <c r="B14" s="21">
        <v>201</v>
      </c>
      <c r="C14" s="21">
        <v>52</v>
      </c>
      <c r="D14" s="21">
        <v>166</v>
      </c>
      <c r="T14" s="1"/>
    </row>
    <row r="15" spans="1:20" x14ac:dyDescent="0.25">
      <c r="A15" s="21">
        <v>199</v>
      </c>
      <c r="B15" s="21">
        <v>198</v>
      </c>
      <c r="C15" s="21">
        <v>166</v>
      </c>
      <c r="D15" s="21">
        <v>169</v>
      </c>
      <c r="T15" s="1"/>
    </row>
    <row r="16" spans="1:20" x14ac:dyDescent="0.25">
      <c r="A16" s="21">
        <v>120</v>
      </c>
      <c r="B16" s="21">
        <v>158</v>
      </c>
      <c r="C16" s="21">
        <v>270</v>
      </c>
      <c r="D16" s="21">
        <v>176</v>
      </c>
      <c r="T16" s="1"/>
    </row>
    <row r="17" spans="1:20" x14ac:dyDescent="0.25">
      <c r="A17" s="21">
        <v>163</v>
      </c>
      <c r="B17" s="21">
        <v>69</v>
      </c>
      <c r="C17" s="21">
        <v>65</v>
      </c>
      <c r="D17" s="21">
        <v>270</v>
      </c>
      <c r="T17" s="1"/>
    </row>
    <row r="18" spans="1:20" x14ac:dyDescent="0.25">
      <c r="A18" s="21">
        <v>136</v>
      </c>
      <c r="B18" s="21">
        <v>142</v>
      </c>
      <c r="C18" s="21">
        <v>266</v>
      </c>
      <c r="D18" s="21">
        <v>139</v>
      </c>
      <c r="T18" s="1"/>
    </row>
    <row r="19" spans="1:20" x14ac:dyDescent="0.25">
      <c r="A19" s="21">
        <v>108</v>
      </c>
      <c r="B19" s="21">
        <v>252</v>
      </c>
      <c r="C19" s="21">
        <v>209</v>
      </c>
      <c r="D19" s="21">
        <v>136</v>
      </c>
      <c r="T19" s="1"/>
    </row>
    <row r="20" spans="1:20" x14ac:dyDescent="0.25">
      <c r="A20" s="21">
        <v>129</v>
      </c>
      <c r="B20" s="21">
        <v>296</v>
      </c>
      <c r="C20" s="21">
        <v>29</v>
      </c>
      <c r="D20" s="21">
        <v>215</v>
      </c>
      <c r="F20" s="22">
        <f>COUNTIFS(A1:D20, "&gt;=10", A1:D20, "&lt;=99")</f>
        <v>21</v>
      </c>
      <c r="T20" s="1"/>
    </row>
    <row r="21" spans="1:20" x14ac:dyDescent="0.25">
      <c r="T21" s="1"/>
    </row>
    <row r="22" spans="1:20" x14ac:dyDescent="0.25">
      <c r="T22" s="1"/>
    </row>
    <row r="23" spans="1:20" x14ac:dyDescent="0.25">
      <c r="A23" s="20" t="s">
        <v>17</v>
      </c>
      <c r="B23" s="20"/>
      <c r="C23" s="20"/>
      <c r="D23" s="20"/>
      <c r="E23" s="20"/>
      <c r="F23" s="20"/>
      <c r="T23" s="1"/>
    </row>
    <row r="24" spans="1:20" x14ac:dyDescent="0.25">
      <c r="T24" s="1"/>
    </row>
    <row r="25" spans="1:20" x14ac:dyDescent="0.25">
      <c r="A25" s="21" t="s">
        <v>3</v>
      </c>
      <c r="B25" s="21" t="s">
        <v>4</v>
      </c>
      <c r="C25" s="21" t="s">
        <v>7</v>
      </c>
      <c r="T25" s="1"/>
    </row>
    <row r="26" spans="1:20" x14ac:dyDescent="0.25">
      <c r="A26" s="21" t="s">
        <v>6</v>
      </c>
      <c r="B26" s="21" t="s">
        <v>5</v>
      </c>
      <c r="C26" s="21" t="s">
        <v>8</v>
      </c>
      <c r="T26" s="1"/>
    </row>
    <row r="27" spans="1:20" x14ac:dyDescent="0.25">
      <c r="A27" s="21" t="s">
        <v>9</v>
      </c>
      <c r="B27" s="21" t="s">
        <v>10</v>
      </c>
      <c r="C27" s="21" t="s">
        <v>11</v>
      </c>
      <c r="T27" s="1"/>
    </row>
    <row r="28" spans="1:20" x14ac:dyDescent="0.25">
      <c r="A28" s="21" t="s">
        <v>12</v>
      </c>
      <c r="B28" s="21" t="s">
        <v>13</v>
      </c>
      <c r="C28" s="21" t="s">
        <v>14</v>
      </c>
      <c r="T28" s="1"/>
    </row>
    <row r="29" spans="1:20" x14ac:dyDescent="0.25">
      <c r="A29" s="21" t="s">
        <v>15</v>
      </c>
      <c r="B29" s="21" t="s">
        <v>9</v>
      </c>
      <c r="C29" s="21" t="s">
        <v>16</v>
      </c>
      <c r="F29" s="22">
        <f>COUNTIF(A25:C29,"??")</f>
        <v>8</v>
      </c>
      <c r="T29" s="1"/>
    </row>
    <row r="30" spans="1:20" x14ac:dyDescent="0.25">
      <c r="T30" s="1"/>
    </row>
    <row r="31" spans="1:20" x14ac:dyDescent="0.25">
      <c r="T31" s="1"/>
    </row>
    <row r="32" spans="1:20" x14ac:dyDescent="0.25">
      <c r="T32" s="1"/>
    </row>
    <row r="33" spans="1:20" x14ac:dyDescent="0.25">
      <c r="A33" s="20" t="s">
        <v>32</v>
      </c>
      <c r="B33" s="20"/>
      <c r="C33" s="20"/>
      <c r="D33" s="20"/>
      <c r="E33" s="20"/>
      <c r="F33" s="20"/>
      <c r="T33" s="1"/>
    </row>
    <row r="34" spans="1:20" x14ac:dyDescent="0.25">
      <c r="T34" s="1"/>
    </row>
    <row r="35" spans="1:20" x14ac:dyDescent="0.25">
      <c r="A35" s="11" t="s">
        <v>28</v>
      </c>
      <c r="B35" s="11" t="s">
        <v>18</v>
      </c>
      <c r="C35" s="11" t="s">
        <v>29</v>
      </c>
      <c r="T35" s="1"/>
    </row>
    <row r="36" spans="1:20" x14ac:dyDescent="0.25">
      <c r="A36" s="23">
        <v>11</v>
      </c>
      <c r="B36" s="1" t="s">
        <v>23</v>
      </c>
      <c r="C36" s="16"/>
      <c r="T36" s="1"/>
    </row>
    <row r="37" spans="1:20" x14ac:dyDescent="0.25">
      <c r="T37" s="1"/>
    </row>
    <row r="38" spans="1:20" x14ac:dyDescent="0.25">
      <c r="T38" s="1"/>
    </row>
    <row r="39" spans="1:20" x14ac:dyDescent="0.25">
      <c r="T39" s="1"/>
    </row>
    <row r="40" spans="1:20" x14ac:dyDescent="0.25">
      <c r="A40" s="20" t="s">
        <v>31</v>
      </c>
      <c r="B40" s="20"/>
      <c r="C40" s="20"/>
      <c r="D40" s="20"/>
      <c r="E40" s="20"/>
      <c r="F40" s="20"/>
      <c r="T40" s="1"/>
    </row>
    <row r="41" spans="1:20" x14ac:dyDescent="0.25">
      <c r="T41" s="1"/>
    </row>
    <row r="42" spans="1:20" x14ac:dyDescent="0.25">
      <c r="T42" s="1"/>
    </row>
    <row r="43" spans="1:20" x14ac:dyDescent="0.25">
      <c r="A43" s="11" t="s">
        <v>30</v>
      </c>
      <c r="B43" s="11" t="s">
        <v>18</v>
      </c>
      <c r="C43" s="11" t="s">
        <v>29</v>
      </c>
      <c r="T43" s="1"/>
    </row>
    <row r="44" spans="1:20" x14ac:dyDescent="0.25">
      <c r="A44" s="21">
        <v>2011</v>
      </c>
      <c r="B44" s="1" t="s">
        <v>20</v>
      </c>
      <c r="C44" s="16">
        <f>COUNTIFS(Data1!A:A,"A")</f>
        <v>55</v>
      </c>
      <c r="T44" s="1"/>
    </row>
    <row r="45" spans="1:20" x14ac:dyDescent="0.25">
      <c r="T45" s="1"/>
    </row>
    <row r="46" spans="1:20" x14ac:dyDescent="0.25">
      <c r="T46" s="1"/>
    </row>
    <row r="47" spans="1:20" x14ac:dyDescent="0.25">
      <c r="T47" s="1"/>
    </row>
    <row r="48" spans="1:20" x14ac:dyDescent="0.25">
      <c r="A48" s="20" t="s">
        <v>50</v>
      </c>
      <c r="B48" s="20"/>
      <c r="C48" s="20"/>
      <c r="D48" s="20"/>
      <c r="E48" s="20"/>
      <c r="F48" s="20"/>
      <c r="G48" s="20"/>
      <c r="H48" s="20" t="s">
        <v>49</v>
      </c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T50" s="1"/>
    </row>
    <row r="51" spans="1:20" x14ac:dyDescent="0.25">
      <c r="A51" s="16">
        <f>COUNTIFS(Data1!A2:A46,"e")</f>
        <v>6</v>
      </c>
      <c r="B51" s="1"/>
      <c r="C51" s="16">
        <f>DSUM(Data1!F1:K46,Data1!J1,Data1!L1:M2)</f>
        <v>221076.4</v>
      </c>
      <c r="D51" s="1"/>
      <c r="E51" s="1"/>
      <c r="F51" s="1"/>
      <c r="G51" s="1"/>
      <c r="H51" s="1"/>
      <c r="T51" s="1"/>
    </row>
    <row r="52" spans="1:20" x14ac:dyDescent="0.25">
      <c r="A52" s="1"/>
      <c r="B52" s="1"/>
      <c r="C52" s="1"/>
      <c r="D52" s="1"/>
      <c r="E52" s="1"/>
      <c r="F52" s="1"/>
      <c r="G52" s="1"/>
      <c r="H52" s="1"/>
      <c r="T52" s="1"/>
    </row>
    <row r="53" spans="1:20" x14ac:dyDescent="0.25">
      <c r="A53" s="1"/>
      <c r="B53" s="1"/>
      <c r="C53" s="1"/>
      <c r="D53" s="1"/>
      <c r="E53" s="1"/>
      <c r="F53" s="1"/>
      <c r="G53" s="1"/>
      <c r="H53" s="1"/>
      <c r="T53" s="1"/>
    </row>
    <row r="54" spans="1:20" x14ac:dyDescent="0.25">
      <c r="T54" s="1"/>
    </row>
    <row r="55" spans="1:20" x14ac:dyDescent="0.25">
      <c r="A55" s="20" t="s">
        <v>56</v>
      </c>
      <c r="B55" s="20"/>
      <c r="C55" s="20"/>
      <c r="D55" s="20"/>
      <c r="E55" s="20"/>
      <c r="F55" s="20"/>
      <c r="T55" s="1"/>
    </row>
    <row r="56" spans="1:20" x14ac:dyDescent="0.25">
      <c r="T56" s="1"/>
    </row>
    <row r="57" spans="1:20" x14ac:dyDescent="0.25">
      <c r="T57" s="1"/>
    </row>
    <row r="58" spans="1:20" x14ac:dyDescent="0.25">
      <c r="A58" s="16">
        <f>DSUM(Data1!F1:K800,Data1!J1,Data1!N1:O2)</f>
        <v>333330.90999999986</v>
      </c>
      <c r="T58" s="1"/>
    </row>
    <row r="59" spans="1:20" x14ac:dyDescent="0.25">
      <c r="T59" s="1"/>
    </row>
    <row r="60" spans="1:20" x14ac:dyDescent="0.25">
      <c r="T60" s="1"/>
    </row>
    <row r="61" spans="1:20" x14ac:dyDescent="0.25">
      <c r="A61" s="20" t="s">
        <v>51</v>
      </c>
      <c r="B61" s="20"/>
      <c r="C61" s="20"/>
      <c r="D61" s="20"/>
      <c r="E61" s="20"/>
      <c r="F61" s="20"/>
      <c r="T61" s="1"/>
    </row>
    <row r="62" spans="1:20" x14ac:dyDescent="0.25">
      <c r="T62" s="1"/>
    </row>
    <row r="63" spans="1:20" x14ac:dyDescent="0.25">
      <c r="A63" s="24" t="s">
        <v>52</v>
      </c>
      <c r="B63" s="24"/>
      <c r="C63" s="24" t="s">
        <v>54</v>
      </c>
      <c r="D63" s="24"/>
      <c r="E63" s="24" t="s">
        <v>53</v>
      </c>
      <c r="T63" s="1"/>
    </row>
    <row r="64" spans="1:20" x14ac:dyDescent="0.25">
      <c r="T64" s="1"/>
    </row>
    <row r="65" spans="1:20" x14ac:dyDescent="0.25">
      <c r="A65" s="16">
        <f>DMAX(Data1!F1:K800,Data1!J1,Data1!P1:P2)</f>
        <v>12615.05</v>
      </c>
      <c r="C65" s="39">
        <f>DAVERAGE(Data1!F1:K800,Data1!J1,Data1!P1:Q2)</f>
        <v>1637.910714285714</v>
      </c>
      <c r="E65" s="16">
        <f>DMIN(Data1!F1:K800,Data1!J1,Data1!P1:Q2)</f>
        <v>103.2</v>
      </c>
      <c r="T65" s="1"/>
    </row>
    <row r="66" spans="1:20" x14ac:dyDescent="0.25">
      <c r="T66" s="1"/>
    </row>
    <row r="67" spans="1:20" x14ac:dyDescent="0.25">
      <c r="T67" s="1"/>
    </row>
    <row r="68" spans="1:20" x14ac:dyDescent="0.25">
      <c r="A68" s="20" t="s">
        <v>58</v>
      </c>
      <c r="B68" s="20"/>
      <c r="C68" s="20"/>
      <c r="D68" s="20"/>
      <c r="E68" s="20"/>
      <c r="F68" s="20"/>
      <c r="T68" s="1"/>
    </row>
    <row r="69" spans="1:20" x14ac:dyDescent="0.25">
      <c r="T69" s="1"/>
    </row>
    <row r="70" spans="1:20" x14ac:dyDescent="0.25">
      <c r="A70" s="21" t="s">
        <v>59</v>
      </c>
      <c r="T70" s="1"/>
    </row>
    <row r="71" spans="1:20" ht="16.5" customHeight="1" x14ac:dyDescent="0.25">
      <c r="T71" s="1"/>
    </row>
    <row r="72" spans="1:20" x14ac:dyDescent="0.25">
      <c r="A72" s="21" t="s">
        <v>57</v>
      </c>
      <c r="T72" s="1"/>
    </row>
    <row r="73" spans="1:20" x14ac:dyDescent="0.25">
      <c r="G73" s="21" t="s">
        <v>33</v>
      </c>
      <c r="H73" s="21" t="s">
        <v>34</v>
      </c>
      <c r="T73" s="1"/>
    </row>
    <row r="74" spans="1:20" x14ac:dyDescent="0.25">
      <c r="G74" s="21" t="s">
        <v>38</v>
      </c>
      <c r="H74" s="21" t="s">
        <v>39</v>
      </c>
      <c r="T74" s="1"/>
    </row>
    <row r="75" spans="1:20" x14ac:dyDescent="0.25">
      <c r="A75" s="22">
        <f>COUNTIFS(Data1!F1:F800,"UK",Data1!G1:G800,"Buchanan")</f>
        <v>42</v>
      </c>
      <c r="T75" s="1"/>
    </row>
    <row r="76" spans="1:20" x14ac:dyDescent="0.25">
      <c r="T76" s="1"/>
    </row>
    <row r="77" spans="1:20" x14ac:dyDescent="0.25">
      <c r="T77" s="1"/>
    </row>
    <row r="78" spans="1:20" x14ac:dyDescent="0.25">
      <c r="T78" s="1"/>
    </row>
    <row r="79" spans="1:20" x14ac:dyDescent="0.25">
      <c r="T79" s="1"/>
    </row>
    <row r="80" spans="1:20" ht="15.75" customHeight="1" x14ac:dyDescent="0.25">
      <c r="T80" s="1"/>
    </row>
    <row r="81" spans="1:20" x14ac:dyDescent="0.25">
      <c r="A81" s="21" t="s">
        <v>60</v>
      </c>
      <c r="T81" s="1"/>
    </row>
    <row r="82" spans="1:20" x14ac:dyDescent="0.25">
      <c r="T82" s="1"/>
    </row>
    <row r="83" spans="1:20" x14ac:dyDescent="0.25">
      <c r="A83" s="22"/>
      <c r="T83" s="1"/>
    </row>
    <row r="84" spans="1:20" x14ac:dyDescent="0.25">
      <c r="T84" s="1"/>
    </row>
    <row r="85" spans="1:20" x14ac:dyDescent="0.25">
      <c r="T85" s="1"/>
    </row>
    <row r="86" spans="1:20" x14ac:dyDescent="0.25">
      <c r="T86" s="1"/>
    </row>
    <row r="87" spans="1:20" x14ac:dyDescent="0.25">
      <c r="T87" s="1"/>
    </row>
    <row r="88" spans="1:20" x14ac:dyDescent="0.25">
      <c r="T88" s="1"/>
    </row>
    <row r="89" spans="1:20" x14ac:dyDescent="0.25">
      <c r="A89" s="21" t="s">
        <v>61</v>
      </c>
      <c r="T89" s="1"/>
    </row>
    <row r="90" spans="1:20" x14ac:dyDescent="0.25">
      <c r="T90" s="1"/>
    </row>
    <row r="91" spans="1:20" x14ac:dyDescent="0.25">
      <c r="A91" s="22"/>
      <c r="C91" s="22"/>
      <c r="E91" s="22"/>
      <c r="T91" s="1"/>
    </row>
    <row r="92" spans="1:20" x14ac:dyDescent="0.25">
      <c r="T92" s="1"/>
    </row>
    <row r="93" spans="1:20" x14ac:dyDescent="0.25">
      <c r="T93" s="1"/>
    </row>
    <row r="94" spans="1:20" x14ac:dyDescent="0.25">
      <c r="T94" s="1"/>
    </row>
    <row r="95" spans="1:20" x14ac:dyDescent="0.25">
      <c r="A95" s="20" t="s">
        <v>64</v>
      </c>
      <c r="B95" s="20"/>
      <c r="C95" s="20"/>
      <c r="D95" s="20"/>
      <c r="E95" s="20"/>
      <c r="F95" s="20"/>
      <c r="G95" s="20"/>
      <c r="H95" s="20"/>
      <c r="T95" s="1"/>
    </row>
    <row r="96" spans="1:20" x14ac:dyDescent="0.25">
      <c r="T96" s="1"/>
    </row>
    <row r="97" spans="1:20" x14ac:dyDescent="0.25">
      <c r="A97" s="11" t="s">
        <v>30</v>
      </c>
      <c r="B97" s="11">
        <v>2004</v>
      </c>
      <c r="C97" s="11">
        <v>2005</v>
      </c>
      <c r="D97" s="11">
        <v>2003</v>
      </c>
      <c r="T97" s="1"/>
    </row>
    <row r="98" spans="1:20" x14ac:dyDescent="0.25">
      <c r="A98" s="11" t="s">
        <v>62</v>
      </c>
      <c r="B98" s="25">
        <f>COUNTIFS(C115:C135, "&gt;=01/01/2004", C115:C135, "&lt;=31/12/2004")</f>
        <v>0</v>
      </c>
      <c r="C98" s="25">
        <f>COUNTIFS(C115:C135, "&gt;=01/01/2005", C115:C135, "&lt;=31/12/2005")</f>
        <v>0</v>
      </c>
      <c r="D98" s="25"/>
      <c r="F98" s="21">
        <f>COUNTIFS(C115:C135,"&gt;=01/01/2005",C115:C135,"&lt;=31/12/2005")</f>
        <v>0</v>
      </c>
      <c r="G98" s="21">
        <f>DCOUNTA(C114:G135,E114,J114:J116)</f>
        <v>21</v>
      </c>
      <c r="T98" s="1"/>
    </row>
    <row r="99" spans="1:20" x14ac:dyDescent="0.25">
      <c r="T99" s="1"/>
    </row>
    <row r="100" spans="1:20" x14ac:dyDescent="0.25">
      <c r="T100" s="1"/>
    </row>
    <row r="101" spans="1:20" x14ac:dyDescent="0.25">
      <c r="T101" s="1"/>
    </row>
    <row r="102" spans="1:20" x14ac:dyDescent="0.25">
      <c r="A102" s="20" t="s">
        <v>63</v>
      </c>
      <c r="B102" s="20"/>
      <c r="C102" s="20"/>
      <c r="D102" s="20"/>
      <c r="E102" s="20"/>
      <c r="F102" s="20"/>
      <c r="G102" s="20"/>
      <c r="H102" s="20"/>
      <c r="I102" s="20"/>
      <c r="T102" s="1"/>
    </row>
    <row r="103" spans="1:20" x14ac:dyDescent="0.25">
      <c r="T103" s="1"/>
    </row>
    <row r="104" spans="1:20" x14ac:dyDescent="0.25">
      <c r="T104" s="1"/>
    </row>
    <row r="105" spans="1:20" x14ac:dyDescent="0.25">
      <c r="A105" s="41" t="s">
        <v>65</v>
      </c>
      <c r="B105" s="42" t="s">
        <v>66</v>
      </c>
      <c r="C105" s="42"/>
      <c r="D105" s="42"/>
      <c r="T105" s="1"/>
    </row>
    <row r="106" spans="1:20" x14ac:dyDescent="0.25">
      <c r="A106" s="41"/>
      <c r="B106" s="11">
        <v>2004</v>
      </c>
      <c r="C106" s="11">
        <v>2005</v>
      </c>
      <c r="D106" s="11">
        <v>2003</v>
      </c>
      <c r="T106" s="1"/>
    </row>
    <row r="107" spans="1:20" x14ac:dyDescent="0.25">
      <c r="A107" s="11" t="s">
        <v>67</v>
      </c>
      <c r="B107" s="10">
        <f>SUMIFS(E115:E135, B115:B135, "C*", C115:C135, "&gt;=01-Jan-2004", C115:C135, "&lt;=31-Dec-2004")</f>
        <v>19961.650000000001</v>
      </c>
      <c r="C107" s="10">
        <f>SUMIFS(E115:E135, B115:B135, "C*", C115:C135, "&gt;=01-Jan-2005", C115:C135, "&lt;=31-Dec-2005")</f>
        <v>17510.489999999998</v>
      </c>
      <c r="D107" s="10">
        <f>SUMIFS(E115:E135, B115:B135, "C*", C115:C135, "&gt;=01-Jan-2003", C115:C135, "&lt;=31-Dec-2003")</f>
        <v>8593.2800000000007</v>
      </c>
      <c r="T107" s="1"/>
    </row>
    <row r="108" spans="1:20" ht="15.75" customHeight="1" x14ac:dyDescent="0.25">
      <c r="A108" s="11" t="s">
        <v>68</v>
      </c>
      <c r="B108" s="10">
        <f>SUMIFS(E115:E135, B115:B135, "L*", C115:C135, "&gt;=01-Jan-2004", C115:C135, "&lt;=31-Dec-2004")</f>
        <v>64414.079999999994</v>
      </c>
      <c r="C108" s="10">
        <f>SUMIFS(E115:E135, B115:B135, "L*", C115:C135, "&gt;=01-Jan-2005", C115:C135, "&lt;=31-Dec-2005")</f>
        <v>51294.11</v>
      </c>
      <c r="D108" s="10">
        <f>SUMIFS(E115:E135, B115:B135, "L*", C115:C135, "&gt;=01-Jan-2003", C115:C135, "&lt;=31-Dec-2003")</f>
        <v>7390.2</v>
      </c>
      <c r="T108" s="1"/>
    </row>
    <row r="109" spans="1:20" x14ac:dyDescent="0.25">
      <c r="A109" s="26"/>
      <c r="B109" s="1"/>
      <c r="C109" s="1"/>
      <c r="D109" s="1"/>
      <c r="T109" s="1"/>
    </row>
    <row r="110" spans="1:20" x14ac:dyDescent="0.25">
      <c r="T110" s="1"/>
    </row>
    <row r="111" spans="1:20" x14ac:dyDescent="0.25">
      <c r="T111" s="1"/>
    </row>
    <row r="112" spans="1:20" x14ac:dyDescent="0.25">
      <c r="A112" s="20" t="s">
        <v>69</v>
      </c>
      <c r="B112" s="20"/>
      <c r="C112" s="20"/>
      <c r="D112" s="20"/>
      <c r="E112" s="20"/>
      <c r="F112" s="20"/>
      <c r="G112" s="20"/>
      <c r="H112" s="20"/>
      <c r="I112" s="20"/>
      <c r="T112" s="1"/>
    </row>
    <row r="113" spans="1:20" x14ac:dyDescent="0.25">
      <c r="T113" s="1"/>
    </row>
    <row r="114" spans="1:20" x14ac:dyDescent="0.25">
      <c r="A114" s="11" t="s">
        <v>33</v>
      </c>
      <c r="B114" s="11" t="s">
        <v>34</v>
      </c>
      <c r="C114" s="12" t="s">
        <v>35</v>
      </c>
      <c r="D114" s="11" t="s">
        <v>36</v>
      </c>
      <c r="E114" s="13" t="s">
        <v>37</v>
      </c>
      <c r="G114" s="13" t="s">
        <v>71</v>
      </c>
      <c r="H114" s="21" t="s">
        <v>150</v>
      </c>
      <c r="T114" s="1"/>
    </row>
    <row r="115" spans="1:20" x14ac:dyDescent="0.25">
      <c r="A115" s="1" t="s">
        <v>38</v>
      </c>
      <c r="B115" s="1" t="s">
        <v>48</v>
      </c>
      <c r="C115" s="44">
        <v>38469</v>
      </c>
      <c r="D115" s="1">
        <v>11030</v>
      </c>
      <c r="E115" s="7">
        <v>12615.05</v>
      </c>
      <c r="G115" s="10">
        <f>SUM(E115:E119)</f>
        <v>63075.25</v>
      </c>
      <c r="H115" s="40">
        <v>37987</v>
      </c>
      <c r="T115" s="1"/>
    </row>
    <row r="116" spans="1:20" x14ac:dyDescent="0.25">
      <c r="A116" s="1" t="s">
        <v>46</v>
      </c>
      <c r="B116" s="1" t="s">
        <v>47</v>
      </c>
      <c r="C116" s="44">
        <v>38014</v>
      </c>
      <c r="D116" s="1">
        <v>10417</v>
      </c>
      <c r="E116" s="7">
        <v>12615.05</v>
      </c>
      <c r="H116" s="40">
        <v>38352</v>
      </c>
      <c r="T116" s="1"/>
    </row>
    <row r="117" spans="1:20" x14ac:dyDescent="0.25">
      <c r="A117" s="1" t="s">
        <v>46</v>
      </c>
      <c r="B117" s="1" t="s">
        <v>44</v>
      </c>
      <c r="C117" s="44">
        <v>38365</v>
      </c>
      <c r="D117" s="1">
        <v>10817</v>
      </c>
      <c r="E117" s="7">
        <v>12615.05</v>
      </c>
      <c r="T117" s="1"/>
    </row>
    <row r="118" spans="1:20" x14ac:dyDescent="0.25">
      <c r="A118" s="1" t="s">
        <v>46</v>
      </c>
      <c r="B118" s="1" t="s">
        <v>44</v>
      </c>
      <c r="C118" s="44">
        <v>38408</v>
      </c>
      <c r="D118" s="1">
        <v>10897</v>
      </c>
      <c r="E118" s="7">
        <v>12615.05</v>
      </c>
      <c r="T118" s="1"/>
    </row>
    <row r="119" spans="1:20" x14ac:dyDescent="0.25">
      <c r="A119" s="1" t="s">
        <v>46</v>
      </c>
      <c r="B119" s="1" t="s">
        <v>44</v>
      </c>
      <c r="C119" s="44">
        <v>38067</v>
      </c>
      <c r="D119" s="1">
        <v>10479</v>
      </c>
      <c r="E119" s="7">
        <v>12615.05</v>
      </c>
      <c r="T119" s="1"/>
    </row>
    <row r="120" spans="1:20" x14ac:dyDescent="0.25">
      <c r="A120" s="1" t="s">
        <v>46</v>
      </c>
      <c r="B120" s="1" t="s">
        <v>44</v>
      </c>
      <c r="C120" s="44">
        <v>38151</v>
      </c>
      <c r="D120" s="1">
        <v>10540</v>
      </c>
      <c r="E120" s="7">
        <v>10191.700000000001</v>
      </c>
      <c r="T120" s="1"/>
    </row>
    <row r="121" spans="1:20" x14ac:dyDescent="0.25">
      <c r="A121" s="1" t="s">
        <v>38</v>
      </c>
      <c r="B121" s="1" t="s">
        <v>48</v>
      </c>
      <c r="C121" s="44">
        <v>38013</v>
      </c>
      <c r="D121" s="1">
        <v>10424</v>
      </c>
      <c r="E121" s="7">
        <v>9194.56</v>
      </c>
      <c r="T121" s="1"/>
    </row>
    <row r="122" spans="1:20" x14ac:dyDescent="0.25">
      <c r="A122" s="1" t="s">
        <v>46</v>
      </c>
      <c r="B122" s="1" t="s">
        <v>44</v>
      </c>
      <c r="C122" s="44">
        <v>38123</v>
      </c>
      <c r="D122" s="1">
        <v>10514</v>
      </c>
      <c r="E122" s="7">
        <v>8623.4500000000007</v>
      </c>
      <c r="T122" s="1"/>
    </row>
    <row r="123" spans="1:20" x14ac:dyDescent="0.25">
      <c r="A123" s="1" t="s">
        <v>38</v>
      </c>
      <c r="B123" s="1" t="s">
        <v>48</v>
      </c>
      <c r="C123" s="44">
        <v>37950</v>
      </c>
      <c r="D123" s="1">
        <v>10353</v>
      </c>
      <c r="E123" s="7">
        <v>8593.2800000000007</v>
      </c>
      <c r="T123" s="1"/>
    </row>
    <row r="124" spans="1:20" x14ac:dyDescent="0.25">
      <c r="A124" s="1" t="s">
        <v>46</v>
      </c>
      <c r="B124" s="1" t="s">
        <v>47</v>
      </c>
      <c r="C124" s="44">
        <v>38387</v>
      </c>
      <c r="D124" s="1">
        <v>10816</v>
      </c>
      <c r="E124" s="7">
        <v>8446.4500000000007</v>
      </c>
      <c r="T124" s="1"/>
    </row>
    <row r="125" spans="1:20" x14ac:dyDescent="0.25">
      <c r="A125" s="1" t="s">
        <v>46</v>
      </c>
      <c r="B125" s="1" t="s">
        <v>47</v>
      </c>
      <c r="C125" s="44">
        <v>37957</v>
      </c>
      <c r="D125" s="1">
        <v>10360</v>
      </c>
      <c r="E125" s="7">
        <v>7390.2</v>
      </c>
      <c r="T125" s="1"/>
    </row>
    <row r="126" spans="1:20" x14ac:dyDescent="0.25">
      <c r="A126" s="1" t="s">
        <v>46</v>
      </c>
      <c r="B126" s="1" t="s">
        <v>44</v>
      </c>
      <c r="C126" s="44">
        <v>38406</v>
      </c>
      <c r="D126" s="1">
        <v>10895</v>
      </c>
      <c r="E126" s="7">
        <v>6379.4</v>
      </c>
      <c r="T126" s="1"/>
    </row>
    <row r="127" spans="1:20" x14ac:dyDescent="0.25">
      <c r="A127" s="1" t="s">
        <v>46</v>
      </c>
      <c r="B127" s="1" t="s">
        <v>44</v>
      </c>
      <c r="C127" s="44">
        <v>38463</v>
      </c>
      <c r="D127" s="1">
        <v>11021</v>
      </c>
      <c r="E127" s="7">
        <v>6306.24</v>
      </c>
      <c r="T127" s="1"/>
    </row>
    <row r="128" spans="1:20" x14ac:dyDescent="0.25">
      <c r="A128" s="1" t="s">
        <v>46</v>
      </c>
      <c r="B128" s="1" t="s">
        <v>47</v>
      </c>
      <c r="C128" s="44">
        <v>38210</v>
      </c>
      <c r="D128" s="1">
        <v>10622</v>
      </c>
      <c r="E128" s="7">
        <v>5560</v>
      </c>
      <c r="T128" s="1"/>
    </row>
    <row r="129" spans="1:20" x14ac:dyDescent="0.25">
      <c r="A129" s="1" t="s">
        <v>38</v>
      </c>
      <c r="B129" s="1" t="s">
        <v>48</v>
      </c>
      <c r="C129" s="44">
        <v>38217</v>
      </c>
      <c r="D129" s="1">
        <v>10633</v>
      </c>
      <c r="E129" s="7">
        <v>5510.59</v>
      </c>
      <c r="T129" s="1"/>
    </row>
    <row r="130" spans="1:20" x14ac:dyDescent="0.25">
      <c r="A130" s="1" t="s">
        <v>38</v>
      </c>
      <c r="B130" s="1" t="s">
        <v>48</v>
      </c>
      <c r="C130" s="44">
        <v>38276</v>
      </c>
      <c r="D130" s="1">
        <v>10678</v>
      </c>
      <c r="E130" s="7">
        <v>5256.5</v>
      </c>
      <c r="T130" s="1"/>
    </row>
    <row r="131" spans="1:20" x14ac:dyDescent="0.25">
      <c r="A131" s="1" t="s">
        <v>46</v>
      </c>
      <c r="B131" s="1" t="s">
        <v>47</v>
      </c>
      <c r="C131" s="44">
        <v>38220</v>
      </c>
      <c r="D131" s="1">
        <v>10634</v>
      </c>
      <c r="E131" s="7">
        <v>4985.5</v>
      </c>
      <c r="T131" s="1"/>
    </row>
    <row r="132" spans="1:20" x14ac:dyDescent="0.25">
      <c r="A132" s="1" t="s">
        <v>46</v>
      </c>
      <c r="B132" s="1" t="s">
        <v>47</v>
      </c>
      <c r="C132" s="44">
        <v>38393</v>
      </c>
      <c r="D132" s="1">
        <v>10847</v>
      </c>
      <c r="E132" s="7">
        <v>4931.92</v>
      </c>
      <c r="T132" s="1"/>
    </row>
    <row r="133" spans="1:20" x14ac:dyDescent="0.25">
      <c r="A133" s="1" t="s">
        <v>46</v>
      </c>
      <c r="B133" s="1" t="s">
        <v>47</v>
      </c>
      <c r="C133" s="44">
        <v>38045</v>
      </c>
      <c r="D133" s="1">
        <v>10440</v>
      </c>
      <c r="E133" s="7">
        <v>4924.13</v>
      </c>
      <c r="T133" s="1"/>
    </row>
    <row r="134" spans="1:20" x14ac:dyDescent="0.25">
      <c r="A134" s="1" t="s">
        <v>46</v>
      </c>
      <c r="B134" s="1" t="s">
        <v>47</v>
      </c>
      <c r="C134" s="44">
        <v>38020</v>
      </c>
      <c r="D134" s="1">
        <v>10430</v>
      </c>
      <c r="E134" s="7">
        <v>4899.2</v>
      </c>
      <c r="T134" s="1"/>
    </row>
    <row r="135" spans="1:20" x14ac:dyDescent="0.25">
      <c r="A135" s="1" t="s">
        <v>38</v>
      </c>
      <c r="B135" s="1" t="s">
        <v>48</v>
      </c>
      <c r="C135" s="44">
        <v>38452</v>
      </c>
      <c r="D135" s="1">
        <v>10993</v>
      </c>
      <c r="E135" s="7">
        <v>4895.4399999999996</v>
      </c>
      <c r="T135" s="1"/>
    </row>
    <row r="136" spans="1:20" x14ac:dyDescent="0.25">
      <c r="T136" s="1"/>
    </row>
    <row r="137" spans="1:20" x14ac:dyDescent="0.25">
      <c r="T137" s="1"/>
    </row>
    <row r="138" spans="1:20" x14ac:dyDescent="0.25">
      <c r="T138" s="1"/>
    </row>
    <row r="139" spans="1:20" x14ac:dyDescent="0.25">
      <c r="T139" s="1"/>
    </row>
    <row r="140" spans="1:20" x14ac:dyDescent="0.25">
      <c r="T140" s="1"/>
    </row>
    <row r="141" spans="1:20" x14ac:dyDescent="0.25">
      <c r="T141" s="1"/>
    </row>
    <row r="142" spans="1:20" x14ac:dyDescent="0.25">
      <c r="T142" s="1"/>
    </row>
    <row r="143" spans="1:20" x14ac:dyDescent="0.25">
      <c r="T143" s="1"/>
    </row>
    <row r="144" spans="1:20" x14ac:dyDescent="0.25">
      <c r="T144" s="1"/>
    </row>
    <row r="145" spans="20:20" x14ac:dyDescent="0.25">
      <c r="T145" s="1"/>
    </row>
    <row r="146" spans="20:20" x14ac:dyDescent="0.25">
      <c r="T146" s="1"/>
    </row>
    <row r="147" spans="20:20" x14ac:dyDescent="0.25">
      <c r="T147" s="1"/>
    </row>
    <row r="148" spans="20:20" x14ac:dyDescent="0.25">
      <c r="T148" s="1"/>
    </row>
    <row r="149" spans="20:20" x14ac:dyDescent="0.25">
      <c r="T149" s="1"/>
    </row>
    <row r="150" spans="20:20" x14ac:dyDescent="0.25">
      <c r="T150" s="1"/>
    </row>
    <row r="151" spans="20:20" x14ac:dyDescent="0.25">
      <c r="T151" s="1"/>
    </row>
    <row r="152" spans="20:20" x14ac:dyDescent="0.25">
      <c r="T152" s="1"/>
    </row>
    <row r="153" spans="20:20" x14ac:dyDescent="0.25">
      <c r="T153" s="1"/>
    </row>
    <row r="154" spans="20:20" x14ac:dyDescent="0.25">
      <c r="T154" s="1"/>
    </row>
    <row r="155" spans="20:20" x14ac:dyDescent="0.25">
      <c r="T155" s="1"/>
    </row>
    <row r="156" spans="20:20" x14ac:dyDescent="0.25">
      <c r="T156" s="1"/>
    </row>
    <row r="157" spans="20:20" x14ac:dyDescent="0.25">
      <c r="T157" s="1"/>
    </row>
    <row r="158" spans="20:20" x14ac:dyDescent="0.25">
      <c r="T158" s="1"/>
    </row>
    <row r="159" spans="20:20" x14ac:dyDescent="0.25">
      <c r="T159" s="1"/>
    </row>
    <row r="160" spans="20:20" x14ac:dyDescent="0.25">
      <c r="T160" s="1"/>
    </row>
    <row r="161" spans="20:20" x14ac:dyDescent="0.25">
      <c r="T161" s="1"/>
    </row>
    <row r="162" spans="20:20" x14ac:dyDescent="0.25">
      <c r="T162" s="1"/>
    </row>
    <row r="163" spans="20:20" x14ac:dyDescent="0.25">
      <c r="T163" s="1"/>
    </row>
    <row r="164" spans="20:20" x14ac:dyDescent="0.25">
      <c r="T164" s="1"/>
    </row>
    <row r="165" spans="20:20" x14ac:dyDescent="0.25">
      <c r="T165" s="1"/>
    </row>
    <row r="166" spans="20:20" x14ac:dyDescent="0.25">
      <c r="T166" s="1"/>
    </row>
    <row r="167" spans="20:20" x14ac:dyDescent="0.25">
      <c r="T167" s="1"/>
    </row>
    <row r="168" spans="20:20" x14ac:dyDescent="0.25">
      <c r="T168" s="1"/>
    </row>
    <row r="169" spans="20:20" x14ac:dyDescent="0.25">
      <c r="T169" s="1"/>
    </row>
    <row r="170" spans="20:20" x14ac:dyDescent="0.25">
      <c r="T170" s="1"/>
    </row>
    <row r="171" spans="20:20" x14ac:dyDescent="0.25">
      <c r="T171" s="1"/>
    </row>
    <row r="172" spans="20:20" x14ac:dyDescent="0.25">
      <c r="T172" s="1"/>
    </row>
    <row r="173" spans="20:20" x14ac:dyDescent="0.25">
      <c r="T173" s="1"/>
    </row>
    <row r="174" spans="20:20" x14ac:dyDescent="0.25">
      <c r="T174" s="1"/>
    </row>
    <row r="175" spans="20:20" x14ac:dyDescent="0.25">
      <c r="T175" s="1"/>
    </row>
    <row r="176" spans="20:20" x14ac:dyDescent="0.25">
      <c r="T176" s="1"/>
    </row>
    <row r="177" spans="20:20" x14ac:dyDescent="0.25">
      <c r="T177" s="1"/>
    </row>
    <row r="178" spans="20:20" x14ac:dyDescent="0.25">
      <c r="T178" s="1"/>
    </row>
    <row r="179" spans="20:20" x14ac:dyDescent="0.25">
      <c r="T179" s="1"/>
    </row>
    <row r="180" spans="20:20" x14ac:dyDescent="0.25">
      <c r="T180" s="1"/>
    </row>
    <row r="181" spans="20:20" x14ac:dyDescent="0.25">
      <c r="T181" s="1"/>
    </row>
    <row r="182" spans="20:20" x14ac:dyDescent="0.25">
      <c r="T182" s="1"/>
    </row>
    <row r="183" spans="20:20" x14ac:dyDescent="0.25">
      <c r="T183" s="1"/>
    </row>
    <row r="184" spans="20:20" x14ac:dyDescent="0.25">
      <c r="T184" s="1"/>
    </row>
    <row r="185" spans="20:20" x14ac:dyDescent="0.25">
      <c r="T185" s="1"/>
    </row>
    <row r="186" spans="20:20" x14ac:dyDescent="0.25">
      <c r="T186" s="1"/>
    </row>
    <row r="187" spans="20:20" x14ac:dyDescent="0.25">
      <c r="T187" s="1"/>
    </row>
    <row r="188" spans="20:20" x14ac:dyDescent="0.25">
      <c r="T188" s="1"/>
    </row>
    <row r="189" spans="20:20" x14ac:dyDescent="0.25">
      <c r="T189" s="1"/>
    </row>
    <row r="190" spans="20:20" x14ac:dyDescent="0.25">
      <c r="T190" s="1"/>
    </row>
    <row r="191" spans="20:20" x14ac:dyDescent="0.25">
      <c r="T191" s="1"/>
    </row>
    <row r="192" spans="20:20" x14ac:dyDescent="0.25">
      <c r="T192" s="1"/>
    </row>
    <row r="193" spans="20:20" x14ac:dyDescent="0.25">
      <c r="T193" s="1"/>
    </row>
    <row r="194" spans="20:20" x14ac:dyDescent="0.25">
      <c r="T194" s="1"/>
    </row>
    <row r="195" spans="20:20" x14ac:dyDescent="0.25">
      <c r="T195" s="1"/>
    </row>
    <row r="196" spans="20:20" x14ac:dyDescent="0.25">
      <c r="T196" s="1"/>
    </row>
    <row r="197" spans="20:20" x14ac:dyDescent="0.25">
      <c r="T197" s="1"/>
    </row>
    <row r="198" spans="20:20" x14ac:dyDescent="0.25">
      <c r="T198" s="1"/>
    </row>
    <row r="199" spans="20:20" x14ac:dyDescent="0.25">
      <c r="T199" s="1"/>
    </row>
    <row r="200" spans="20:20" x14ac:dyDescent="0.25">
      <c r="T200" s="1"/>
    </row>
    <row r="201" spans="20:20" x14ac:dyDescent="0.25">
      <c r="T201" s="1"/>
    </row>
    <row r="202" spans="20:20" x14ac:dyDescent="0.25">
      <c r="T202" s="1"/>
    </row>
    <row r="203" spans="20:20" x14ac:dyDescent="0.25">
      <c r="T203" s="1"/>
    </row>
    <row r="204" spans="20:20" x14ac:dyDescent="0.25">
      <c r="T204" s="1"/>
    </row>
    <row r="205" spans="20:20" x14ac:dyDescent="0.25">
      <c r="T205" s="1"/>
    </row>
    <row r="206" spans="20:20" x14ac:dyDescent="0.25">
      <c r="T206" s="1"/>
    </row>
    <row r="207" spans="20:20" x14ac:dyDescent="0.25">
      <c r="T207" s="1"/>
    </row>
    <row r="208" spans="20:20" x14ac:dyDescent="0.25">
      <c r="T208" s="1"/>
    </row>
    <row r="209" spans="20:20" x14ac:dyDescent="0.25">
      <c r="T209" s="1"/>
    </row>
    <row r="210" spans="20:20" x14ac:dyDescent="0.25">
      <c r="T210" s="1"/>
    </row>
    <row r="211" spans="20:20" x14ac:dyDescent="0.25">
      <c r="T211" s="1"/>
    </row>
    <row r="212" spans="20:20" x14ac:dyDescent="0.25">
      <c r="T212" s="1"/>
    </row>
    <row r="213" spans="20:20" x14ac:dyDescent="0.25">
      <c r="T213" s="1"/>
    </row>
    <row r="214" spans="20:20" x14ac:dyDescent="0.25">
      <c r="T214" s="1"/>
    </row>
    <row r="215" spans="20:20" x14ac:dyDescent="0.25">
      <c r="T215" s="1"/>
    </row>
    <row r="216" spans="20:20" x14ac:dyDescent="0.25">
      <c r="T216" s="1"/>
    </row>
    <row r="217" spans="20:20" x14ac:dyDescent="0.25">
      <c r="T217" s="1"/>
    </row>
    <row r="218" spans="20:20" x14ac:dyDescent="0.25">
      <c r="T218" s="1"/>
    </row>
    <row r="219" spans="20:20" x14ac:dyDescent="0.25">
      <c r="T219" s="1"/>
    </row>
    <row r="220" spans="20:20" x14ac:dyDescent="0.25">
      <c r="T220" s="1"/>
    </row>
    <row r="221" spans="20:20" x14ac:dyDescent="0.25">
      <c r="T221" s="1"/>
    </row>
    <row r="222" spans="20:20" x14ac:dyDescent="0.25">
      <c r="T222" s="1"/>
    </row>
    <row r="223" spans="20:20" x14ac:dyDescent="0.25">
      <c r="T223" s="1"/>
    </row>
    <row r="224" spans="20:20" x14ac:dyDescent="0.25">
      <c r="T224" s="1"/>
    </row>
    <row r="225" spans="20:20" x14ac:dyDescent="0.25">
      <c r="T225" s="1"/>
    </row>
    <row r="226" spans="20:20" x14ac:dyDescent="0.25">
      <c r="T226" s="1"/>
    </row>
    <row r="227" spans="20:20" x14ac:dyDescent="0.25">
      <c r="T227" s="1"/>
    </row>
    <row r="228" spans="20:20" x14ac:dyDescent="0.25">
      <c r="T228" s="1"/>
    </row>
    <row r="229" spans="20:20" x14ac:dyDescent="0.25">
      <c r="T229" s="1"/>
    </row>
    <row r="230" spans="20:20" x14ac:dyDescent="0.25">
      <c r="T230" s="1"/>
    </row>
    <row r="231" spans="20:20" x14ac:dyDescent="0.25">
      <c r="T231" s="1"/>
    </row>
    <row r="232" spans="20:20" x14ac:dyDescent="0.25">
      <c r="T232" s="1"/>
    </row>
    <row r="233" spans="20:20" x14ac:dyDescent="0.25">
      <c r="T233" s="1"/>
    </row>
    <row r="234" spans="20:20" x14ac:dyDescent="0.25">
      <c r="T234" s="1"/>
    </row>
    <row r="235" spans="20:20" x14ac:dyDescent="0.25">
      <c r="T235" s="1"/>
    </row>
    <row r="236" spans="20:20" x14ac:dyDescent="0.25">
      <c r="T236" s="1"/>
    </row>
    <row r="237" spans="20:20" x14ac:dyDescent="0.25">
      <c r="T237" s="1"/>
    </row>
    <row r="238" spans="20:20" x14ac:dyDescent="0.25">
      <c r="T238" s="1"/>
    </row>
    <row r="239" spans="20:20" x14ac:dyDescent="0.25">
      <c r="T239" s="1"/>
    </row>
    <row r="240" spans="20:20" x14ac:dyDescent="0.25">
      <c r="T240" s="1"/>
    </row>
    <row r="241" spans="20:20" x14ac:dyDescent="0.25">
      <c r="T241" s="1"/>
    </row>
    <row r="242" spans="20:20" x14ac:dyDescent="0.25">
      <c r="T242" s="1"/>
    </row>
    <row r="243" spans="20:20" x14ac:dyDescent="0.25">
      <c r="T243" s="1"/>
    </row>
    <row r="244" spans="20:20" x14ac:dyDescent="0.25">
      <c r="T244" s="1"/>
    </row>
    <row r="245" spans="20:20" x14ac:dyDescent="0.25">
      <c r="T245" s="1"/>
    </row>
    <row r="246" spans="20:20" x14ac:dyDescent="0.25">
      <c r="T246" s="1"/>
    </row>
    <row r="247" spans="20:20" x14ac:dyDescent="0.25">
      <c r="T247" s="1"/>
    </row>
    <row r="248" spans="20:20" x14ac:dyDescent="0.25">
      <c r="T248" s="1"/>
    </row>
    <row r="249" spans="20:20" x14ac:dyDescent="0.25">
      <c r="T249" s="1"/>
    </row>
    <row r="250" spans="20:20" x14ac:dyDescent="0.25">
      <c r="T250" s="1"/>
    </row>
    <row r="251" spans="20:20" x14ac:dyDescent="0.25">
      <c r="T251" s="1"/>
    </row>
    <row r="252" spans="20:20" x14ac:dyDescent="0.25">
      <c r="T252" s="1"/>
    </row>
    <row r="253" spans="20:20" x14ac:dyDescent="0.25">
      <c r="T253" s="1"/>
    </row>
    <row r="254" spans="20:20" x14ac:dyDescent="0.25">
      <c r="T254" s="1"/>
    </row>
    <row r="255" spans="20:20" x14ac:dyDescent="0.25">
      <c r="T255" s="1"/>
    </row>
    <row r="256" spans="20:20" x14ac:dyDescent="0.25">
      <c r="T256" s="1"/>
    </row>
    <row r="257" spans="20:20" x14ac:dyDescent="0.25">
      <c r="T257" s="1"/>
    </row>
    <row r="258" spans="20:20" x14ac:dyDescent="0.25">
      <c r="T258" s="1"/>
    </row>
    <row r="259" spans="20:20" x14ac:dyDescent="0.25">
      <c r="T259" s="1"/>
    </row>
    <row r="260" spans="20:20" x14ac:dyDescent="0.25">
      <c r="T260" s="1"/>
    </row>
    <row r="261" spans="20:20" x14ac:dyDescent="0.25">
      <c r="T261" s="1"/>
    </row>
    <row r="262" spans="20:20" x14ac:dyDescent="0.25">
      <c r="T262" s="1"/>
    </row>
    <row r="263" spans="20:20" x14ac:dyDescent="0.25">
      <c r="T263" s="1"/>
    </row>
    <row r="264" spans="20:20" x14ac:dyDescent="0.25">
      <c r="T264" s="1"/>
    </row>
    <row r="265" spans="20:20" x14ac:dyDescent="0.25">
      <c r="T265" s="1"/>
    </row>
    <row r="266" spans="20:20" x14ac:dyDescent="0.25">
      <c r="T266" s="1"/>
    </row>
    <row r="267" spans="20:20" x14ac:dyDescent="0.25">
      <c r="T267" s="1"/>
    </row>
    <row r="268" spans="20:20" x14ac:dyDescent="0.25">
      <c r="T268" s="1"/>
    </row>
    <row r="269" spans="20:20" x14ac:dyDescent="0.25">
      <c r="T269" s="1"/>
    </row>
    <row r="270" spans="20:20" x14ac:dyDescent="0.25">
      <c r="T270" s="1"/>
    </row>
    <row r="271" spans="20:20" x14ac:dyDescent="0.25">
      <c r="T271" s="1"/>
    </row>
    <row r="272" spans="20:20" x14ac:dyDescent="0.25">
      <c r="T272" s="1"/>
    </row>
    <row r="273" spans="20:20" x14ac:dyDescent="0.25">
      <c r="T273" s="1"/>
    </row>
    <row r="274" spans="20:20" x14ac:dyDescent="0.25">
      <c r="T274" s="1"/>
    </row>
    <row r="275" spans="20:20" x14ac:dyDescent="0.25">
      <c r="T275" s="1"/>
    </row>
    <row r="276" spans="20:20" x14ac:dyDescent="0.25">
      <c r="T276" s="1"/>
    </row>
    <row r="277" spans="20:20" x14ac:dyDescent="0.25">
      <c r="T277" s="1"/>
    </row>
    <row r="278" spans="20:20" x14ac:dyDescent="0.25">
      <c r="T278" s="1"/>
    </row>
    <row r="279" spans="20:20" x14ac:dyDescent="0.25">
      <c r="T279" s="1"/>
    </row>
    <row r="280" spans="20:20" x14ac:dyDescent="0.25">
      <c r="T280" s="1"/>
    </row>
    <row r="281" spans="20:20" x14ac:dyDescent="0.25">
      <c r="T281" s="1"/>
    </row>
    <row r="282" spans="20:20" x14ac:dyDescent="0.25">
      <c r="T282" s="1"/>
    </row>
    <row r="283" spans="20:20" x14ac:dyDescent="0.25">
      <c r="T283" s="1"/>
    </row>
    <row r="284" spans="20:20" x14ac:dyDescent="0.25">
      <c r="T284" s="1"/>
    </row>
    <row r="285" spans="20:20" x14ac:dyDescent="0.25">
      <c r="T285" s="1"/>
    </row>
    <row r="286" spans="20:20" x14ac:dyDescent="0.25">
      <c r="T286" s="1"/>
    </row>
    <row r="287" spans="20:20" x14ac:dyDescent="0.25">
      <c r="T287" s="1"/>
    </row>
    <row r="288" spans="20:20" x14ac:dyDescent="0.25">
      <c r="T288" s="1"/>
    </row>
    <row r="289" spans="20:20" x14ac:dyDescent="0.25">
      <c r="T289" s="1"/>
    </row>
    <row r="290" spans="20:20" x14ac:dyDescent="0.25">
      <c r="T290" s="1"/>
    </row>
    <row r="291" spans="20:20" x14ac:dyDescent="0.25">
      <c r="T291" s="1"/>
    </row>
    <row r="292" spans="20:20" x14ac:dyDescent="0.25">
      <c r="T292" s="1"/>
    </row>
    <row r="293" spans="20:20" x14ac:dyDescent="0.25">
      <c r="T293" s="1"/>
    </row>
    <row r="294" spans="20:20" x14ac:dyDescent="0.25">
      <c r="T294" s="1"/>
    </row>
    <row r="295" spans="20:20" x14ac:dyDescent="0.25">
      <c r="T295" s="1"/>
    </row>
    <row r="296" spans="20:20" x14ac:dyDescent="0.25">
      <c r="T296" s="1"/>
    </row>
    <row r="297" spans="20:20" x14ac:dyDescent="0.25">
      <c r="T297" s="1"/>
    </row>
    <row r="298" spans="20:20" x14ac:dyDescent="0.25">
      <c r="T298" s="1"/>
    </row>
    <row r="299" spans="20:20" x14ac:dyDescent="0.25">
      <c r="T299" s="1"/>
    </row>
    <row r="300" spans="20:20" x14ac:dyDescent="0.25">
      <c r="T300" s="1"/>
    </row>
    <row r="301" spans="20:20" x14ac:dyDescent="0.25">
      <c r="T301" s="1"/>
    </row>
    <row r="302" spans="20:20" x14ac:dyDescent="0.25">
      <c r="T302" s="1"/>
    </row>
    <row r="303" spans="20:20" x14ac:dyDescent="0.25">
      <c r="T303" s="1"/>
    </row>
    <row r="304" spans="20:20" x14ac:dyDescent="0.25">
      <c r="T304" s="1"/>
    </row>
    <row r="305" spans="20:20" x14ac:dyDescent="0.25">
      <c r="T305" s="1"/>
    </row>
    <row r="306" spans="20:20" x14ac:dyDescent="0.25">
      <c r="T306" s="1"/>
    </row>
    <row r="307" spans="20:20" x14ac:dyDescent="0.25">
      <c r="T307" s="1"/>
    </row>
    <row r="308" spans="20:20" x14ac:dyDescent="0.25">
      <c r="T308" s="1"/>
    </row>
    <row r="309" spans="20:20" x14ac:dyDescent="0.25">
      <c r="T309" s="1"/>
    </row>
    <row r="310" spans="20:20" x14ac:dyDescent="0.25">
      <c r="T310" s="1"/>
    </row>
    <row r="311" spans="20:20" x14ac:dyDescent="0.25">
      <c r="T311" s="1"/>
    </row>
    <row r="312" spans="20:20" x14ac:dyDescent="0.25">
      <c r="T312" s="1"/>
    </row>
    <row r="313" spans="20:20" x14ac:dyDescent="0.25">
      <c r="T313" s="1"/>
    </row>
    <row r="314" spans="20:20" x14ac:dyDescent="0.25">
      <c r="T314" s="1"/>
    </row>
    <row r="315" spans="20:20" x14ac:dyDescent="0.25">
      <c r="T315" s="1"/>
    </row>
    <row r="316" spans="20:20" x14ac:dyDescent="0.25">
      <c r="T316" s="1"/>
    </row>
    <row r="317" spans="20:20" x14ac:dyDescent="0.25">
      <c r="T317" s="1"/>
    </row>
    <row r="318" spans="20:20" x14ac:dyDescent="0.25">
      <c r="T318" s="1"/>
    </row>
    <row r="319" spans="20:20" x14ac:dyDescent="0.25">
      <c r="T319" s="1"/>
    </row>
    <row r="320" spans="20:20" x14ac:dyDescent="0.25">
      <c r="T320" s="1"/>
    </row>
    <row r="321" spans="20:20" x14ac:dyDescent="0.25">
      <c r="T321" s="1"/>
    </row>
    <row r="322" spans="20:20" x14ac:dyDescent="0.25">
      <c r="T322" s="1"/>
    </row>
    <row r="323" spans="20:20" x14ac:dyDescent="0.25">
      <c r="T323" s="1"/>
    </row>
    <row r="324" spans="20:20" x14ac:dyDescent="0.25">
      <c r="T324" s="1"/>
    </row>
    <row r="325" spans="20:20" x14ac:dyDescent="0.25">
      <c r="T325" s="1"/>
    </row>
    <row r="326" spans="20:20" x14ac:dyDescent="0.25">
      <c r="T326" s="1"/>
    </row>
    <row r="327" spans="20:20" x14ac:dyDescent="0.25">
      <c r="T327" s="1"/>
    </row>
    <row r="328" spans="20:20" x14ac:dyDescent="0.25">
      <c r="T328" s="1"/>
    </row>
    <row r="329" spans="20:20" x14ac:dyDescent="0.25">
      <c r="T329" s="1"/>
    </row>
    <row r="330" spans="20:20" x14ac:dyDescent="0.25">
      <c r="T330" s="1"/>
    </row>
    <row r="331" spans="20:20" x14ac:dyDescent="0.25">
      <c r="T331" s="1"/>
    </row>
    <row r="332" spans="20:20" x14ac:dyDescent="0.25">
      <c r="T332" s="1"/>
    </row>
    <row r="333" spans="20:20" x14ac:dyDescent="0.25">
      <c r="T333" s="1"/>
    </row>
    <row r="334" spans="20:20" x14ac:dyDescent="0.25">
      <c r="T334" s="1"/>
    </row>
    <row r="335" spans="20:20" x14ac:dyDescent="0.25">
      <c r="T335" s="1"/>
    </row>
    <row r="336" spans="20:20" x14ac:dyDescent="0.25">
      <c r="T336" s="1"/>
    </row>
    <row r="337" spans="20:20" x14ac:dyDescent="0.25">
      <c r="T337" s="1"/>
    </row>
    <row r="338" spans="20:20" x14ac:dyDescent="0.25">
      <c r="T338" s="1"/>
    </row>
    <row r="339" spans="20:20" x14ac:dyDescent="0.25">
      <c r="T339" s="1"/>
    </row>
    <row r="340" spans="20:20" x14ac:dyDescent="0.25">
      <c r="T340" s="1"/>
    </row>
    <row r="341" spans="20:20" x14ac:dyDescent="0.25">
      <c r="T341" s="1"/>
    </row>
    <row r="342" spans="20:20" x14ac:dyDescent="0.25">
      <c r="T342" s="1"/>
    </row>
    <row r="343" spans="20:20" x14ac:dyDescent="0.25">
      <c r="T343" s="1"/>
    </row>
    <row r="344" spans="20:20" x14ac:dyDescent="0.25">
      <c r="T344" s="1"/>
    </row>
    <row r="345" spans="20:20" x14ac:dyDescent="0.25">
      <c r="T345" s="1"/>
    </row>
    <row r="346" spans="20:20" x14ac:dyDescent="0.25">
      <c r="T346" s="1"/>
    </row>
    <row r="347" spans="20:20" x14ac:dyDescent="0.25">
      <c r="T347" s="1"/>
    </row>
    <row r="348" spans="20:20" x14ac:dyDescent="0.25">
      <c r="T348" s="1"/>
    </row>
    <row r="349" spans="20:20" x14ac:dyDescent="0.25">
      <c r="T349" s="1"/>
    </row>
    <row r="350" spans="20:20" x14ac:dyDescent="0.25">
      <c r="T350" s="1"/>
    </row>
    <row r="351" spans="20:20" x14ac:dyDescent="0.25">
      <c r="T351" s="1"/>
    </row>
    <row r="352" spans="20:20" x14ac:dyDescent="0.25">
      <c r="T352" s="1"/>
    </row>
    <row r="353" spans="20:20" x14ac:dyDescent="0.25">
      <c r="T353" s="1"/>
    </row>
    <row r="354" spans="20:20" x14ac:dyDescent="0.25">
      <c r="T354" s="1"/>
    </row>
    <row r="355" spans="20:20" x14ac:dyDescent="0.25">
      <c r="T355" s="1"/>
    </row>
    <row r="356" spans="20:20" x14ac:dyDescent="0.25">
      <c r="T356" s="1"/>
    </row>
    <row r="357" spans="20:20" x14ac:dyDescent="0.25">
      <c r="T357" s="1"/>
    </row>
    <row r="358" spans="20:20" x14ac:dyDescent="0.25">
      <c r="T358" s="1"/>
    </row>
    <row r="359" spans="20:20" x14ac:dyDescent="0.25">
      <c r="T359" s="1"/>
    </row>
    <row r="360" spans="20:20" x14ac:dyDescent="0.25">
      <c r="T360" s="1"/>
    </row>
    <row r="361" spans="20:20" x14ac:dyDescent="0.25">
      <c r="T361" s="1"/>
    </row>
    <row r="362" spans="20:20" x14ac:dyDescent="0.25">
      <c r="T362" s="1"/>
    </row>
    <row r="363" spans="20:20" x14ac:dyDescent="0.25">
      <c r="T363" s="1"/>
    </row>
    <row r="364" spans="20:20" x14ac:dyDescent="0.25">
      <c r="T364" s="1"/>
    </row>
    <row r="365" spans="20:20" x14ac:dyDescent="0.25">
      <c r="T365" s="1"/>
    </row>
    <row r="366" spans="20:20" x14ac:dyDescent="0.25">
      <c r="T366" s="1"/>
    </row>
    <row r="367" spans="20:20" x14ac:dyDescent="0.25">
      <c r="T367" s="1"/>
    </row>
    <row r="368" spans="20:20" x14ac:dyDescent="0.25">
      <c r="T368" s="1"/>
    </row>
    <row r="369" spans="20:20" x14ac:dyDescent="0.25">
      <c r="T369" s="1"/>
    </row>
    <row r="370" spans="20:20" x14ac:dyDescent="0.25">
      <c r="T370" s="1"/>
    </row>
    <row r="371" spans="20:20" x14ac:dyDescent="0.25">
      <c r="T371" s="1"/>
    </row>
    <row r="372" spans="20:20" x14ac:dyDescent="0.25">
      <c r="T372" s="1"/>
    </row>
    <row r="373" spans="20:20" x14ac:dyDescent="0.25">
      <c r="T373" s="1"/>
    </row>
    <row r="374" spans="20:20" x14ac:dyDescent="0.25">
      <c r="T374" s="1"/>
    </row>
    <row r="375" spans="20:20" x14ac:dyDescent="0.25">
      <c r="T375" s="1"/>
    </row>
    <row r="376" spans="20:20" x14ac:dyDescent="0.25">
      <c r="T376" s="1"/>
    </row>
    <row r="377" spans="20:20" x14ac:dyDescent="0.25">
      <c r="T377" s="1"/>
    </row>
    <row r="378" spans="20:20" x14ac:dyDescent="0.25">
      <c r="T378" s="1"/>
    </row>
    <row r="379" spans="20:20" x14ac:dyDescent="0.25">
      <c r="T379" s="1"/>
    </row>
    <row r="380" spans="20:20" x14ac:dyDescent="0.25">
      <c r="T380" s="1"/>
    </row>
    <row r="381" spans="20:20" x14ac:dyDescent="0.25">
      <c r="T381" s="1"/>
    </row>
    <row r="382" spans="20:20" x14ac:dyDescent="0.25">
      <c r="T382" s="1"/>
    </row>
    <row r="383" spans="20:20" x14ac:dyDescent="0.25">
      <c r="T383" s="1"/>
    </row>
    <row r="384" spans="20:20" x14ac:dyDescent="0.25">
      <c r="T384" s="1"/>
    </row>
    <row r="385" spans="20:20" x14ac:dyDescent="0.25">
      <c r="T385" s="1"/>
    </row>
    <row r="386" spans="20:20" x14ac:dyDescent="0.25">
      <c r="T386" s="1"/>
    </row>
    <row r="387" spans="20:20" x14ac:dyDescent="0.25">
      <c r="T387" s="1"/>
    </row>
    <row r="388" spans="20:20" x14ac:dyDescent="0.25">
      <c r="T388" s="1"/>
    </row>
    <row r="389" spans="20:20" x14ac:dyDescent="0.25">
      <c r="T389" s="1"/>
    </row>
    <row r="390" spans="20:20" x14ac:dyDescent="0.25">
      <c r="T390" s="1"/>
    </row>
    <row r="391" spans="20:20" x14ac:dyDescent="0.25">
      <c r="T391" s="1"/>
    </row>
    <row r="392" spans="20:20" x14ac:dyDescent="0.25">
      <c r="T392" s="1"/>
    </row>
    <row r="393" spans="20:20" x14ac:dyDescent="0.25">
      <c r="T393" s="1"/>
    </row>
    <row r="394" spans="20:20" x14ac:dyDescent="0.25">
      <c r="T394" s="1"/>
    </row>
    <row r="395" spans="20:20" x14ac:dyDescent="0.25">
      <c r="T395" s="1"/>
    </row>
    <row r="396" spans="20:20" x14ac:dyDescent="0.25">
      <c r="T396" s="1"/>
    </row>
    <row r="397" spans="20:20" x14ac:dyDescent="0.25">
      <c r="T397" s="1"/>
    </row>
    <row r="398" spans="20:20" x14ac:dyDescent="0.25">
      <c r="T398" s="1"/>
    </row>
    <row r="399" spans="20:20" x14ac:dyDescent="0.25">
      <c r="T399" s="1"/>
    </row>
    <row r="400" spans="20:20" x14ac:dyDescent="0.25">
      <c r="T400" s="1"/>
    </row>
    <row r="401" spans="20:20" x14ac:dyDescent="0.25">
      <c r="T401" s="1"/>
    </row>
    <row r="402" spans="20:20" x14ac:dyDescent="0.25">
      <c r="T402" s="1"/>
    </row>
    <row r="403" spans="20:20" x14ac:dyDescent="0.25">
      <c r="T403" s="1"/>
    </row>
    <row r="404" spans="20:20" x14ac:dyDescent="0.25">
      <c r="T404" s="1"/>
    </row>
    <row r="405" spans="20:20" x14ac:dyDescent="0.25">
      <c r="T405" s="1"/>
    </row>
    <row r="406" spans="20:20" x14ac:dyDescent="0.25">
      <c r="T406" s="1"/>
    </row>
    <row r="407" spans="20:20" x14ac:dyDescent="0.25">
      <c r="T407" s="1"/>
    </row>
    <row r="408" spans="20:20" x14ac:dyDescent="0.25">
      <c r="T408" s="1"/>
    </row>
    <row r="409" spans="20:20" x14ac:dyDescent="0.25">
      <c r="T409" s="1"/>
    </row>
    <row r="410" spans="20:20" x14ac:dyDescent="0.25">
      <c r="T410" s="1"/>
    </row>
    <row r="411" spans="20:20" x14ac:dyDescent="0.25">
      <c r="T411" s="1"/>
    </row>
    <row r="412" spans="20:20" x14ac:dyDescent="0.25">
      <c r="T412" s="1"/>
    </row>
    <row r="413" spans="20:20" x14ac:dyDescent="0.25">
      <c r="T413" s="1"/>
    </row>
    <row r="414" spans="20:20" x14ac:dyDescent="0.25">
      <c r="T414" s="1"/>
    </row>
    <row r="415" spans="20:20" x14ac:dyDescent="0.25">
      <c r="T415" s="1"/>
    </row>
    <row r="416" spans="20:20" x14ac:dyDescent="0.25">
      <c r="T416" s="1"/>
    </row>
    <row r="417" spans="20:20" x14ac:dyDescent="0.25">
      <c r="T417" s="1"/>
    </row>
    <row r="418" spans="20:20" x14ac:dyDescent="0.25">
      <c r="T418" s="1"/>
    </row>
    <row r="419" spans="20:20" x14ac:dyDescent="0.25">
      <c r="T419" s="1"/>
    </row>
    <row r="420" spans="20:20" x14ac:dyDescent="0.25">
      <c r="T420" s="1"/>
    </row>
    <row r="421" spans="20:20" x14ac:dyDescent="0.25">
      <c r="T421" s="1"/>
    </row>
    <row r="422" spans="20:20" x14ac:dyDescent="0.25">
      <c r="T422" s="1"/>
    </row>
    <row r="423" spans="20:20" x14ac:dyDescent="0.25">
      <c r="T423" s="1"/>
    </row>
    <row r="424" spans="20:20" x14ac:dyDescent="0.25">
      <c r="T424" s="1"/>
    </row>
    <row r="425" spans="20:20" x14ac:dyDescent="0.25">
      <c r="T425" s="1"/>
    </row>
    <row r="426" spans="20:20" x14ac:dyDescent="0.25">
      <c r="T426" s="1"/>
    </row>
    <row r="427" spans="20:20" x14ac:dyDescent="0.25">
      <c r="T427" s="1"/>
    </row>
    <row r="428" spans="20:20" x14ac:dyDescent="0.25">
      <c r="T428" s="1"/>
    </row>
    <row r="429" spans="20:20" x14ac:dyDescent="0.25">
      <c r="T429" s="1"/>
    </row>
    <row r="430" spans="20:20" x14ac:dyDescent="0.25">
      <c r="T430" s="1"/>
    </row>
    <row r="431" spans="20:20" x14ac:dyDescent="0.25">
      <c r="T431" s="1"/>
    </row>
    <row r="432" spans="20:20" x14ac:dyDescent="0.25">
      <c r="T432" s="1"/>
    </row>
    <row r="433" spans="20:20" x14ac:dyDescent="0.25">
      <c r="T433" s="1"/>
    </row>
    <row r="434" spans="20:20" x14ac:dyDescent="0.25">
      <c r="T434" s="1"/>
    </row>
    <row r="435" spans="20:20" x14ac:dyDescent="0.25">
      <c r="T435" s="1"/>
    </row>
    <row r="436" spans="20:20" x14ac:dyDescent="0.25">
      <c r="T436" s="1"/>
    </row>
    <row r="437" spans="20:20" x14ac:dyDescent="0.25">
      <c r="T437" s="1"/>
    </row>
    <row r="438" spans="20:20" x14ac:dyDescent="0.25">
      <c r="T438" s="1"/>
    </row>
    <row r="439" spans="20:20" x14ac:dyDescent="0.25">
      <c r="T439" s="1"/>
    </row>
    <row r="440" spans="20:20" x14ac:dyDescent="0.25">
      <c r="T440" s="1"/>
    </row>
  </sheetData>
  <mergeCells count="2">
    <mergeCell ref="A105:A106"/>
    <mergeCell ref="B105:D105"/>
  </mergeCells>
  <dataValidations count="2">
    <dataValidation type="list" allowBlank="1" showInputMessage="1" showErrorMessage="1" sqref="A36" xr:uid="{00000000-0002-0000-0100-000000000000}">
      <formula1>"1,2,3,4,5,6,7,8,9,10,11,12"</formula1>
    </dataValidation>
    <dataValidation type="list" allowBlank="1" showInputMessage="1" showErrorMessage="1" sqref="B36 B44" xr:uid="{00000000-0002-0000-0100-000001000000}">
      <formula1>$T$2:$T$9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Q800"/>
  <sheetViews>
    <sheetView showGridLines="0" topLeftCell="B1" zoomScale="85" zoomScaleNormal="85" workbookViewId="0">
      <selection activeCell="J3" sqref="J3"/>
    </sheetView>
  </sheetViews>
  <sheetFormatPr defaultColWidth="8.7109375" defaultRowHeight="15" x14ac:dyDescent="0.25"/>
  <cols>
    <col min="1" max="1" width="5.7109375" style="1" bestFit="1" customWidth="1"/>
    <col min="2" max="2" width="10.5703125" style="35" bestFit="1" customWidth="1"/>
    <col min="3" max="3" width="7.140625" style="1" customWidth="1"/>
    <col min="4" max="5" width="8.7109375" style="1"/>
    <col min="6" max="6" width="10.7109375" style="1" bestFit="1" customWidth="1"/>
    <col min="7" max="7" width="14.140625" style="1" bestFit="1" customWidth="1"/>
    <col min="8" max="8" width="13.42578125" style="6" bestFit="1" customWidth="1"/>
    <col min="9" max="9" width="10.5703125" style="1" bestFit="1" customWidth="1"/>
    <col min="10" max="11" width="16.7109375" style="7" customWidth="1"/>
    <col min="12" max="16" width="8.7109375" style="1"/>
    <col min="17" max="17" width="12.5703125" style="1" bestFit="1" customWidth="1"/>
    <col min="18" max="16384" width="8.7109375" style="1"/>
  </cols>
  <sheetData>
    <row r="1" spans="1:17" x14ac:dyDescent="0.25">
      <c r="A1" s="2" t="s">
        <v>18</v>
      </c>
      <c r="B1" s="33" t="s">
        <v>19</v>
      </c>
      <c r="C1" s="1" t="s">
        <v>147</v>
      </c>
      <c r="D1" s="1" t="s">
        <v>146</v>
      </c>
      <c r="E1" s="1" t="s">
        <v>148</v>
      </c>
      <c r="F1" s="3" t="s">
        <v>33</v>
      </c>
      <c r="G1" s="3" t="s">
        <v>34</v>
      </c>
      <c r="H1" s="4" t="s">
        <v>35</v>
      </c>
      <c r="I1" s="3" t="s">
        <v>36</v>
      </c>
      <c r="J1" s="5" t="s">
        <v>37</v>
      </c>
      <c r="K1" s="5" t="s">
        <v>149</v>
      </c>
      <c r="L1" s="1" t="s">
        <v>33</v>
      </c>
      <c r="M1" s="1" t="s">
        <v>30</v>
      </c>
      <c r="N1" s="1" t="s">
        <v>33</v>
      </c>
      <c r="O1" s="1" t="s">
        <v>30</v>
      </c>
      <c r="P1" s="1" t="s">
        <v>33</v>
      </c>
      <c r="Q1" s="1" t="s">
        <v>34</v>
      </c>
    </row>
    <row r="2" spans="1:17" customFormat="1" x14ac:dyDescent="0.25">
      <c r="A2" s="27" t="s">
        <v>20</v>
      </c>
      <c r="B2" s="34">
        <v>40825</v>
      </c>
      <c r="C2" t="str">
        <f>TEXT(B2,"DD")</f>
        <v>09</v>
      </c>
      <c r="D2" t="str">
        <f>TEXT(B2,"MM")</f>
        <v>10</v>
      </c>
      <c r="E2" t="str">
        <f>TEXT(B2,"YYYY")</f>
        <v>2011</v>
      </c>
      <c r="F2" s="27" t="s">
        <v>46</v>
      </c>
      <c r="G2" s="27" t="s">
        <v>41</v>
      </c>
      <c r="H2" s="28">
        <v>38395</v>
      </c>
      <c r="I2" s="27">
        <v>10865</v>
      </c>
      <c r="J2" s="29">
        <v>16387.5</v>
      </c>
      <c r="K2" s="37" t="str">
        <f>TEXT(H2,"YYYY")</f>
        <v>2005</v>
      </c>
      <c r="L2" t="s">
        <v>46</v>
      </c>
      <c r="M2">
        <v>2003</v>
      </c>
      <c r="N2" t="s">
        <v>38</v>
      </c>
      <c r="O2">
        <v>2005</v>
      </c>
      <c r="P2" t="s">
        <v>38</v>
      </c>
      <c r="Q2" s="38" t="s">
        <v>39</v>
      </c>
    </row>
    <row r="3" spans="1:17" customFormat="1" x14ac:dyDescent="0.25">
      <c r="A3" s="1" t="s">
        <v>21</v>
      </c>
      <c r="B3" s="35">
        <v>40826</v>
      </c>
      <c r="C3" t="str">
        <f t="shared" ref="C3:C66" si="0">TEXT(B3,"DD")</f>
        <v>10</v>
      </c>
      <c r="D3" t="str">
        <f>TEXT(B2,"MM")</f>
        <v>10</v>
      </c>
      <c r="E3" t="str">
        <f t="shared" ref="E3:E66" si="1">TEXT(B3,"YYYY")</f>
        <v>2011</v>
      </c>
      <c r="F3" s="1" t="s">
        <v>46</v>
      </c>
      <c r="G3" s="1" t="s">
        <v>42</v>
      </c>
      <c r="H3" s="6">
        <v>38444</v>
      </c>
      <c r="I3" s="1">
        <v>10981</v>
      </c>
      <c r="J3" s="7">
        <v>15810</v>
      </c>
      <c r="K3" s="37" t="str">
        <f t="shared" ref="K3:K66" si="2">TEXT(H3,"YYYY")</f>
        <v>2005</v>
      </c>
    </row>
    <row r="4" spans="1:17" x14ac:dyDescent="0.25">
      <c r="A4" s="1" t="s">
        <v>22</v>
      </c>
      <c r="B4" s="35">
        <v>40827</v>
      </c>
      <c r="C4" t="str">
        <f t="shared" si="0"/>
        <v>11</v>
      </c>
      <c r="D4" t="str">
        <f t="shared" ref="D4:D67" si="3">TEXT(B3,"MM")</f>
        <v>10</v>
      </c>
      <c r="E4" t="str">
        <f t="shared" si="1"/>
        <v>2011</v>
      </c>
      <c r="F4" s="1" t="s">
        <v>38</v>
      </c>
      <c r="G4" s="1" t="s">
        <v>48</v>
      </c>
      <c r="H4" s="6">
        <v>38469</v>
      </c>
      <c r="I4" s="1">
        <v>11030</v>
      </c>
      <c r="J4" s="8">
        <v>12615.05</v>
      </c>
      <c r="K4" s="37" t="str">
        <f t="shared" si="2"/>
        <v>2005</v>
      </c>
    </row>
    <row r="5" spans="1:17" customFormat="1" x14ac:dyDescent="0.25">
      <c r="A5" s="27" t="s">
        <v>23</v>
      </c>
      <c r="B5" s="34">
        <v>40828</v>
      </c>
      <c r="C5" t="str">
        <f t="shared" si="0"/>
        <v>12</v>
      </c>
      <c r="D5" t="str">
        <f t="shared" si="3"/>
        <v>10</v>
      </c>
      <c r="E5" t="str">
        <f t="shared" si="1"/>
        <v>2011</v>
      </c>
      <c r="F5" s="27" t="s">
        <v>38</v>
      </c>
      <c r="G5" s="27" t="s">
        <v>43</v>
      </c>
      <c r="H5" s="28">
        <v>38406</v>
      </c>
      <c r="I5" s="27">
        <v>10889</v>
      </c>
      <c r="J5" s="29">
        <v>11380</v>
      </c>
      <c r="K5" s="37" t="str">
        <f t="shared" si="2"/>
        <v>2005</v>
      </c>
    </row>
    <row r="6" spans="1:17" x14ac:dyDescent="0.25">
      <c r="A6" s="1" t="s">
        <v>24</v>
      </c>
      <c r="B6" s="35">
        <v>40829</v>
      </c>
      <c r="C6" t="str">
        <f t="shared" si="0"/>
        <v>13</v>
      </c>
      <c r="D6" t="str">
        <f t="shared" si="3"/>
        <v>10</v>
      </c>
      <c r="E6" t="str">
        <f t="shared" si="1"/>
        <v>2011</v>
      </c>
      <c r="F6" s="1" t="s">
        <v>46</v>
      </c>
      <c r="G6" s="1" t="s">
        <v>47</v>
      </c>
      <c r="H6" s="6">
        <v>38014</v>
      </c>
      <c r="I6" s="1">
        <v>10417</v>
      </c>
      <c r="J6" s="7">
        <v>11188.4</v>
      </c>
      <c r="K6" s="37" t="str">
        <f t="shared" si="2"/>
        <v>2004</v>
      </c>
    </row>
    <row r="7" spans="1:17" x14ac:dyDescent="0.25">
      <c r="A7" s="1" t="s">
        <v>25</v>
      </c>
      <c r="B7" s="35">
        <v>40830</v>
      </c>
      <c r="C7" t="str">
        <f t="shared" si="0"/>
        <v>14</v>
      </c>
      <c r="D7" t="str">
        <f t="shared" si="3"/>
        <v>10</v>
      </c>
      <c r="E7" t="str">
        <f t="shared" si="1"/>
        <v>2011</v>
      </c>
      <c r="F7" s="1" t="s">
        <v>46</v>
      </c>
      <c r="G7" s="1" t="s">
        <v>44</v>
      </c>
      <c r="H7" s="6">
        <v>38365</v>
      </c>
      <c r="I7" s="1">
        <v>10817</v>
      </c>
      <c r="J7" s="7">
        <v>10952.84</v>
      </c>
      <c r="K7" s="37" t="str">
        <f t="shared" si="2"/>
        <v>2005</v>
      </c>
    </row>
    <row r="8" spans="1:17" x14ac:dyDescent="0.25">
      <c r="A8" s="1" t="s">
        <v>26</v>
      </c>
      <c r="B8" s="35">
        <v>40831</v>
      </c>
      <c r="C8" t="str">
        <f t="shared" si="0"/>
        <v>15</v>
      </c>
      <c r="D8" t="str">
        <f t="shared" si="3"/>
        <v>10</v>
      </c>
      <c r="E8" t="str">
        <f t="shared" si="1"/>
        <v>2011</v>
      </c>
      <c r="F8" s="1" t="s">
        <v>46</v>
      </c>
      <c r="G8" s="1" t="s">
        <v>44</v>
      </c>
      <c r="H8" s="6">
        <v>38408</v>
      </c>
      <c r="I8" s="1">
        <v>10897</v>
      </c>
      <c r="J8" s="7">
        <v>10835.24</v>
      </c>
      <c r="K8" s="37" t="str">
        <f t="shared" si="2"/>
        <v>2005</v>
      </c>
    </row>
    <row r="9" spans="1:17" x14ac:dyDescent="0.25">
      <c r="A9" s="1" t="s">
        <v>27</v>
      </c>
      <c r="B9" s="35">
        <v>40832</v>
      </c>
      <c r="C9" t="str">
        <f t="shared" si="0"/>
        <v>16</v>
      </c>
      <c r="D9" t="str">
        <f t="shared" si="3"/>
        <v>10</v>
      </c>
      <c r="E9" t="str">
        <f t="shared" si="1"/>
        <v>2011</v>
      </c>
      <c r="F9" s="1" t="s">
        <v>46</v>
      </c>
      <c r="G9" s="1" t="s">
        <v>44</v>
      </c>
      <c r="H9" s="6">
        <v>38067</v>
      </c>
      <c r="I9" s="1">
        <v>10479</v>
      </c>
      <c r="J9" s="7">
        <v>10495.6</v>
      </c>
      <c r="K9" s="37" t="str">
        <f t="shared" si="2"/>
        <v>2004</v>
      </c>
    </row>
    <row r="10" spans="1:17" x14ac:dyDescent="0.25">
      <c r="A10" s="1" t="s">
        <v>20</v>
      </c>
      <c r="B10" s="35">
        <v>40833</v>
      </c>
      <c r="C10" t="str">
        <f t="shared" si="0"/>
        <v>17</v>
      </c>
      <c r="D10" t="str">
        <f t="shared" si="3"/>
        <v>10</v>
      </c>
      <c r="E10" t="str">
        <f t="shared" si="1"/>
        <v>2011</v>
      </c>
      <c r="F10" s="1" t="s">
        <v>46</v>
      </c>
      <c r="G10" s="1" t="s">
        <v>44</v>
      </c>
      <c r="H10" s="6">
        <v>38151</v>
      </c>
      <c r="I10" s="1">
        <v>10540</v>
      </c>
      <c r="J10" s="7">
        <v>10191.700000000001</v>
      </c>
      <c r="K10" s="37" t="str">
        <f t="shared" si="2"/>
        <v>2004</v>
      </c>
    </row>
    <row r="11" spans="1:17" customFormat="1" x14ac:dyDescent="0.25">
      <c r="A11" s="27" t="s">
        <v>21</v>
      </c>
      <c r="B11" s="34">
        <v>40834</v>
      </c>
      <c r="C11" t="str">
        <f t="shared" si="0"/>
        <v>18</v>
      </c>
      <c r="D11" t="str">
        <f t="shared" si="3"/>
        <v>10</v>
      </c>
      <c r="E11" t="str">
        <f t="shared" si="1"/>
        <v>2011</v>
      </c>
      <c r="F11" s="27" t="s">
        <v>46</v>
      </c>
      <c r="G11" s="27" t="s">
        <v>41</v>
      </c>
      <c r="H11" s="28">
        <v>38282</v>
      </c>
      <c r="I11" s="27">
        <v>10691</v>
      </c>
      <c r="J11" s="29">
        <v>10164.799999999999</v>
      </c>
      <c r="K11" s="37" t="str">
        <f t="shared" si="2"/>
        <v>2004</v>
      </c>
    </row>
    <row r="12" spans="1:17" customFormat="1" x14ac:dyDescent="0.25">
      <c r="A12" s="1" t="s">
        <v>22</v>
      </c>
      <c r="B12" s="35">
        <v>40835</v>
      </c>
      <c r="C12" t="str">
        <f t="shared" si="0"/>
        <v>19</v>
      </c>
      <c r="D12" t="str">
        <f t="shared" si="3"/>
        <v>10</v>
      </c>
      <c r="E12" t="str">
        <f t="shared" si="1"/>
        <v>2011</v>
      </c>
      <c r="F12" s="1" t="s">
        <v>46</v>
      </c>
      <c r="G12" s="1" t="s">
        <v>41</v>
      </c>
      <c r="H12" s="6">
        <v>38130</v>
      </c>
      <c r="I12" s="1">
        <v>10515</v>
      </c>
      <c r="J12" s="7">
        <v>9921.2999999999993</v>
      </c>
      <c r="K12" s="37" t="str">
        <f t="shared" si="2"/>
        <v>2004</v>
      </c>
    </row>
    <row r="13" spans="1:17" customFormat="1" x14ac:dyDescent="0.25">
      <c r="A13" s="1" t="s">
        <v>23</v>
      </c>
      <c r="B13" s="35">
        <v>40836</v>
      </c>
      <c r="C13" t="str">
        <f t="shared" si="0"/>
        <v>20</v>
      </c>
      <c r="D13" t="str">
        <f t="shared" si="3"/>
        <v>10</v>
      </c>
      <c r="E13" t="str">
        <f t="shared" si="1"/>
        <v>2011</v>
      </c>
      <c r="F13" s="1" t="s">
        <v>38</v>
      </c>
      <c r="G13" s="1" t="s">
        <v>39</v>
      </c>
      <c r="H13" s="6">
        <v>37964</v>
      </c>
      <c r="I13" s="1">
        <v>10372</v>
      </c>
      <c r="J13" s="7">
        <v>9210.9</v>
      </c>
      <c r="K13" s="37" t="str">
        <f t="shared" si="2"/>
        <v>2003</v>
      </c>
      <c r="M13" s="9"/>
    </row>
    <row r="14" spans="1:17" x14ac:dyDescent="0.25">
      <c r="A14" s="1" t="s">
        <v>24</v>
      </c>
      <c r="B14" s="35">
        <v>40837</v>
      </c>
      <c r="C14" t="str">
        <f t="shared" si="0"/>
        <v>21</v>
      </c>
      <c r="D14" t="str">
        <f t="shared" si="3"/>
        <v>10</v>
      </c>
      <c r="E14" t="str">
        <f t="shared" si="1"/>
        <v>2011</v>
      </c>
      <c r="F14" s="1" t="s">
        <v>38</v>
      </c>
      <c r="G14" s="1" t="s">
        <v>48</v>
      </c>
      <c r="H14" s="6">
        <v>38013</v>
      </c>
      <c r="I14" s="1">
        <v>10424</v>
      </c>
      <c r="J14" s="7">
        <v>9194.56</v>
      </c>
      <c r="K14" s="37" t="str">
        <f t="shared" si="2"/>
        <v>2004</v>
      </c>
    </row>
    <row r="15" spans="1:17" customFormat="1" x14ac:dyDescent="0.25">
      <c r="A15" s="27" t="s">
        <v>25</v>
      </c>
      <c r="B15" s="34">
        <v>40838</v>
      </c>
      <c r="C15" t="str">
        <f t="shared" si="0"/>
        <v>22</v>
      </c>
      <c r="D15" t="str">
        <f t="shared" si="3"/>
        <v>10</v>
      </c>
      <c r="E15" t="str">
        <f t="shared" si="1"/>
        <v>2011</v>
      </c>
      <c r="F15" s="27" t="s">
        <v>46</v>
      </c>
      <c r="G15" s="27" t="s">
        <v>41</v>
      </c>
      <c r="H15" s="28">
        <v>38465</v>
      </c>
      <c r="I15" s="27">
        <v>11032</v>
      </c>
      <c r="J15" s="29">
        <v>8902.5</v>
      </c>
      <c r="K15" s="37" t="str">
        <f t="shared" si="2"/>
        <v>2005</v>
      </c>
    </row>
    <row r="16" spans="1:17" x14ac:dyDescent="0.25">
      <c r="A16" s="1" t="s">
        <v>26</v>
      </c>
      <c r="B16" s="35">
        <v>40839</v>
      </c>
      <c r="C16" t="str">
        <f t="shared" si="0"/>
        <v>23</v>
      </c>
      <c r="D16" t="str">
        <f t="shared" si="3"/>
        <v>10</v>
      </c>
      <c r="E16" t="str">
        <f t="shared" si="1"/>
        <v>2011</v>
      </c>
      <c r="F16" s="1" t="s">
        <v>46</v>
      </c>
      <c r="G16" s="1" t="s">
        <v>44</v>
      </c>
      <c r="H16" s="6">
        <v>38123</v>
      </c>
      <c r="I16" s="1">
        <v>10514</v>
      </c>
      <c r="J16" s="7">
        <v>8623.4500000000007</v>
      </c>
      <c r="K16" s="37" t="str">
        <f t="shared" si="2"/>
        <v>2004</v>
      </c>
    </row>
    <row r="17" spans="1:11" x14ac:dyDescent="0.25">
      <c r="A17" s="1" t="s">
        <v>27</v>
      </c>
      <c r="B17" s="35">
        <v>40840</v>
      </c>
      <c r="C17" t="str">
        <f t="shared" si="0"/>
        <v>24</v>
      </c>
      <c r="D17" t="str">
        <f t="shared" si="3"/>
        <v>10</v>
      </c>
      <c r="E17" t="str">
        <f t="shared" si="1"/>
        <v>2011</v>
      </c>
      <c r="F17" s="1" t="s">
        <v>38</v>
      </c>
      <c r="G17" s="1" t="s">
        <v>48</v>
      </c>
      <c r="H17" s="6">
        <v>37950</v>
      </c>
      <c r="I17" s="1">
        <v>10353</v>
      </c>
      <c r="J17" s="7">
        <v>8593.2800000000007</v>
      </c>
      <c r="K17" s="37" t="str">
        <f t="shared" si="2"/>
        <v>2003</v>
      </c>
    </row>
    <row r="18" spans="1:11" x14ac:dyDescent="0.25">
      <c r="A18" s="1" t="s">
        <v>20</v>
      </c>
      <c r="B18" s="35">
        <v>40841</v>
      </c>
      <c r="C18" t="str">
        <f t="shared" si="0"/>
        <v>25</v>
      </c>
      <c r="D18" t="str">
        <f t="shared" si="3"/>
        <v>10</v>
      </c>
      <c r="E18" t="str">
        <f t="shared" si="1"/>
        <v>2011</v>
      </c>
      <c r="F18" s="1" t="s">
        <v>46</v>
      </c>
      <c r="G18" s="1" t="s">
        <v>47</v>
      </c>
      <c r="H18" s="6">
        <v>38387</v>
      </c>
      <c r="I18" s="1">
        <v>10816</v>
      </c>
      <c r="J18" s="7">
        <v>8446.4500000000007</v>
      </c>
      <c r="K18" s="37" t="str">
        <f t="shared" si="2"/>
        <v>2005</v>
      </c>
    </row>
    <row r="19" spans="1:11" x14ac:dyDescent="0.25">
      <c r="A19" s="1" t="s">
        <v>21</v>
      </c>
      <c r="B19" s="35">
        <v>40842</v>
      </c>
      <c r="C19" t="str">
        <f t="shared" si="0"/>
        <v>26</v>
      </c>
      <c r="D19" t="str">
        <f t="shared" si="3"/>
        <v>10</v>
      </c>
      <c r="E19" t="str">
        <f t="shared" si="1"/>
        <v>2011</v>
      </c>
      <c r="F19" s="1" t="s">
        <v>46</v>
      </c>
      <c r="G19" s="1" t="s">
        <v>47</v>
      </c>
      <c r="H19" s="6">
        <v>37957</v>
      </c>
      <c r="I19" s="1">
        <v>10360</v>
      </c>
      <c r="J19" s="7">
        <v>7390.2</v>
      </c>
      <c r="K19" s="37" t="str">
        <f t="shared" si="2"/>
        <v>2003</v>
      </c>
    </row>
    <row r="20" spans="1:11" customFormat="1" x14ac:dyDescent="0.25">
      <c r="A20" s="27" t="s">
        <v>22</v>
      </c>
      <c r="B20" s="34">
        <v>40843</v>
      </c>
      <c r="C20" t="str">
        <f t="shared" si="0"/>
        <v>27</v>
      </c>
      <c r="D20" t="str">
        <f t="shared" si="3"/>
        <v>10</v>
      </c>
      <c r="E20" t="str">
        <f t="shared" si="1"/>
        <v>2011</v>
      </c>
      <c r="F20" s="27" t="s">
        <v>38</v>
      </c>
      <c r="G20" s="27" t="s">
        <v>43</v>
      </c>
      <c r="H20" s="28">
        <v>38462</v>
      </c>
      <c r="I20" s="27">
        <v>11017</v>
      </c>
      <c r="J20" s="29">
        <v>6750</v>
      </c>
      <c r="K20" s="37" t="str">
        <f t="shared" si="2"/>
        <v>2005</v>
      </c>
    </row>
    <row r="21" spans="1:11" customFormat="1" x14ac:dyDescent="0.25">
      <c r="A21" s="1" t="s">
        <v>23</v>
      </c>
      <c r="B21" s="35">
        <v>40844</v>
      </c>
      <c r="C21" t="str">
        <f t="shared" si="0"/>
        <v>28</v>
      </c>
      <c r="D21" t="str">
        <f t="shared" si="3"/>
        <v>10</v>
      </c>
      <c r="E21" t="str">
        <f t="shared" si="1"/>
        <v>2011</v>
      </c>
      <c r="F21" s="1" t="s">
        <v>46</v>
      </c>
      <c r="G21" s="1" t="s">
        <v>42</v>
      </c>
      <c r="H21" s="6">
        <v>38339</v>
      </c>
      <c r="I21" s="1">
        <v>10776</v>
      </c>
      <c r="J21" s="7">
        <v>6635.27</v>
      </c>
      <c r="K21" s="37" t="str">
        <f t="shared" si="2"/>
        <v>2004</v>
      </c>
    </row>
    <row r="22" spans="1:11" customFormat="1" x14ac:dyDescent="0.25">
      <c r="A22" s="1" t="s">
        <v>24</v>
      </c>
      <c r="B22" s="35">
        <v>40845</v>
      </c>
      <c r="C22" t="str">
        <f t="shared" si="0"/>
        <v>29</v>
      </c>
      <c r="D22" t="str">
        <f t="shared" si="3"/>
        <v>10</v>
      </c>
      <c r="E22" t="str">
        <f t="shared" si="1"/>
        <v>2011</v>
      </c>
      <c r="F22" s="1" t="s">
        <v>38</v>
      </c>
      <c r="G22" s="1" t="s">
        <v>39</v>
      </c>
      <c r="H22" s="6">
        <v>38193</v>
      </c>
      <c r="I22" s="1">
        <v>10607</v>
      </c>
      <c r="J22" s="7">
        <v>6475.4</v>
      </c>
      <c r="K22" s="37" t="str">
        <f t="shared" si="2"/>
        <v>2004</v>
      </c>
    </row>
    <row r="23" spans="1:11" x14ac:dyDescent="0.25">
      <c r="A23" s="1" t="s">
        <v>25</v>
      </c>
      <c r="B23" s="35">
        <v>40846</v>
      </c>
      <c r="C23" t="str">
        <f t="shared" si="0"/>
        <v>30</v>
      </c>
      <c r="D23" t="str">
        <f t="shared" si="3"/>
        <v>10</v>
      </c>
      <c r="E23" t="str">
        <f t="shared" si="1"/>
        <v>2011</v>
      </c>
      <c r="F23" s="1" t="s">
        <v>46</v>
      </c>
      <c r="G23" s="1" t="s">
        <v>44</v>
      </c>
      <c r="H23" s="6">
        <v>38406</v>
      </c>
      <c r="I23" s="1">
        <v>10895</v>
      </c>
      <c r="J23" s="7">
        <v>6379.4</v>
      </c>
      <c r="K23" s="37" t="str">
        <f t="shared" si="2"/>
        <v>2005</v>
      </c>
    </row>
    <row r="24" spans="1:11" customFormat="1" x14ac:dyDescent="0.25">
      <c r="A24" s="27" t="s">
        <v>26</v>
      </c>
      <c r="B24" s="34">
        <v>40847</v>
      </c>
      <c r="C24" t="str">
        <f t="shared" si="0"/>
        <v>31</v>
      </c>
      <c r="D24" t="str">
        <f t="shared" si="3"/>
        <v>10</v>
      </c>
      <c r="E24" t="str">
        <f t="shared" si="1"/>
        <v>2011</v>
      </c>
      <c r="F24" s="27" t="s">
        <v>46</v>
      </c>
      <c r="G24" s="27" t="s">
        <v>42</v>
      </c>
      <c r="H24" s="28">
        <v>38200</v>
      </c>
      <c r="I24" s="27">
        <v>10612</v>
      </c>
      <c r="J24" s="29">
        <v>6375</v>
      </c>
      <c r="K24" s="37" t="str">
        <f t="shared" si="2"/>
        <v>2004</v>
      </c>
    </row>
    <row r="25" spans="1:11" x14ac:dyDescent="0.25">
      <c r="A25" s="1" t="s">
        <v>27</v>
      </c>
      <c r="B25" s="35">
        <v>40848</v>
      </c>
      <c r="C25" t="str">
        <f t="shared" si="0"/>
        <v>01</v>
      </c>
      <c r="D25" t="str">
        <f t="shared" si="3"/>
        <v>10</v>
      </c>
      <c r="E25" t="str">
        <f t="shared" si="1"/>
        <v>2011</v>
      </c>
      <c r="F25" s="1" t="s">
        <v>46</v>
      </c>
      <c r="G25" s="1" t="s">
        <v>44</v>
      </c>
      <c r="H25" s="6">
        <v>38463</v>
      </c>
      <c r="I25" s="1">
        <v>11021</v>
      </c>
      <c r="J25" s="7">
        <v>6306.24</v>
      </c>
      <c r="K25" s="37" t="str">
        <f t="shared" si="2"/>
        <v>2005</v>
      </c>
    </row>
    <row r="26" spans="1:11" customFormat="1" x14ac:dyDescent="0.25">
      <c r="A26" s="27" t="s">
        <v>20</v>
      </c>
      <c r="B26" s="34">
        <v>40849</v>
      </c>
      <c r="C26" t="str">
        <f t="shared" si="0"/>
        <v>02</v>
      </c>
      <c r="D26" t="str">
        <f t="shared" si="3"/>
        <v>11</v>
      </c>
      <c r="E26" t="str">
        <f t="shared" si="1"/>
        <v>2011</v>
      </c>
      <c r="F26" s="27" t="s">
        <v>46</v>
      </c>
      <c r="G26" s="27" t="s">
        <v>41</v>
      </c>
      <c r="H26" s="28">
        <v>38429</v>
      </c>
      <c r="I26" s="27">
        <v>10912</v>
      </c>
      <c r="J26" s="29">
        <v>6200.55</v>
      </c>
      <c r="K26" s="37" t="str">
        <f t="shared" si="2"/>
        <v>2005</v>
      </c>
    </row>
    <row r="27" spans="1:11" x14ac:dyDescent="0.25">
      <c r="A27" s="1" t="s">
        <v>21</v>
      </c>
      <c r="B27" s="35">
        <v>40850</v>
      </c>
      <c r="C27" t="str">
        <f t="shared" si="0"/>
        <v>03</v>
      </c>
      <c r="D27" t="str">
        <f t="shared" si="3"/>
        <v>11</v>
      </c>
      <c r="E27" t="str">
        <f t="shared" si="1"/>
        <v>2011</v>
      </c>
      <c r="F27" s="1" t="s">
        <v>46</v>
      </c>
      <c r="G27" s="1" t="s">
        <v>47</v>
      </c>
      <c r="H27" s="6">
        <v>38210</v>
      </c>
      <c r="I27" s="1">
        <v>10622</v>
      </c>
      <c r="J27" s="7">
        <v>5560</v>
      </c>
      <c r="K27" s="37" t="str">
        <f t="shared" si="2"/>
        <v>2004</v>
      </c>
    </row>
    <row r="28" spans="1:11" x14ac:dyDescent="0.25">
      <c r="A28" s="1" t="s">
        <v>22</v>
      </c>
      <c r="B28" s="35">
        <v>40851</v>
      </c>
      <c r="C28" t="str">
        <f t="shared" si="0"/>
        <v>04</v>
      </c>
      <c r="D28" t="str">
        <f t="shared" si="3"/>
        <v>11</v>
      </c>
      <c r="E28" t="str">
        <f t="shared" si="1"/>
        <v>2011</v>
      </c>
      <c r="F28" s="1" t="s">
        <v>38</v>
      </c>
      <c r="G28" s="1" t="s">
        <v>48</v>
      </c>
      <c r="H28" s="6">
        <v>38217</v>
      </c>
      <c r="I28" s="1">
        <v>10633</v>
      </c>
      <c r="J28" s="7">
        <v>5510.59</v>
      </c>
      <c r="K28" s="37" t="str">
        <f t="shared" si="2"/>
        <v>2004</v>
      </c>
    </row>
    <row r="29" spans="1:11" customFormat="1" x14ac:dyDescent="0.25">
      <c r="A29" s="27" t="s">
        <v>23</v>
      </c>
      <c r="B29" s="34">
        <v>40852</v>
      </c>
      <c r="C29" t="str">
        <f t="shared" si="0"/>
        <v>05</v>
      </c>
      <c r="D29" t="str">
        <f t="shared" si="3"/>
        <v>11</v>
      </c>
      <c r="E29" t="str">
        <f t="shared" si="1"/>
        <v>2011</v>
      </c>
      <c r="F29" s="27" t="s">
        <v>38</v>
      </c>
      <c r="G29" s="27" t="s">
        <v>43</v>
      </c>
      <c r="H29" s="28">
        <v>38403</v>
      </c>
      <c r="I29" s="27">
        <v>10893</v>
      </c>
      <c r="J29" s="29">
        <v>5502.11</v>
      </c>
      <c r="K29" s="37" t="str">
        <f t="shared" si="2"/>
        <v>2005</v>
      </c>
    </row>
    <row r="30" spans="1:11" customFormat="1" x14ac:dyDescent="0.25">
      <c r="A30" s="1" t="s">
        <v>24</v>
      </c>
      <c r="B30" s="35">
        <v>40853</v>
      </c>
      <c r="C30" t="str">
        <f t="shared" si="0"/>
        <v>06</v>
      </c>
      <c r="D30" t="str">
        <f t="shared" si="3"/>
        <v>11</v>
      </c>
      <c r="E30" t="str">
        <f t="shared" si="1"/>
        <v>2011</v>
      </c>
      <c r="F30" s="1" t="s">
        <v>46</v>
      </c>
      <c r="G30" s="1" t="s">
        <v>42</v>
      </c>
      <c r="H30" s="6">
        <v>37945</v>
      </c>
      <c r="I30" s="1">
        <v>10351</v>
      </c>
      <c r="J30" s="7">
        <v>5398.72</v>
      </c>
      <c r="K30" s="37" t="str">
        <f t="shared" si="2"/>
        <v>2003</v>
      </c>
    </row>
    <row r="31" spans="1:11" customFormat="1" x14ac:dyDescent="0.25">
      <c r="A31" s="1" t="s">
        <v>25</v>
      </c>
      <c r="B31" s="35">
        <v>40854</v>
      </c>
      <c r="C31" t="str">
        <f t="shared" si="0"/>
        <v>07</v>
      </c>
      <c r="D31" t="str">
        <f t="shared" si="3"/>
        <v>11</v>
      </c>
      <c r="E31" t="str">
        <f t="shared" si="1"/>
        <v>2011</v>
      </c>
      <c r="F31" s="1" t="s">
        <v>38</v>
      </c>
      <c r="G31" s="1" t="s">
        <v>43</v>
      </c>
      <c r="H31" s="6">
        <v>37904</v>
      </c>
      <c r="I31" s="1">
        <v>10324</v>
      </c>
      <c r="J31" s="7">
        <v>5275.71</v>
      </c>
      <c r="K31" s="37" t="str">
        <f t="shared" si="2"/>
        <v>2003</v>
      </c>
    </row>
    <row r="32" spans="1:11" x14ac:dyDescent="0.25">
      <c r="A32" s="1" t="s">
        <v>26</v>
      </c>
      <c r="B32" s="35">
        <v>40855</v>
      </c>
      <c r="C32" t="str">
        <f t="shared" si="0"/>
        <v>08</v>
      </c>
      <c r="D32" t="str">
        <f t="shared" si="3"/>
        <v>11</v>
      </c>
      <c r="E32" t="str">
        <f t="shared" si="1"/>
        <v>2011</v>
      </c>
      <c r="F32" s="1" t="s">
        <v>38</v>
      </c>
      <c r="G32" s="1" t="s">
        <v>48</v>
      </c>
      <c r="H32" s="6">
        <v>38276</v>
      </c>
      <c r="I32" s="1">
        <v>10678</v>
      </c>
      <c r="J32" s="7">
        <v>5256.5</v>
      </c>
      <c r="K32" s="37" t="str">
        <f t="shared" si="2"/>
        <v>2004</v>
      </c>
    </row>
    <row r="33" spans="1:11" x14ac:dyDescent="0.25">
      <c r="A33" s="1" t="s">
        <v>27</v>
      </c>
      <c r="B33" s="35">
        <v>40856</v>
      </c>
      <c r="C33" t="str">
        <f t="shared" si="0"/>
        <v>09</v>
      </c>
      <c r="D33" t="str">
        <f t="shared" si="3"/>
        <v>11</v>
      </c>
      <c r="E33" t="str">
        <f t="shared" si="1"/>
        <v>2011</v>
      </c>
      <c r="F33" s="1" t="s">
        <v>46</v>
      </c>
      <c r="G33" s="1" t="s">
        <v>47</v>
      </c>
      <c r="H33" s="6">
        <v>38220</v>
      </c>
      <c r="I33" s="1">
        <v>10634</v>
      </c>
      <c r="J33" s="7">
        <v>4985.5</v>
      </c>
      <c r="K33" s="37" t="str">
        <f t="shared" si="2"/>
        <v>2004</v>
      </c>
    </row>
    <row r="34" spans="1:11" customFormat="1" x14ac:dyDescent="0.25">
      <c r="A34" s="27" t="s">
        <v>20</v>
      </c>
      <c r="B34" s="34">
        <v>40857</v>
      </c>
      <c r="C34" t="str">
        <f t="shared" si="0"/>
        <v>10</v>
      </c>
      <c r="D34" t="str">
        <f t="shared" si="3"/>
        <v>11</v>
      </c>
      <c r="E34" t="str">
        <f t="shared" si="1"/>
        <v>2011</v>
      </c>
      <c r="F34" s="27" t="s">
        <v>38</v>
      </c>
      <c r="G34" s="27" t="s">
        <v>43</v>
      </c>
      <c r="H34" s="28">
        <v>38290</v>
      </c>
      <c r="I34" s="27">
        <v>10687</v>
      </c>
      <c r="J34" s="29">
        <v>4960.8999999999996</v>
      </c>
      <c r="K34" s="37" t="str">
        <f t="shared" si="2"/>
        <v>2004</v>
      </c>
    </row>
    <row r="35" spans="1:11" x14ac:dyDescent="0.25">
      <c r="A35" s="1" t="s">
        <v>21</v>
      </c>
      <c r="B35" s="35">
        <v>40858</v>
      </c>
      <c r="C35" t="str">
        <f t="shared" si="0"/>
        <v>11</v>
      </c>
      <c r="D35" t="str">
        <f t="shared" si="3"/>
        <v>11</v>
      </c>
      <c r="E35" t="str">
        <f t="shared" si="1"/>
        <v>2011</v>
      </c>
      <c r="F35" s="1" t="s">
        <v>46</v>
      </c>
      <c r="G35" s="1" t="s">
        <v>47</v>
      </c>
      <c r="H35" s="6">
        <v>38393</v>
      </c>
      <c r="I35" s="1">
        <v>10847</v>
      </c>
      <c r="J35" s="7">
        <v>4931.92</v>
      </c>
      <c r="K35" s="37" t="str">
        <f t="shared" si="2"/>
        <v>2005</v>
      </c>
    </row>
    <row r="36" spans="1:11" x14ac:dyDescent="0.25">
      <c r="A36" s="1" t="s">
        <v>22</v>
      </c>
      <c r="B36" s="35">
        <v>40859</v>
      </c>
      <c r="C36" t="str">
        <f t="shared" si="0"/>
        <v>12</v>
      </c>
      <c r="D36" t="str">
        <f t="shared" si="3"/>
        <v>11</v>
      </c>
      <c r="E36" t="str">
        <f t="shared" si="1"/>
        <v>2011</v>
      </c>
      <c r="F36" s="1" t="s">
        <v>46</v>
      </c>
      <c r="G36" s="1" t="s">
        <v>47</v>
      </c>
      <c r="H36" s="6">
        <v>38045</v>
      </c>
      <c r="I36" s="1">
        <v>10440</v>
      </c>
      <c r="J36" s="7">
        <v>4924.13</v>
      </c>
      <c r="K36" s="37" t="str">
        <f t="shared" si="2"/>
        <v>2004</v>
      </c>
    </row>
    <row r="37" spans="1:11" x14ac:dyDescent="0.25">
      <c r="A37" s="1" t="s">
        <v>23</v>
      </c>
      <c r="B37" s="35">
        <v>40860</v>
      </c>
      <c r="C37" t="str">
        <f t="shared" si="0"/>
        <v>13</v>
      </c>
      <c r="D37" t="str">
        <f t="shared" si="3"/>
        <v>11</v>
      </c>
      <c r="E37" t="str">
        <f t="shared" si="1"/>
        <v>2011</v>
      </c>
      <c r="F37" s="1" t="s">
        <v>46</v>
      </c>
      <c r="G37" s="1" t="s">
        <v>47</v>
      </c>
      <c r="H37" s="6">
        <v>38020</v>
      </c>
      <c r="I37" s="1">
        <v>10430</v>
      </c>
      <c r="J37" s="7">
        <v>4899.2</v>
      </c>
      <c r="K37" s="37" t="str">
        <f t="shared" si="2"/>
        <v>2004</v>
      </c>
    </row>
    <row r="38" spans="1:11" x14ac:dyDescent="0.25">
      <c r="A38" s="1" t="s">
        <v>24</v>
      </c>
      <c r="B38" s="35">
        <v>40861</v>
      </c>
      <c r="C38" t="str">
        <f t="shared" si="0"/>
        <v>14</v>
      </c>
      <c r="D38" t="str">
        <f t="shared" si="3"/>
        <v>11</v>
      </c>
      <c r="E38" t="str">
        <f t="shared" si="1"/>
        <v>2011</v>
      </c>
      <c r="F38" s="1" t="s">
        <v>38</v>
      </c>
      <c r="G38" s="1" t="s">
        <v>48</v>
      </c>
      <c r="H38" s="6">
        <v>38452</v>
      </c>
      <c r="I38" s="1">
        <v>10993</v>
      </c>
      <c r="J38" s="7">
        <v>4895.4399999999996</v>
      </c>
      <c r="K38" s="37" t="str">
        <f t="shared" si="2"/>
        <v>2005</v>
      </c>
    </row>
    <row r="39" spans="1:11" x14ac:dyDescent="0.25">
      <c r="A39" s="1" t="s">
        <v>25</v>
      </c>
      <c r="B39" s="35">
        <v>40862</v>
      </c>
      <c r="C39" t="str">
        <f t="shared" si="0"/>
        <v>15</v>
      </c>
      <c r="D39" t="str">
        <f t="shared" si="3"/>
        <v>11</v>
      </c>
      <c r="E39" t="str">
        <f t="shared" si="1"/>
        <v>2011</v>
      </c>
      <c r="F39" s="1" t="s">
        <v>46</v>
      </c>
      <c r="G39" s="1" t="s">
        <v>45</v>
      </c>
      <c r="H39" s="6">
        <v>38269</v>
      </c>
      <c r="I39" s="1">
        <v>10694</v>
      </c>
      <c r="J39" s="7">
        <v>4825</v>
      </c>
      <c r="K39" s="37" t="str">
        <f t="shared" si="2"/>
        <v>2004</v>
      </c>
    </row>
    <row r="40" spans="1:11" x14ac:dyDescent="0.25">
      <c r="A40" s="1" t="s">
        <v>26</v>
      </c>
      <c r="B40" s="35">
        <v>40863</v>
      </c>
      <c r="C40" t="str">
        <f t="shared" si="0"/>
        <v>16</v>
      </c>
      <c r="D40" t="str">
        <f t="shared" si="3"/>
        <v>11</v>
      </c>
      <c r="E40" t="str">
        <f t="shared" si="1"/>
        <v>2011</v>
      </c>
      <c r="F40" s="1" t="s">
        <v>46</v>
      </c>
      <c r="G40" s="1" t="s">
        <v>45</v>
      </c>
      <c r="H40" s="6">
        <v>38442</v>
      </c>
      <c r="I40" s="1">
        <v>10979</v>
      </c>
      <c r="J40" s="7">
        <v>4813.5</v>
      </c>
      <c r="K40" s="37" t="str">
        <f t="shared" si="2"/>
        <v>2005</v>
      </c>
    </row>
    <row r="41" spans="1:11" customFormat="1" x14ac:dyDescent="0.25">
      <c r="A41" s="27" t="s">
        <v>27</v>
      </c>
      <c r="B41" s="34">
        <v>40864</v>
      </c>
      <c r="C41" t="str">
        <f t="shared" si="0"/>
        <v>17</v>
      </c>
      <c r="D41" t="str">
        <f t="shared" si="3"/>
        <v>11</v>
      </c>
      <c r="E41" t="str">
        <f t="shared" si="1"/>
        <v>2011</v>
      </c>
      <c r="F41" s="27" t="s">
        <v>46</v>
      </c>
      <c r="G41" s="27" t="s">
        <v>42</v>
      </c>
      <c r="H41" s="28">
        <v>38204</v>
      </c>
      <c r="I41" s="27">
        <v>10616</v>
      </c>
      <c r="J41" s="29">
        <v>4806.99</v>
      </c>
      <c r="K41" s="37" t="str">
        <f t="shared" si="2"/>
        <v>2004</v>
      </c>
    </row>
    <row r="42" spans="1:11" customFormat="1" x14ac:dyDescent="0.25">
      <c r="A42" s="1" t="s">
        <v>20</v>
      </c>
      <c r="B42" s="35">
        <v>40865</v>
      </c>
      <c r="C42" t="str">
        <f t="shared" si="0"/>
        <v>18</v>
      </c>
      <c r="D42" t="str">
        <f t="shared" si="3"/>
        <v>11</v>
      </c>
      <c r="E42" t="str">
        <f t="shared" si="1"/>
        <v>2011</v>
      </c>
      <c r="F42" s="1" t="s">
        <v>46</v>
      </c>
      <c r="G42" s="1" t="s">
        <v>41</v>
      </c>
      <c r="H42" s="6">
        <v>38182</v>
      </c>
      <c r="I42" s="1">
        <v>10595</v>
      </c>
      <c r="J42" s="7">
        <v>4725</v>
      </c>
      <c r="K42" s="37" t="str">
        <f t="shared" si="2"/>
        <v>2004</v>
      </c>
    </row>
    <row r="43" spans="1:11" customFormat="1" x14ac:dyDescent="0.25">
      <c r="A43" s="1" t="s">
        <v>21</v>
      </c>
      <c r="B43" s="35">
        <v>40866</v>
      </c>
      <c r="C43" t="str">
        <f t="shared" si="0"/>
        <v>19</v>
      </c>
      <c r="D43" t="str">
        <f t="shared" si="3"/>
        <v>11</v>
      </c>
      <c r="E43" t="str">
        <f t="shared" si="1"/>
        <v>2011</v>
      </c>
      <c r="F43" s="1" t="s">
        <v>38</v>
      </c>
      <c r="G43" s="1" t="s">
        <v>40</v>
      </c>
      <c r="H43" s="6">
        <v>38105</v>
      </c>
      <c r="I43" s="1">
        <v>10510</v>
      </c>
      <c r="J43" s="7">
        <v>4707.54</v>
      </c>
      <c r="K43" s="37" t="str">
        <f t="shared" si="2"/>
        <v>2004</v>
      </c>
    </row>
    <row r="44" spans="1:11" x14ac:dyDescent="0.25">
      <c r="A44" s="1" t="s">
        <v>22</v>
      </c>
      <c r="B44" s="35">
        <v>40867</v>
      </c>
      <c r="C44" t="str">
        <f t="shared" si="0"/>
        <v>20</v>
      </c>
      <c r="D44" t="str">
        <f t="shared" si="3"/>
        <v>11</v>
      </c>
      <c r="E44" t="str">
        <f t="shared" si="1"/>
        <v>2011</v>
      </c>
      <c r="F44" s="1" t="s">
        <v>38</v>
      </c>
      <c r="G44" s="1" t="s">
        <v>48</v>
      </c>
      <c r="H44" s="6">
        <v>38373</v>
      </c>
      <c r="I44" s="1">
        <v>10836</v>
      </c>
      <c r="J44" s="7">
        <v>4705.5</v>
      </c>
      <c r="K44" s="37" t="str">
        <f t="shared" si="2"/>
        <v>2005</v>
      </c>
    </row>
    <row r="45" spans="1:11" x14ac:dyDescent="0.25">
      <c r="A45" s="1" t="s">
        <v>23</v>
      </c>
      <c r="B45" s="35">
        <v>40868</v>
      </c>
      <c r="C45" t="str">
        <f t="shared" si="0"/>
        <v>21</v>
      </c>
      <c r="D45" t="str">
        <f t="shared" si="3"/>
        <v>11</v>
      </c>
      <c r="E45" t="str">
        <f t="shared" si="1"/>
        <v>2011</v>
      </c>
      <c r="F45" s="1" t="s">
        <v>38</v>
      </c>
      <c r="G45" s="1" t="s">
        <v>48</v>
      </c>
      <c r="H45" s="6">
        <v>38252</v>
      </c>
      <c r="I45" s="1">
        <v>10666</v>
      </c>
      <c r="J45" s="7">
        <v>4666.9399999999996</v>
      </c>
      <c r="K45" s="37" t="str">
        <f t="shared" si="2"/>
        <v>2004</v>
      </c>
    </row>
    <row r="46" spans="1:11" customFormat="1" x14ac:dyDescent="0.25">
      <c r="A46" s="27" t="s">
        <v>24</v>
      </c>
      <c r="B46" s="34">
        <v>40869</v>
      </c>
      <c r="C46" t="str">
        <f t="shared" si="0"/>
        <v>22</v>
      </c>
      <c r="D46" t="str">
        <f t="shared" si="3"/>
        <v>11</v>
      </c>
      <c r="E46" t="str">
        <f t="shared" si="1"/>
        <v>2011</v>
      </c>
      <c r="F46" s="27" t="s">
        <v>38</v>
      </c>
      <c r="G46" s="27" t="s">
        <v>39</v>
      </c>
      <c r="H46" s="28">
        <v>38381</v>
      </c>
      <c r="I46" s="27">
        <v>10841</v>
      </c>
      <c r="J46" s="29">
        <v>4581</v>
      </c>
      <c r="K46" s="37" t="str">
        <f t="shared" si="2"/>
        <v>2005</v>
      </c>
    </row>
    <row r="47" spans="1:11" x14ac:dyDescent="0.25">
      <c r="A47" s="1" t="s">
        <v>25</v>
      </c>
      <c r="B47" s="35">
        <v>40870</v>
      </c>
      <c r="C47" t="str">
        <f t="shared" si="0"/>
        <v>23</v>
      </c>
      <c r="D47" t="str">
        <f t="shared" si="3"/>
        <v>11</v>
      </c>
      <c r="E47" t="str">
        <f t="shared" si="1"/>
        <v>2011</v>
      </c>
      <c r="F47" s="1" t="s">
        <v>46</v>
      </c>
      <c r="G47" s="1" t="s">
        <v>47</v>
      </c>
      <c r="H47" s="6">
        <v>37917</v>
      </c>
      <c r="I47" s="1">
        <v>10329</v>
      </c>
      <c r="J47" s="7">
        <v>4578.43</v>
      </c>
      <c r="K47" s="37" t="str">
        <f t="shared" si="2"/>
        <v>2003</v>
      </c>
    </row>
    <row r="48" spans="1:11" customFormat="1" x14ac:dyDescent="0.25">
      <c r="A48" s="27" t="s">
        <v>26</v>
      </c>
      <c r="B48" s="34">
        <v>40871</v>
      </c>
      <c r="C48" t="str">
        <f t="shared" si="0"/>
        <v>24</v>
      </c>
      <c r="D48" t="str">
        <f t="shared" si="3"/>
        <v>11</v>
      </c>
      <c r="E48" t="str">
        <f t="shared" si="1"/>
        <v>2011</v>
      </c>
      <c r="F48" s="27" t="s">
        <v>38</v>
      </c>
      <c r="G48" s="27" t="s">
        <v>43</v>
      </c>
      <c r="H48" s="28">
        <v>38318</v>
      </c>
      <c r="I48" s="27">
        <v>10745</v>
      </c>
      <c r="J48" s="29">
        <v>4529.8</v>
      </c>
      <c r="K48" s="37" t="str">
        <f t="shared" si="2"/>
        <v>2004</v>
      </c>
    </row>
    <row r="49" spans="1:11" x14ac:dyDescent="0.25">
      <c r="A49" s="1" t="s">
        <v>27</v>
      </c>
      <c r="B49" s="35">
        <v>40872</v>
      </c>
      <c r="C49" t="str">
        <f t="shared" si="0"/>
        <v>25</v>
      </c>
      <c r="D49" t="str">
        <f t="shared" si="3"/>
        <v>11</v>
      </c>
      <c r="E49" t="str">
        <f t="shared" si="1"/>
        <v>2011</v>
      </c>
      <c r="F49" s="1" t="s">
        <v>46</v>
      </c>
      <c r="G49" s="1" t="s">
        <v>47</v>
      </c>
      <c r="H49" s="6">
        <v>38238</v>
      </c>
      <c r="I49" s="1">
        <v>10658</v>
      </c>
      <c r="J49" s="7">
        <v>4464.6000000000004</v>
      </c>
      <c r="K49" s="37" t="str">
        <f t="shared" si="2"/>
        <v>2004</v>
      </c>
    </row>
    <row r="50" spans="1:11" customFormat="1" x14ac:dyDescent="0.25">
      <c r="A50" s="27" t="s">
        <v>20</v>
      </c>
      <c r="B50" s="34">
        <v>40873</v>
      </c>
      <c r="C50" t="str">
        <f t="shared" si="0"/>
        <v>26</v>
      </c>
      <c r="D50" t="str">
        <f t="shared" si="3"/>
        <v>11</v>
      </c>
      <c r="E50" t="str">
        <f t="shared" si="1"/>
        <v>2011</v>
      </c>
      <c r="F50" s="27" t="s">
        <v>38</v>
      </c>
      <c r="G50" s="27" t="s">
        <v>39</v>
      </c>
      <c r="H50" s="28">
        <v>38289</v>
      </c>
      <c r="I50" s="27">
        <v>10711</v>
      </c>
      <c r="J50" s="29">
        <v>4451.7</v>
      </c>
      <c r="K50" s="37" t="str">
        <f t="shared" si="2"/>
        <v>2004</v>
      </c>
    </row>
    <row r="51" spans="1:11" customFormat="1" x14ac:dyDescent="0.25">
      <c r="A51" s="1" t="s">
        <v>21</v>
      </c>
      <c r="B51" s="35">
        <v>40874</v>
      </c>
      <c r="C51" t="str">
        <f t="shared" si="0"/>
        <v>27</v>
      </c>
      <c r="D51" t="str">
        <f t="shared" si="3"/>
        <v>11</v>
      </c>
      <c r="E51" t="str">
        <f t="shared" si="1"/>
        <v>2011</v>
      </c>
      <c r="F51" s="1" t="s">
        <v>38</v>
      </c>
      <c r="G51" s="1" t="s">
        <v>43</v>
      </c>
      <c r="H51" s="6">
        <v>38436</v>
      </c>
      <c r="I51" s="1">
        <v>10953</v>
      </c>
      <c r="J51" s="7">
        <v>4441.25</v>
      </c>
      <c r="K51" s="37" t="str">
        <f t="shared" si="2"/>
        <v>2005</v>
      </c>
    </row>
    <row r="52" spans="1:11" customFormat="1" x14ac:dyDescent="0.25">
      <c r="A52" s="1" t="s">
        <v>22</v>
      </c>
      <c r="B52" s="35">
        <v>40875</v>
      </c>
      <c r="C52" t="str">
        <f t="shared" si="0"/>
        <v>28</v>
      </c>
      <c r="D52" t="str">
        <f t="shared" si="3"/>
        <v>11</v>
      </c>
      <c r="E52" t="str">
        <f t="shared" si="1"/>
        <v>2011</v>
      </c>
      <c r="F52" s="1" t="s">
        <v>46</v>
      </c>
      <c r="G52" s="1" t="s">
        <v>41</v>
      </c>
      <c r="H52" s="6">
        <v>38428</v>
      </c>
      <c r="I52" s="1">
        <v>10949</v>
      </c>
      <c r="J52" s="7">
        <v>4422</v>
      </c>
      <c r="K52" s="37" t="str">
        <f t="shared" si="2"/>
        <v>2005</v>
      </c>
    </row>
    <row r="53" spans="1:11" customFormat="1" x14ac:dyDescent="0.25">
      <c r="A53" s="1" t="s">
        <v>23</v>
      </c>
      <c r="B53" s="35">
        <v>40876</v>
      </c>
      <c r="C53" t="str">
        <f t="shared" si="0"/>
        <v>29</v>
      </c>
      <c r="D53" t="str">
        <f t="shared" si="3"/>
        <v>11</v>
      </c>
      <c r="E53" t="str">
        <f t="shared" si="1"/>
        <v>2011</v>
      </c>
      <c r="F53" s="1" t="s">
        <v>46</v>
      </c>
      <c r="G53" s="1" t="s">
        <v>41</v>
      </c>
      <c r="H53" s="6">
        <v>38245</v>
      </c>
      <c r="I53" s="1">
        <v>10657</v>
      </c>
      <c r="J53" s="7">
        <v>4371.6000000000004</v>
      </c>
      <c r="K53" s="37" t="str">
        <f t="shared" si="2"/>
        <v>2004</v>
      </c>
    </row>
    <row r="54" spans="1:11" x14ac:dyDescent="0.25">
      <c r="A54" s="1" t="s">
        <v>24</v>
      </c>
      <c r="B54" s="35">
        <v>40877</v>
      </c>
      <c r="C54" t="str">
        <f t="shared" si="0"/>
        <v>30</v>
      </c>
      <c r="D54" t="str">
        <f t="shared" si="3"/>
        <v>11</v>
      </c>
      <c r="E54" t="str">
        <f t="shared" si="1"/>
        <v>2011</v>
      </c>
      <c r="F54" s="1" t="s">
        <v>46</v>
      </c>
      <c r="G54" s="1" t="s">
        <v>44</v>
      </c>
      <c r="H54" s="6">
        <v>38330</v>
      </c>
      <c r="I54" s="1">
        <v>10762</v>
      </c>
      <c r="J54" s="7">
        <v>4337</v>
      </c>
      <c r="K54" s="37" t="str">
        <f t="shared" si="2"/>
        <v>2004</v>
      </c>
    </row>
    <row r="55" spans="1:11" customFormat="1" x14ac:dyDescent="0.25">
      <c r="A55" s="27" t="s">
        <v>25</v>
      </c>
      <c r="B55" s="34">
        <v>40878</v>
      </c>
      <c r="C55" t="str">
        <f t="shared" si="0"/>
        <v>01</v>
      </c>
      <c r="D55" t="str">
        <f t="shared" si="3"/>
        <v>11</v>
      </c>
      <c r="E55" t="str">
        <f t="shared" si="1"/>
        <v>2011</v>
      </c>
      <c r="F55" s="27" t="s">
        <v>46</v>
      </c>
      <c r="G55" s="27" t="s">
        <v>41</v>
      </c>
      <c r="H55" s="28">
        <v>38449</v>
      </c>
      <c r="I55" s="27">
        <v>10990</v>
      </c>
      <c r="J55" s="29">
        <v>4288.8500000000004</v>
      </c>
      <c r="K55" s="37" t="str">
        <f t="shared" si="2"/>
        <v>2005</v>
      </c>
    </row>
    <row r="56" spans="1:11" x14ac:dyDescent="0.25">
      <c r="A56" s="1" t="s">
        <v>26</v>
      </c>
      <c r="B56" s="35">
        <v>40879</v>
      </c>
      <c r="C56" t="str">
        <f t="shared" si="0"/>
        <v>02</v>
      </c>
      <c r="D56" t="str">
        <f t="shared" si="3"/>
        <v>12</v>
      </c>
      <c r="E56" t="str">
        <f t="shared" si="1"/>
        <v>2011</v>
      </c>
      <c r="F56" s="1" t="s">
        <v>46</v>
      </c>
      <c r="G56" s="1" t="s">
        <v>44</v>
      </c>
      <c r="H56" s="6">
        <v>38119</v>
      </c>
      <c r="I56" s="1">
        <v>10530</v>
      </c>
      <c r="J56" s="7">
        <v>4180</v>
      </c>
      <c r="K56" s="37" t="str">
        <f t="shared" si="2"/>
        <v>2004</v>
      </c>
    </row>
    <row r="57" spans="1:11" x14ac:dyDescent="0.25">
      <c r="A57" s="1" t="s">
        <v>27</v>
      </c>
      <c r="B57" s="35">
        <v>40880</v>
      </c>
      <c r="C57" t="str">
        <f t="shared" si="0"/>
        <v>03</v>
      </c>
      <c r="D57" t="str">
        <f t="shared" si="3"/>
        <v>12</v>
      </c>
      <c r="E57" t="str">
        <f t="shared" si="1"/>
        <v>2011</v>
      </c>
      <c r="F57" s="1" t="s">
        <v>46</v>
      </c>
      <c r="G57" s="1" t="s">
        <v>47</v>
      </c>
      <c r="H57" s="6">
        <v>38112</v>
      </c>
      <c r="I57" s="1">
        <v>10518</v>
      </c>
      <c r="J57" s="7">
        <v>4150.05</v>
      </c>
      <c r="K57" s="37" t="str">
        <f t="shared" si="2"/>
        <v>2004</v>
      </c>
    </row>
    <row r="58" spans="1:11" customFormat="1" x14ac:dyDescent="0.25">
      <c r="A58" s="27" t="s">
        <v>20</v>
      </c>
      <c r="B58" s="34">
        <v>40881</v>
      </c>
      <c r="C58" t="str">
        <f t="shared" si="0"/>
        <v>04</v>
      </c>
      <c r="D58" t="str">
        <f t="shared" si="3"/>
        <v>12</v>
      </c>
      <c r="E58" t="str">
        <f t="shared" si="1"/>
        <v>2011</v>
      </c>
      <c r="F58" s="27" t="s">
        <v>46</v>
      </c>
      <c r="G58" s="27" t="s">
        <v>42</v>
      </c>
      <c r="H58" s="28">
        <v>38197</v>
      </c>
      <c r="I58" s="27">
        <v>10605</v>
      </c>
      <c r="J58" s="29">
        <v>4109.6899999999996</v>
      </c>
      <c r="K58" s="37" t="str">
        <f t="shared" si="2"/>
        <v>2004</v>
      </c>
    </row>
    <row r="59" spans="1:11" x14ac:dyDescent="0.25">
      <c r="A59" s="1" t="s">
        <v>21</v>
      </c>
      <c r="B59" s="35">
        <v>40882</v>
      </c>
      <c r="C59" t="str">
        <f t="shared" si="0"/>
        <v>05</v>
      </c>
      <c r="D59" t="str">
        <f t="shared" si="3"/>
        <v>12</v>
      </c>
      <c r="E59" t="str">
        <f t="shared" si="1"/>
        <v>2011</v>
      </c>
      <c r="F59" s="1" t="s">
        <v>38</v>
      </c>
      <c r="G59" s="1" t="s">
        <v>48</v>
      </c>
      <c r="H59" s="6">
        <v>38431</v>
      </c>
      <c r="I59" s="1">
        <v>10941</v>
      </c>
      <c r="J59" s="7">
        <v>4011.75</v>
      </c>
      <c r="K59" s="37" t="str">
        <f t="shared" si="2"/>
        <v>2005</v>
      </c>
    </row>
    <row r="60" spans="1:11" x14ac:dyDescent="0.25">
      <c r="A60" s="1" t="s">
        <v>22</v>
      </c>
      <c r="B60" s="35">
        <v>40883</v>
      </c>
      <c r="C60" t="str">
        <f t="shared" si="0"/>
        <v>06</v>
      </c>
      <c r="D60" t="str">
        <f t="shared" si="3"/>
        <v>12</v>
      </c>
      <c r="E60" t="str">
        <f t="shared" si="1"/>
        <v>2011</v>
      </c>
      <c r="F60" s="1" t="s">
        <v>38</v>
      </c>
      <c r="G60" s="1" t="s">
        <v>48</v>
      </c>
      <c r="H60" s="6">
        <v>38050</v>
      </c>
      <c r="I60" s="1">
        <v>10458</v>
      </c>
      <c r="J60" s="7">
        <v>3891</v>
      </c>
      <c r="K60" s="37" t="str">
        <f t="shared" si="2"/>
        <v>2004</v>
      </c>
    </row>
    <row r="61" spans="1:11" customFormat="1" x14ac:dyDescent="0.25">
      <c r="A61" s="27" t="s">
        <v>23</v>
      </c>
      <c r="B61" s="34">
        <v>40884</v>
      </c>
      <c r="C61" t="str">
        <f t="shared" si="0"/>
        <v>07</v>
      </c>
      <c r="D61" t="str">
        <f t="shared" si="3"/>
        <v>12</v>
      </c>
      <c r="E61" t="str">
        <f t="shared" si="1"/>
        <v>2011</v>
      </c>
      <c r="F61" s="27" t="s">
        <v>46</v>
      </c>
      <c r="G61" s="27" t="s">
        <v>42</v>
      </c>
      <c r="H61" s="28">
        <v>37996</v>
      </c>
      <c r="I61" s="27">
        <v>10401</v>
      </c>
      <c r="J61" s="29">
        <v>3868.6</v>
      </c>
      <c r="K61" s="37" t="str">
        <f t="shared" si="2"/>
        <v>2004</v>
      </c>
    </row>
    <row r="62" spans="1:11" x14ac:dyDescent="0.25">
      <c r="A62" s="1" t="s">
        <v>24</v>
      </c>
      <c r="B62" s="35">
        <v>40885</v>
      </c>
      <c r="C62" t="str">
        <f t="shared" si="0"/>
        <v>08</v>
      </c>
      <c r="D62" t="str">
        <f t="shared" si="3"/>
        <v>12</v>
      </c>
      <c r="E62" t="str">
        <f t="shared" si="1"/>
        <v>2011</v>
      </c>
      <c r="F62" s="1" t="s">
        <v>46</v>
      </c>
      <c r="G62" s="1" t="s">
        <v>47</v>
      </c>
      <c r="H62" s="6">
        <v>38058</v>
      </c>
      <c r="I62" s="1">
        <v>10451</v>
      </c>
      <c r="J62" s="7">
        <v>3849.66</v>
      </c>
      <c r="K62" s="37" t="str">
        <f t="shared" si="2"/>
        <v>2004</v>
      </c>
    </row>
    <row r="63" spans="1:11" customFormat="1" x14ac:dyDescent="0.25">
      <c r="A63" s="27" t="s">
        <v>25</v>
      </c>
      <c r="B63" s="34">
        <v>40886</v>
      </c>
      <c r="C63" t="str">
        <f t="shared" si="0"/>
        <v>09</v>
      </c>
      <c r="D63" t="str">
        <f t="shared" si="3"/>
        <v>12</v>
      </c>
      <c r="E63" t="str">
        <f t="shared" si="1"/>
        <v>2011</v>
      </c>
      <c r="F63" s="27" t="s">
        <v>38</v>
      </c>
      <c r="G63" s="27" t="s">
        <v>43</v>
      </c>
      <c r="H63" s="28">
        <v>38256</v>
      </c>
      <c r="I63" s="27">
        <v>10672</v>
      </c>
      <c r="J63" s="29">
        <v>3815.25</v>
      </c>
      <c r="K63" s="37" t="str">
        <f t="shared" si="2"/>
        <v>2004</v>
      </c>
    </row>
    <row r="64" spans="1:11" x14ac:dyDescent="0.25">
      <c r="A64" s="1" t="s">
        <v>26</v>
      </c>
      <c r="B64" s="35">
        <v>40887</v>
      </c>
      <c r="C64" t="str">
        <f t="shared" si="0"/>
        <v>10</v>
      </c>
      <c r="D64" t="str">
        <f t="shared" si="3"/>
        <v>12</v>
      </c>
      <c r="E64" t="str">
        <f t="shared" si="1"/>
        <v>2011</v>
      </c>
      <c r="F64" s="1" t="s">
        <v>46</v>
      </c>
      <c r="G64" s="1" t="s">
        <v>45</v>
      </c>
      <c r="H64" s="6">
        <v>38382</v>
      </c>
      <c r="I64" s="1">
        <v>10845</v>
      </c>
      <c r="J64" s="7">
        <v>3812.7</v>
      </c>
      <c r="K64" s="37" t="str">
        <f t="shared" si="2"/>
        <v>2005</v>
      </c>
    </row>
    <row r="65" spans="1:11" x14ac:dyDescent="0.25">
      <c r="A65" s="1" t="s">
        <v>27</v>
      </c>
      <c r="B65" s="35">
        <v>40888</v>
      </c>
      <c r="C65" t="str">
        <f t="shared" si="0"/>
        <v>11</v>
      </c>
      <c r="D65" t="str">
        <f t="shared" si="3"/>
        <v>12</v>
      </c>
      <c r="E65" t="str">
        <f t="shared" si="1"/>
        <v>2011</v>
      </c>
      <c r="F65" s="1" t="s">
        <v>46</v>
      </c>
      <c r="G65" s="1" t="s">
        <v>45</v>
      </c>
      <c r="H65" s="6">
        <v>37903</v>
      </c>
      <c r="I65" s="1">
        <v>10305</v>
      </c>
      <c r="J65" s="7">
        <v>3741.3</v>
      </c>
      <c r="K65" s="37" t="str">
        <f t="shared" si="2"/>
        <v>2003</v>
      </c>
    </row>
    <row r="66" spans="1:11" x14ac:dyDescent="0.25">
      <c r="A66" s="1" t="s">
        <v>20</v>
      </c>
      <c r="B66" s="35">
        <v>40889</v>
      </c>
      <c r="C66" t="str">
        <f t="shared" si="0"/>
        <v>12</v>
      </c>
      <c r="D66" t="str">
        <f t="shared" si="3"/>
        <v>12</v>
      </c>
      <c r="E66" t="str">
        <f t="shared" si="1"/>
        <v>2011</v>
      </c>
      <c r="F66" s="1" t="s">
        <v>46</v>
      </c>
      <c r="G66" s="1" t="s">
        <v>45</v>
      </c>
      <c r="H66" s="6">
        <v>38473</v>
      </c>
      <c r="I66" s="1">
        <v>11056</v>
      </c>
      <c r="J66" s="7">
        <v>3740</v>
      </c>
      <c r="K66" s="37" t="str">
        <f t="shared" si="2"/>
        <v>2005</v>
      </c>
    </row>
    <row r="67" spans="1:11" customFormat="1" x14ac:dyDescent="0.25">
      <c r="A67" s="27" t="s">
        <v>21</v>
      </c>
      <c r="B67" s="34">
        <v>40890</v>
      </c>
      <c r="C67" t="str">
        <f t="shared" ref="C67:C130" si="4">TEXT(B67,"DD")</f>
        <v>13</v>
      </c>
      <c r="D67" t="str">
        <f t="shared" si="3"/>
        <v>12</v>
      </c>
      <c r="E67" t="str">
        <f t="shared" ref="E67:E130" si="5">TEXT(B67,"YYYY")</f>
        <v>2011</v>
      </c>
      <c r="F67" s="27" t="s">
        <v>46</v>
      </c>
      <c r="G67" s="27" t="s">
        <v>42</v>
      </c>
      <c r="H67" s="28">
        <v>38352</v>
      </c>
      <c r="I67" s="27">
        <v>10789</v>
      </c>
      <c r="J67" s="29">
        <v>3687</v>
      </c>
      <c r="K67" s="37" t="str">
        <f t="shared" ref="K67:K130" si="6">TEXT(H67,"YYYY")</f>
        <v>2004</v>
      </c>
    </row>
    <row r="68" spans="1:11" x14ac:dyDescent="0.25">
      <c r="A68" s="1" t="s">
        <v>22</v>
      </c>
      <c r="B68" s="35">
        <v>40891</v>
      </c>
      <c r="C68" t="str">
        <f t="shared" si="4"/>
        <v>14</v>
      </c>
      <c r="D68" t="str">
        <f t="shared" ref="D68:D131" si="7">TEXT(B67,"MM")</f>
        <v>12</v>
      </c>
      <c r="E68" t="str">
        <f t="shared" si="5"/>
        <v>2011</v>
      </c>
      <c r="F68" s="1" t="s">
        <v>46</v>
      </c>
      <c r="G68" s="1" t="s">
        <v>44</v>
      </c>
      <c r="H68" s="6">
        <v>38340</v>
      </c>
      <c r="I68" s="1">
        <v>10772</v>
      </c>
      <c r="J68" s="7">
        <v>3603.22</v>
      </c>
      <c r="K68" s="37" t="str">
        <f t="shared" si="6"/>
        <v>2004</v>
      </c>
    </row>
    <row r="69" spans="1:11" x14ac:dyDescent="0.25">
      <c r="A69" s="1" t="s">
        <v>23</v>
      </c>
      <c r="B69" s="35">
        <v>40892</v>
      </c>
      <c r="C69" t="str">
        <f t="shared" si="4"/>
        <v>15</v>
      </c>
      <c r="D69" t="str">
        <f t="shared" si="7"/>
        <v>12</v>
      </c>
      <c r="E69" t="str">
        <f t="shared" si="5"/>
        <v>2011</v>
      </c>
      <c r="F69" s="1" t="s">
        <v>46</v>
      </c>
      <c r="G69" s="1" t="s">
        <v>47</v>
      </c>
      <c r="H69" s="6">
        <v>37813</v>
      </c>
      <c r="I69" s="1">
        <v>10252</v>
      </c>
      <c r="J69" s="7">
        <v>3597.9</v>
      </c>
      <c r="K69" s="37" t="str">
        <f t="shared" si="6"/>
        <v>2003</v>
      </c>
    </row>
    <row r="70" spans="1:11" x14ac:dyDescent="0.25">
      <c r="A70" s="1" t="s">
        <v>24</v>
      </c>
      <c r="B70" s="35">
        <v>40893</v>
      </c>
      <c r="C70" t="str">
        <f t="shared" si="4"/>
        <v>16</v>
      </c>
      <c r="D70" t="str">
        <f t="shared" si="7"/>
        <v>12</v>
      </c>
      <c r="E70" t="str">
        <f t="shared" si="5"/>
        <v>2011</v>
      </c>
      <c r="F70" s="1" t="s">
        <v>46</v>
      </c>
      <c r="G70" s="1" t="s">
        <v>45</v>
      </c>
      <c r="H70" s="6">
        <v>38434</v>
      </c>
      <c r="I70" s="1">
        <v>10962</v>
      </c>
      <c r="J70" s="7">
        <v>3584</v>
      </c>
      <c r="K70" s="37" t="str">
        <f t="shared" si="6"/>
        <v>2005</v>
      </c>
    </row>
    <row r="71" spans="1:11" x14ac:dyDescent="0.25">
      <c r="A71" s="1" t="s">
        <v>25</v>
      </c>
      <c r="B71" s="35">
        <v>40894</v>
      </c>
      <c r="C71" t="str">
        <f t="shared" si="4"/>
        <v>17</v>
      </c>
      <c r="D71" t="str">
        <f t="shared" si="7"/>
        <v>12</v>
      </c>
      <c r="E71" t="str">
        <f t="shared" si="5"/>
        <v>2011</v>
      </c>
      <c r="F71" s="1" t="s">
        <v>46</v>
      </c>
      <c r="G71" s="1" t="s">
        <v>44</v>
      </c>
      <c r="H71" s="6">
        <v>38452</v>
      </c>
      <c r="I71" s="1">
        <v>10988</v>
      </c>
      <c r="J71" s="7">
        <v>3574.8</v>
      </c>
      <c r="K71" s="37" t="str">
        <f t="shared" si="6"/>
        <v>2005</v>
      </c>
    </row>
    <row r="72" spans="1:11" customFormat="1" x14ac:dyDescent="0.25">
      <c r="A72" s="27" t="s">
        <v>26</v>
      </c>
      <c r="B72" s="34">
        <v>40895</v>
      </c>
      <c r="C72" t="str">
        <f t="shared" si="4"/>
        <v>18</v>
      </c>
      <c r="D72" t="str">
        <f t="shared" si="7"/>
        <v>12</v>
      </c>
      <c r="E72" t="str">
        <f t="shared" si="5"/>
        <v>2011</v>
      </c>
      <c r="F72" s="27" t="s">
        <v>38</v>
      </c>
      <c r="G72" s="27" t="s">
        <v>39</v>
      </c>
      <c r="H72" s="28">
        <v>38137</v>
      </c>
      <c r="I72" s="27">
        <v>10549</v>
      </c>
      <c r="J72" s="29">
        <v>3554.27</v>
      </c>
      <c r="K72" s="37" t="str">
        <f t="shared" si="6"/>
        <v>2004</v>
      </c>
    </row>
    <row r="73" spans="1:11" x14ac:dyDescent="0.25">
      <c r="A73" s="1" t="s">
        <v>27</v>
      </c>
      <c r="B73" s="35">
        <v>40896</v>
      </c>
      <c r="C73" t="str">
        <f t="shared" si="4"/>
        <v>19</v>
      </c>
      <c r="D73" t="str">
        <f t="shared" si="7"/>
        <v>12</v>
      </c>
      <c r="E73" t="str">
        <f t="shared" si="5"/>
        <v>2011</v>
      </c>
      <c r="F73" s="1" t="s">
        <v>46</v>
      </c>
      <c r="G73" s="1" t="s">
        <v>47</v>
      </c>
      <c r="H73" s="6">
        <v>37839</v>
      </c>
      <c r="I73" s="1">
        <v>10267</v>
      </c>
      <c r="J73" s="7">
        <v>3536.6</v>
      </c>
      <c r="K73" s="37" t="str">
        <f t="shared" si="6"/>
        <v>2003</v>
      </c>
    </row>
    <row r="74" spans="1:11" x14ac:dyDescent="0.25">
      <c r="A74" s="1" t="s">
        <v>20</v>
      </c>
      <c r="B74" s="35">
        <v>40897</v>
      </c>
      <c r="C74" t="str">
        <f t="shared" si="4"/>
        <v>20</v>
      </c>
      <c r="D74" t="str">
        <f t="shared" si="7"/>
        <v>12</v>
      </c>
      <c r="E74" t="str">
        <f t="shared" si="5"/>
        <v>2011</v>
      </c>
      <c r="F74" s="1" t="s">
        <v>46</v>
      </c>
      <c r="G74" s="1" t="s">
        <v>47</v>
      </c>
      <c r="H74" s="6">
        <v>38400</v>
      </c>
      <c r="I74" s="1">
        <v>10861</v>
      </c>
      <c r="J74" s="7">
        <v>3523.4</v>
      </c>
      <c r="K74" s="37" t="str">
        <f t="shared" si="6"/>
        <v>2005</v>
      </c>
    </row>
    <row r="75" spans="1:11" customFormat="1" x14ac:dyDescent="0.25">
      <c r="A75" s="27" t="s">
        <v>21</v>
      </c>
      <c r="B75" s="34">
        <v>40898</v>
      </c>
      <c r="C75" t="str">
        <f t="shared" si="4"/>
        <v>21</v>
      </c>
      <c r="D75" t="str">
        <f t="shared" si="7"/>
        <v>12</v>
      </c>
      <c r="E75" t="str">
        <f t="shared" si="5"/>
        <v>2011</v>
      </c>
      <c r="F75" s="27" t="s">
        <v>38</v>
      </c>
      <c r="G75" s="27" t="s">
        <v>39</v>
      </c>
      <c r="H75" s="28">
        <v>37951</v>
      </c>
      <c r="I75" s="27">
        <v>10359</v>
      </c>
      <c r="J75" s="29">
        <v>3471.68</v>
      </c>
      <c r="K75" s="37" t="str">
        <f t="shared" si="6"/>
        <v>2003</v>
      </c>
    </row>
    <row r="76" spans="1:11" customFormat="1" x14ac:dyDescent="0.25">
      <c r="A76" s="1" t="s">
        <v>22</v>
      </c>
      <c r="B76" s="35">
        <v>40899</v>
      </c>
      <c r="C76" t="str">
        <f t="shared" si="4"/>
        <v>22</v>
      </c>
      <c r="D76" t="str">
        <f t="shared" si="7"/>
        <v>12</v>
      </c>
      <c r="E76" t="str">
        <f t="shared" si="5"/>
        <v>2011</v>
      </c>
      <c r="F76" s="1" t="s">
        <v>46</v>
      </c>
      <c r="G76" s="1" t="s">
        <v>42</v>
      </c>
      <c r="H76" s="6">
        <v>38289</v>
      </c>
      <c r="I76" s="1">
        <v>10718</v>
      </c>
      <c r="J76" s="7">
        <v>3463</v>
      </c>
      <c r="K76" s="37" t="str">
        <f t="shared" si="6"/>
        <v>2004</v>
      </c>
    </row>
    <row r="77" spans="1:11" x14ac:dyDescent="0.25">
      <c r="A77" s="1" t="s">
        <v>23</v>
      </c>
      <c r="B77" s="35">
        <v>40900</v>
      </c>
      <c r="C77" t="str">
        <f t="shared" si="4"/>
        <v>23</v>
      </c>
      <c r="D77" t="str">
        <f t="shared" si="7"/>
        <v>12</v>
      </c>
      <c r="E77" t="str">
        <f t="shared" si="5"/>
        <v>2011</v>
      </c>
      <c r="F77" s="1" t="s">
        <v>46</v>
      </c>
      <c r="G77" s="1" t="s">
        <v>47</v>
      </c>
      <c r="H77" s="6">
        <v>38277</v>
      </c>
      <c r="I77" s="1">
        <v>10698</v>
      </c>
      <c r="J77" s="7">
        <v>3436.45</v>
      </c>
      <c r="K77" s="37" t="str">
        <f t="shared" si="6"/>
        <v>2004</v>
      </c>
    </row>
    <row r="78" spans="1:11" customFormat="1" x14ac:dyDescent="0.25">
      <c r="A78" s="27" t="s">
        <v>24</v>
      </c>
      <c r="B78" s="34">
        <v>40901</v>
      </c>
      <c r="C78" t="str">
        <f t="shared" si="4"/>
        <v>24</v>
      </c>
      <c r="D78" t="str">
        <f t="shared" si="7"/>
        <v>12</v>
      </c>
      <c r="E78" t="str">
        <f t="shared" si="5"/>
        <v>2011</v>
      </c>
      <c r="F78" s="27" t="s">
        <v>46</v>
      </c>
      <c r="G78" s="27" t="s">
        <v>42</v>
      </c>
      <c r="H78" s="28">
        <v>38311</v>
      </c>
      <c r="I78" s="27">
        <v>10709</v>
      </c>
      <c r="J78" s="29">
        <v>3424</v>
      </c>
      <c r="K78" s="37" t="str">
        <f t="shared" si="6"/>
        <v>2004</v>
      </c>
    </row>
    <row r="79" spans="1:11" customFormat="1" x14ac:dyDescent="0.25">
      <c r="A79" s="1" t="s">
        <v>25</v>
      </c>
      <c r="B79" s="35">
        <v>40902</v>
      </c>
      <c r="C79" t="str">
        <f t="shared" si="4"/>
        <v>25</v>
      </c>
      <c r="D79" t="str">
        <f t="shared" si="7"/>
        <v>12</v>
      </c>
      <c r="E79" t="str">
        <f t="shared" si="5"/>
        <v>2011</v>
      </c>
      <c r="F79" s="1" t="s">
        <v>46</v>
      </c>
      <c r="G79" s="1" t="s">
        <v>41</v>
      </c>
      <c r="H79" s="6">
        <v>37929</v>
      </c>
      <c r="I79" s="1">
        <v>10339</v>
      </c>
      <c r="J79" s="7">
        <v>3354</v>
      </c>
      <c r="K79" s="37" t="str">
        <f t="shared" si="6"/>
        <v>2003</v>
      </c>
    </row>
    <row r="80" spans="1:11" x14ac:dyDescent="0.25">
      <c r="A80" s="1" t="s">
        <v>26</v>
      </c>
      <c r="B80" s="35">
        <v>40903</v>
      </c>
      <c r="C80" t="str">
        <f t="shared" si="4"/>
        <v>26</v>
      </c>
      <c r="D80" t="str">
        <f t="shared" si="7"/>
        <v>12</v>
      </c>
      <c r="E80" t="str">
        <f t="shared" si="5"/>
        <v>2011</v>
      </c>
      <c r="F80" s="1" t="s">
        <v>38</v>
      </c>
      <c r="G80" s="1" t="s">
        <v>48</v>
      </c>
      <c r="H80" s="6">
        <v>38465</v>
      </c>
      <c r="I80" s="1">
        <v>11033</v>
      </c>
      <c r="J80" s="7">
        <v>3232.8</v>
      </c>
      <c r="K80" s="37" t="str">
        <f t="shared" si="6"/>
        <v>2005</v>
      </c>
    </row>
    <row r="81" spans="1:11" customFormat="1" x14ac:dyDescent="0.25">
      <c r="A81" s="27" t="s">
        <v>27</v>
      </c>
      <c r="B81" s="34">
        <v>40904</v>
      </c>
      <c r="C81" t="str">
        <f t="shared" si="4"/>
        <v>27</v>
      </c>
      <c r="D81" t="str">
        <f t="shared" si="7"/>
        <v>12</v>
      </c>
      <c r="E81" t="str">
        <f t="shared" si="5"/>
        <v>2011</v>
      </c>
      <c r="F81" s="27" t="s">
        <v>46</v>
      </c>
      <c r="G81" s="27" t="s">
        <v>42</v>
      </c>
      <c r="H81" s="28">
        <v>38114</v>
      </c>
      <c r="I81" s="27">
        <v>10524</v>
      </c>
      <c r="J81" s="29">
        <v>3192.65</v>
      </c>
      <c r="K81" s="37" t="str">
        <f t="shared" si="6"/>
        <v>2004</v>
      </c>
    </row>
    <row r="82" spans="1:11" x14ac:dyDescent="0.25">
      <c r="A82" s="1" t="s">
        <v>20</v>
      </c>
      <c r="B82" s="35">
        <v>40905</v>
      </c>
      <c r="C82" t="str">
        <f t="shared" si="4"/>
        <v>28</v>
      </c>
      <c r="D82" t="str">
        <f t="shared" si="7"/>
        <v>12</v>
      </c>
      <c r="E82" t="str">
        <f t="shared" si="5"/>
        <v>2011</v>
      </c>
      <c r="F82" s="1" t="s">
        <v>38</v>
      </c>
      <c r="G82" s="1" t="s">
        <v>48</v>
      </c>
      <c r="H82" s="6">
        <v>38080</v>
      </c>
      <c r="I82" s="1">
        <v>10490</v>
      </c>
      <c r="J82" s="7">
        <v>3163.2</v>
      </c>
      <c r="K82" s="37" t="str">
        <f t="shared" si="6"/>
        <v>2004</v>
      </c>
    </row>
    <row r="83" spans="1:11" x14ac:dyDescent="0.25">
      <c r="A83" s="1" t="s">
        <v>21</v>
      </c>
      <c r="B83" s="35">
        <v>40906</v>
      </c>
      <c r="C83" t="str">
        <f t="shared" si="4"/>
        <v>29</v>
      </c>
      <c r="D83" t="str">
        <f t="shared" si="7"/>
        <v>12</v>
      </c>
      <c r="E83" t="str">
        <f t="shared" si="5"/>
        <v>2011</v>
      </c>
      <c r="F83" s="1" t="s">
        <v>46</v>
      </c>
      <c r="G83" s="1" t="s">
        <v>47</v>
      </c>
      <c r="H83" s="6">
        <v>38267</v>
      </c>
      <c r="I83" s="1">
        <v>10688</v>
      </c>
      <c r="J83" s="7">
        <v>3160.6</v>
      </c>
      <c r="K83" s="37" t="str">
        <f t="shared" si="6"/>
        <v>2004</v>
      </c>
    </row>
    <row r="84" spans="1:11" customFormat="1" x14ac:dyDescent="0.25">
      <c r="A84" s="27" t="s">
        <v>22</v>
      </c>
      <c r="B84" s="34">
        <v>40907</v>
      </c>
      <c r="C84" t="str">
        <f t="shared" si="4"/>
        <v>30</v>
      </c>
      <c r="D84" t="str">
        <f t="shared" si="7"/>
        <v>12</v>
      </c>
      <c r="E84" t="str">
        <f t="shared" si="5"/>
        <v>2011</v>
      </c>
      <c r="F84" s="27" t="s">
        <v>46</v>
      </c>
      <c r="G84" s="27" t="s">
        <v>42</v>
      </c>
      <c r="H84" s="28">
        <v>38413</v>
      </c>
      <c r="I84" s="27">
        <v>10886</v>
      </c>
      <c r="J84" s="29">
        <v>3127.5</v>
      </c>
      <c r="K84" s="37" t="str">
        <f t="shared" si="6"/>
        <v>2005</v>
      </c>
    </row>
    <row r="85" spans="1:11" customFormat="1" x14ac:dyDescent="0.25">
      <c r="A85" s="1" t="s">
        <v>23</v>
      </c>
      <c r="B85" s="35">
        <v>40908</v>
      </c>
      <c r="C85" t="str">
        <f t="shared" si="4"/>
        <v>31</v>
      </c>
      <c r="D85" t="str">
        <f t="shared" si="7"/>
        <v>12</v>
      </c>
      <c r="E85" t="str">
        <f t="shared" si="5"/>
        <v>2011</v>
      </c>
      <c r="F85" s="1" t="s">
        <v>46</v>
      </c>
      <c r="G85" s="1" t="s">
        <v>41</v>
      </c>
      <c r="H85" s="6">
        <v>38178</v>
      </c>
      <c r="I85" s="1">
        <v>10588</v>
      </c>
      <c r="J85" s="7">
        <v>3120</v>
      </c>
      <c r="K85" s="37" t="str">
        <f t="shared" si="6"/>
        <v>2004</v>
      </c>
    </row>
    <row r="86" spans="1:11" x14ac:dyDescent="0.25">
      <c r="A86" s="1" t="s">
        <v>24</v>
      </c>
      <c r="B86" s="35">
        <v>40909</v>
      </c>
      <c r="C86" t="str">
        <f t="shared" si="4"/>
        <v>01</v>
      </c>
      <c r="D86" t="str">
        <f t="shared" si="7"/>
        <v>12</v>
      </c>
      <c r="E86" t="str">
        <f t="shared" si="5"/>
        <v>2012</v>
      </c>
      <c r="F86" s="1" t="s">
        <v>46</v>
      </c>
      <c r="G86" s="1" t="s">
        <v>44</v>
      </c>
      <c r="H86" s="6">
        <v>38309</v>
      </c>
      <c r="I86" s="1">
        <v>10742</v>
      </c>
      <c r="J86" s="7">
        <v>3118</v>
      </c>
      <c r="K86" s="37" t="str">
        <f t="shared" si="6"/>
        <v>2004</v>
      </c>
    </row>
    <row r="87" spans="1:11" customFormat="1" x14ac:dyDescent="0.25">
      <c r="A87" s="27" t="s">
        <v>25</v>
      </c>
      <c r="B87" s="34">
        <v>40910</v>
      </c>
      <c r="C87" t="str">
        <f t="shared" si="4"/>
        <v>02</v>
      </c>
      <c r="D87" t="str">
        <f t="shared" si="7"/>
        <v>01</v>
      </c>
      <c r="E87" t="str">
        <f t="shared" si="5"/>
        <v>2012</v>
      </c>
      <c r="F87" s="27" t="s">
        <v>38</v>
      </c>
      <c r="G87" s="27" t="s">
        <v>40</v>
      </c>
      <c r="H87" s="28">
        <v>38336</v>
      </c>
      <c r="I87" s="27">
        <v>10757</v>
      </c>
      <c r="J87" s="29">
        <v>3082</v>
      </c>
      <c r="K87" s="37" t="str">
        <f t="shared" si="6"/>
        <v>2004</v>
      </c>
    </row>
    <row r="88" spans="1:11" customFormat="1" x14ac:dyDescent="0.25">
      <c r="A88" s="1" t="s">
        <v>26</v>
      </c>
      <c r="B88" s="35">
        <v>40911</v>
      </c>
      <c r="C88" t="str">
        <f t="shared" si="4"/>
        <v>03</v>
      </c>
      <c r="D88" t="str">
        <f t="shared" si="7"/>
        <v>01</v>
      </c>
      <c r="E88" t="str">
        <f t="shared" si="5"/>
        <v>2012</v>
      </c>
      <c r="F88" s="1" t="s">
        <v>46</v>
      </c>
      <c r="G88" s="1" t="s">
        <v>42</v>
      </c>
      <c r="H88" s="6">
        <v>38002</v>
      </c>
      <c r="I88" s="1">
        <v>10400</v>
      </c>
      <c r="J88" s="7">
        <v>3063</v>
      </c>
      <c r="K88" s="37" t="str">
        <f t="shared" si="6"/>
        <v>2004</v>
      </c>
    </row>
    <row r="89" spans="1:11" customFormat="1" x14ac:dyDescent="0.25">
      <c r="A89" s="1" t="s">
        <v>27</v>
      </c>
      <c r="B89" s="35">
        <v>40912</v>
      </c>
      <c r="C89" t="str">
        <f t="shared" si="4"/>
        <v>04</v>
      </c>
      <c r="D89" t="str">
        <f t="shared" si="7"/>
        <v>01</v>
      </c>
      <c r="E89" t="str">
        <f t="shared" si="5"/>
        <v>2012</v>
      </c>
      <c r="F89" s="1" t="s">
        <v>46</v>
      </c>
      <c r="G89" s="1" t="s">
        <v>41</v>
      </c>
      <c r="H89" s="6">
        <v>38471</v>
      </c>
      <c r="I89" s="1">
        <v>11053</v>
      </c>
      <c r="J89" s="7">
        <v>3055</v>
      </c>
      <c r="K89" s="37" t="str">
        <f t="shared" si="6"/>
        <v>2005</v>
      </c>
    </row>
    <row r="90" spans="1:11" x14ac:dyDescent="0.25">
      <c r="A90" s="1" t="s">
        <v>20</v>
      </c>
      <c r="B90" s="35">
        <v>40913</v>
      </c>
      <c r="C90" t="str">
        <f t="shared" si="4"/>
        <v>05</v>
      </c>
      <c r="D90" t="str">
        <f t="shared" si="7"/>
        <v>01</v>
      </c>
      <c r="E90" t="str">
        <f t="shared" si="5"/>
        <v>2012</v>
      </c>
      <c r="F90" s="1" t="s">
        <v>46</v>
      </c>
      <c r="G90" s="1" t="s">
        <v>47</v>
      </c>
      <c r="H90" s="6">
        <v>38352</v>
      </c>
      <c r="I90" s="1">
        <v>10801</v>
      </c>
      <c r="J90" s="7">
        <v>3026.85</v>
      </c>
      <c r="K90" s="37" t="str">
        <f t="shared" si="6"/>
        <v>2004</v>
      </c>
    </row>
    <row r="91" spans="1:11" x14ac:dyDescent="0.25">
      <c r="A91" s="1" t="s">
        <v>21</v>
      </c>
      <c r="B91" s="35">
        <v>40914</v>
      </c>
      <c r="C91" t="str">
        <f t="shared" si="4"/>
        <v>06</v>
      </c>
      <c r="D91" t="str">
        <f t="shared" si="7"/>
        <v>01</v>
      </c>
      <c r="E91" t="str">
        <f t="shared" si="5"/>
        <v>2012</v>
      </c>
      <c r="F91" s="1" t="s">
        <v>46</v>
      </c>
      <c r="G91" s="1" t="s">
        <v>45</v>
      </c>
      <c r="H91" s="6">
        <v>37863</v>
      </c>
      <c r="I91" s="1">
        <v>10286</v>
      </c>
      <c r="J91" s="7">
        <v>3016</v>
      </c>
      <c r="K91" s="37" t="str">
        <f t="shared" si="6"/>
        <v>2003</v>
      </c>
    </row>
    <row r="92" spans="1:11" x14ac:dyDescent="0.25">
      <c r="A92" s="1" t="s">
        <v>22</v>
      </c>
      <c r="B92" s="35">
        <v>40915</v>
      </c>
      <c r="C92" t="str">
        <f t="shared" si="4"/>
        <v>07</v>
      </c>
      <c r="D92" t="str">
        <f t="shared" si="7"/>
        <v>01</v>
      </c>
      <c r="E92" t="str">
        <f t="shared" si="5"/>
        <v>2012</v>
      </c>
      <c r="F92" s="1" t="s">
        <v>46</v>
      </c>
      <c r="G92" s="1" t="s">
        <v>45</v>
      </c>
      <c r="H92" s="6">
        <v>38382</v>
      </c>
      <c r="I92" s="1">
        <v>10852</v>
      </c>
      <c r="J92" s="7">
        <v>2984</v>
      </c>
      <c r="K92" s="37" t="str">
        <f t="shared" si="6"/>
        <v>2005</v>
      </c>
    </row>
    <row r="93" spans="1:11" x14ac:dyDescent="0.25">
      <c r="A93" s="1" t="s">
        <v>23</v>
      </c>
      <c r="B93" s="35">
        <v>40916</v>
      </c>
      <c r="C93" t="str">
        <f t="shared" si="4"/>
        <v>08</v>
      </c>
      <c r="D93" t="str">
        <f t="shared" si="7"/>
        <v>01</v>
      </c>
      <c r="E93" t="str">
        <f t="shared" si="5"/>
        <v>2012</v>
      </c>
      <c r="F93" s="1" t="s">
        <v>46</v>
      </c>
      <c r="G93" s="1" t="s">
        <v>44</v>
      </c>
      <c r="H93" s="6">
        <v>38388</v>
      </c>
      <c r="I93" s="1">
        <v>10854</v>
      </c>
      <c r="J93" s="7">
        <v>2966.5</v>
      </c>
      <c r="K93" s="37" t="str">
        <f t="shared" si="6"/>
        <v>2005</v>
      </c>
    </row>
    <row r="94" spans="1:11" customFormat="1" x14ac:dyDescent="0.25">
      <c r="A94" s="27" t="s">
        <v>24</v>
      </c>
      <c r="B94" s="34">
        <v>40917</v>
      </c>
      <c r="C94" t="str">
        <f t="shared" si="4"/>
        <v>09</v>
      </c>
      <c r="D94" t="str">
        <f t="shared" si="7"/>
        <v>01</v>
      </c>
      <c r="E94" t="str">
        <f t="shared" si="5"/>
        <v>2012</v>
      </c>
      <c r="F94" s="27" t="s">
        <v>38</v>
      </c>
      <c r="G94" s="27" t="s">
        <v>40</v>
      </c>
      <c r="H94" s="28">
        <v>38142</v>
      </c>
      <c r="I94" s="27">
        <v>10555</v>
      </c>
      <c r="J94" s="29">
        <v>2944.4</v>
      </c>
      <c r="K94" s="37" t="str">
        <f t="shared" si="6"/>
        <v>2004</v>
      </c>
    </row>
    <row r="95" spans="1:11" x14ac:dyDescent="0.25">
      <c r="A95" s="1" t="s">
        <v>25</v>
      </c>
      <c r="B95" s="35">
        <v>40918</v>
      </c>
      <c r="C95" t="str">
        <f t="shared" si="4"/>
        <v>10</v>
      </c>
      <c r="D95" t="str">
        <f t="shared" si="7"/>
        <v>01</v>
      </c>
      <c r="E95" t="str">
        <f t="shared" si="5"/>
        <v>2012</v>
      </c>
      <c r="F95" s="1" t="s">
        <v>46</v>
      </c>
      <c r="G95" s="1" t="s">
        <v>47</v>
      </c>
      <c r="H95" s="6">
        <v>38354</v>
      </c>
      <c r="I95" s="1">
        <v>10802</v>
      </c>
      <c r="J95" s="7">
        <v>2942.81</v>
      </c>
      <c r="K95" s="37" t="str">
        <f t="shared" si="6"/>
        <v>2005</v>
      </c>
    </row>
    <row r="96" spans="1:11" customFormat="1" x14ac:dyDescent="0.25">
      <c r="A96" s="27" t="s">
        <v>26</v>
      </c>
      <c r="B96" s="34">
        <v>40919</v>
      </c>
      <c r="C96" t="str">
        <f t="shared" si="4"/>
        <v>11</v>
      </c>
      <c r="D96" t="str">
        <f t="shared" si="7"/>
        <v>01</v>
      </c>
      <c r="E96" t="str">
        <f t="shared" si="5"/>
        <v>2012</v>
      </c>
      <c r="F96" s="27" t="s">
        <v>46</v>
      </c>
      <c r="G96" s="27" t="s">
        <v>41</v>
      </c>
      <c r="H96" s="28">
        <v>37936</v>
      </c>
      <c r="I96" s="27">
        <v>10345</v>
      </c>
      <c r="J96" s="29">
        <v>2924.8</v>
      </c>
      <c r="K96" s="37" t="str">
        <f t="shared" si="6"/>
        <v>2003</v>
      </c>
    </row>
    <row r="97" spans="1:11" x14ac:dyDescent="0.25">
      <c r="A97" s="1" t="s">
        <v>27</v>
      </c>
      <c r="B97" s="35">
        <v>40920</v>
      </c>
      <c r="C97" t="str">
        <f t="shared" si="4"/>
        <v>12</v>
      </c>
      <c r="D97" t="str">
        <f t="shared" si="7"/>
        <v>01</v>
      </c>
      <c r="E97" t="str">
        <f t="shared" si="5"/>
        <v>2012</v>
      </c>
      <c r="F97" s="1" t="s">
        <v>46</v>
      </c>
      <c r="G97" s="1" t="s">
        <v>47</v>
      </c>
      <c r="H97" s="6">
        <v>38331</v>
      </c>
      <c r="I97" s="1">
        <v>10760</v>
      </c>
      <c r="J97" s="7">
        <v>2917</v>
      </c>
      <c r="K97" s="37" t="str">
        <f t="shared" si="6"/>
        <v>2004</v>
      </c>
    </row>
    <row r="98" spans="1:11" x14ac:dyDescent="0.25">
      <c r="A98" s="1" t="s">
        <v>20</v>
      </c>
      <c r="B98" s="35">
        <v>40921</v>
      </c>
      <c r="C98" t="str">
        <f t="shared" si="4"/>
        <v>13</v>
      </c>
      <c r="D98" t="str">
        <f t="shared" si="7"/>
        <v>01</v>
      </c>
      <c r="E98" t="str">
        <f t="shared" si="5"/>
        <v>2012</v>
      </c>
      <c r="F98" s="1" t="s">
        <v>46</v>
      </c>
      <c r="G98" s="1" t="s">
        <v>47</v>
      </c>
      <c r="H98" s="6">
        <v>37971</v>
      </c>
      <c r="I98" s="1">
        <v>10382</v>
      </c>
      <c r="J98" s="7">
        <v>2900</v>
      </c>
      <c r="K98" s="37" t="str">
        <f t="shared" si="6"/>
        <v>2003</v>
      </c>
    </row>
    <row r="99" spans="1:11" customFormat="1" x14ac:dyDescent="0.25">
      <c r="A99" s="27" t="s">
        <v>21</v>
      </c>
      <c r="B99" s="34">
        <v>40922</v>
      </c>
      <c r="C99" t="str">
        <f t="shared" si="4"/>
        <v>14</v>
      </c>
      <c r="D99" t="str">
        <f t="shared" si="7"/>
        <v>01</v>
      </c>
      <c r="E99" t="str">
        <f t="shared" si="5"/>
        <v>2012</v>
      </c>
      <c r="F99" s="27" t="s">
        <v>38</v>
      </c>
      <c r="G99" s="27" t="s">
        <v>40</v>
      </c>
      <c r="H99" s="28">
        <v>38275</v>
      </c>
      <c r="I99" s="27">
        <v>10701</v>
      </c>
      <c r="J99" s="29">
        <v>2864.5</v>
      </c>
      <c r="K99" s="37" t="str">
        <f t="shared" si="6"/>
        <v>2004</v>
      </c>
    </row>
    <row r="100" spans="1:11" x14ac:dyDescent="0.25">
      <c r="A100" s="1" t="s">
        <v>22</v>
      </c>
      <c r="B100" s="35">
        <v>40923</v>
      </c>
      <c r="C100" t="str">
        <f t="shared" si="4"/>
        <v>15</v>
      </c>
      <c r="D100" t="str">
        <f t="shared" si="7"/>
        <v>01</v>
      </c>
      <c r="E100" t="str">
        <f t="shared" si="5"/>
        <v>2012</v>
      </c>
      <c r="F100" s="1" t="s">
        <v>46</v>
      </c>
      <c r="G100" s="1" t="s">
        <v>44</v>
      </c>
      <c r="H100" s="6">
        <v>38050</v>
      </c>
      <c r="I100" s="1">
        <v>10433</v>
      </c>
      <c r="J100" s="7">
        <v>2851.2</v>
      </c>
      <c r="K100" s="37" t="str">
        <f t="shared" si="6"/>
        <v>2004</v>
      </c>
    </row>
    <row r="101" spans="1:11" customFormat="1" x14ac:dyDescent="0.25">
      <c r="A101" s="27" t="s">
        <v>23</v>
      </c>
      <c r="B101" s="34">
        <v>40924</v>
      </c>
      <c r="C101" t="str">
        <f t="shared" si="4"/>
        <v>16</v>
      </c>
      <c r="D101" t="str">
        <f t="shared" si="7"/>
        <v>01</v>
      </c>
      <c r="E101" t="str">
        <f t="shared" si="5"/>
        <v>2012</v>
      </c>
      <c r="F101" s="27" t="s">
        <v>46</v>
      </c>
      <c r="G101" s="27" t="s">
        <v>41</v>
      </c>
      <c r="H101" s="28">
        <v>38147</v>
      </c>
      <c r="I101" s="27">
        <v>10561</v>
      </c>
      <c r="J101" s="29">
        <v>2844.5</v>
      </c>
      <c r="K101" s="37" t="str">
        <f t="shared" si="6"/>
        <v>2004</v>
      </c>
    </row>
    <row r="102" spans="1:11" customFormat="1" x14ac:dyDescent="0.25">
      <c r="A102" s="1" t="s">
        <v>24</v>
      </c>
      <c r="B102" s="35">
        <v>40925</v>
      </c>
      <c r="C102" t="str">
        <f t="shared" si="4"/>
        <v>17</v>
      </c>
      <c r="D102" t="str">
        <f t="shared" si="7"/>
        <v>01</v>
      </c>
      <c r="E102" t="str">
        <f t="shared" si="5"/>
        <v>2012</v>
      </c>
      <c r="F102" s="1" t="s">
        <v>46</v>
      </c>
      <c r="G102" s="1" t="s">
        <v>42</v>
      </c>
      <c r="H102" s="6">
        <v>37902</v>
      </c>
      <c r="I102" s="1">
        <v>10316</v>
      </c>
      <c r="J102" s="7">
        <v>2835</v>
      </c>
      <c r="K102" s="37" t="str">
        <f t="shared" si="6"/>
        <v>2003</v>
      </c>
    </row>
    <row r="103" spans="1:11" customFormat="1" x14ac:dyDescent="0.25">
      <c r="A103" s="1" t="s">
        <v>25</v>
      </c>
      <c r="B103" s="35">
        <v>40926</v>
      </c>
      <c r="C103" t="str">
        <f t="shared" si="4"/>
        <v>18</v>
      </c>
      <c r="D103" t="str">
        <f t="shared" si="7"/>
        <v>01</v>
      </c>
      <c r="E103" t="str">
        <f t="shared" si="5"/>
        <v>2012</v>
      </c>
      <c r="F103" s="1" t="s">
        <v>46</v>
      </c>
      <c r="G103" s="1" t="s">
        <v>42</v>
      </c>
      <c r="H103" s="6">
        <v>38284</v>
      </c>
      <c r="I103" s="1">
        <v>10713</v>
      </c>
      <c r="J103" s="7">
        <v>2827.9</v>
      </c>
      <c r="K103" s="37" t="str">
        <f t="shared" si="6"/>
        <v>2004</v>
      </c>
    </row>
    <row r="104" spans="1:11" customFormat="1" x14ac:dyDescent="0.25">
      <c r="A104" s="1" t="s">
        <v>26</v>
      </c>
      <c r="B104" s="35">
        <v>40927</v>
      </c>
      <c r="C104" t="str">
        <f t="shared" si="4"/>
        <v>19</v>
      </c>
      <c r="D104" t="str">
        <f t="shared" si="7"/>
        <v>01</v>
      </c>
      <c r="E104" t="str">
        <f t="shared" si="5"/>
        <v>2012</v>
      </c>
      <c r="F104" s="1" t="s">
        <v>38</v>
      </c>
      <c r="G104" s="1" t="s">
        <v>39</v>
      </c>
      <c r="H104" s="6">
        <v>38365</v>
      </c>
      <c r="I104" s="1">
        <v>10823</v>
      </c>
      <c r="J104" s="7">
        <v>2826</v>
      </c>
      <c r="K104" s="37" t="str">
        <f t="shared" si="6"/>
        <v>2005</v>
      </c>
    </row>
    <row r="105" spans="1:11" customFormat="1" x14ac:dyDescent="0.25">
      <c r="A105" s="1" t="s">
        <v>27</v>
      </c>
      <c r="B105" s="35">
        <v>40928</v>
      </c>
      <c r="C105" t="str">
        <f t="shared" si="4"/>
        <v>20</v>
      </c>
      <c r="D105" t="str">
        <f t="shared" si="7"/>
        <v>01</v>
      </c>
      <c r="E105" t="str">
        <f t="shared" si="5"/>
        <v>2012</v>
      </c>
      <c r="F105" s="1" t="s">
        <v>46</v>
      </c>
      <c r="G105" s="1" t="s">
        <v>42</v>
      </c>
      <c r="H105" s="6">
        <v>38459</v>
      </c>
      <c r="I105" s="1">
        <v>11012</v>
      </c>
      <c r="J105" s="7">
        <v>2825.3</v>
      </c>
      <c r="K105" s="37" t="str">
        <f t="shared" si="6"/>
        <v>2005</v>
      </c>
    </row>
    <row r="106" spans="1:11" customFormat="1" x14ac:dyDescent="0.25">
      <c r="A106" s="1" t="s">
        <v>20</v>
      </c>
      <c r="B106" s="35">
        <v>40929</v>
      </c>
      <c r="C106" t="str">
        <f t="shared" si="4"/>
        <v>21</v>
      </c>
      <c r="D106" t="str">
        <f t="shared" si="7"/>
        <v>01</v>
      </c>
      <c r="E106" t="str">
        <f t="shared" si="5"/>
        <v>2012</v>
      </c>
      <c r="F106" s="1" t="s">
        <v>46</v>
      </c>
      <c r="G106" s="1" t="s">
        <v>42</v>
      </c>
      <c r="H106" s="6">
        <v>38134</v>
      </c>
      <c r="I106" s="1">
        <v>10546</v>
      </c>
      <c r="J106" s="7">
        <v>2812</v>
      </c>
      <c r="K106" s="37" t="str">
        <f t="shared" si="6"/>
        <v>2004</v>
      </c>
    </row>
    <row r="107" spans="1:11" x14ac:dyDescent="0.25">
      <c r="A107" s="1" t="s">
        <v>21</v>
      </c>
      <c r="B107" s="35">
        <v>40930</v>
      </c>
      <c r="C107" t="str">
        <f t="shared" si="4"/>
        <v>22</v>
      </c>
      <c r="D107" t="str">
        <f t="shared" si="7"/>
        <v>01</v>
      </c>
      <c r="E107" t="str">
        <f t="shared" si="5"/>
        <v>2012</v>
      </c>
      <c r="F107" s="1" t="s">
        <v>46</v>
      </c>
      <c r="G107" s="1" t="s">
        <v>47</v>
      </c>
      <c r="H107" s="6">
        <v>38219</v>
      </c>
      <c r="I107" s="1">
        <v>10629</v>
      </c>
      <c r="J107" s="7">
        <v>2775.05</v>
      </c>
      <c r="K107" s="37" t="str">
        <f t="shared" si="6"/>
        <v>2004</v>
      </c>
    </row>
    <row r="108" spans="1:11" customFormat="1" x14ac:dyDescent="0.25">
      <c r="A108" s="27" t="s">
        <v>22</v>
      </c>
      <c r="B108" s="34">
        <v>40931</v>
      </c>
      <c r="C108" t="str">
        <f t="shared" si="4"/>
        <v>23</v>
      </c>
      <c r="D108" t="str">
        <f t="shared" si="7"/>
        <v>01</v>
      </c>
      <c r="E108" t="str">
        <f t="shared" si="5"/>
        <v>2012</v>
      </c>
      <c r="F108" s="27" t="s">
        <v>46</v>
      </c>
      <c r="G108" s="27" t="s">
        <v>41</v>
      </c>
      <c r="H108" s="28">
        <v>38361</v>
      </c>
      <c r="I108" s="27">
        <v>10805</v>
      </c>
      <c r="J108" s="29">
        <v>2775</v>
      </c>
      <c r="K108" s="37" t="str">
        <f t="shared" si="6"/>
        <v>2005</v>
      </c>
    </row>
    <row r="109" spans="1:11" x14ac:dyDescent="0.25">
      <c r="A109" s="1" t="s">
        <v>23</v>
      </c>
      <c r="B109" s="35">
        <v>40932</v>
      </c>
      <c r="C109" t="str">
        <f t="shared" si="4"/>
        <v>24</v>
      </c>
      <c r="D109" t="str">
        <f t="shared" si="7"/>
        <v>01</v>
      </c>
      <c r="E109" t="str">
        <f t="shared" si="5"/>
        <v>2012</v>
      </c>
      <c r="F109" s="1" t="s">
        <v>46</v>
      </c>
      <c r="G109" s="1" t="s">
        <v>45</v>
      </c>
      <c r="H109" s="6">
        <v>38448</v>
      </c>
      <c r="I109" s="1">
        <v>10987</v>
      </c>
      <c r="J109" s="7">
        <v>2772</v>
      </c>
      <c r="K109" s="37" t="str">
        <f t="shared" si="6"/>
        <v>2005</v>
      </c>
    </row>
    <row r="110" spans="1:11" customFormat="1" x14ac:dyDescent="0.25">
      <c r="A110" s="27" t="s">
        <v>24</v>
      </c>
      <c r="B110" s="34">
        <v>40933</v>
      </c>
      <c r="C110" t="str">
        <f t="shared" si="4"/>
        <v>25</v>
      </c>
      <c r="D110" t="str">
        <f t="shared" si="7"/>
        <v>01</v>
      </c>
      <c r="E110" t="str">
        <f t="shared" si="5"/>
        <v>2012</v>
      </c>
      <c r="F110" s="27" t="s">
        <v>46</v>
      </c>
      <c r="G110" s="27" t="s">
        <v>41</v>
      </c>
      <c r="H110" s="28">
        <v>38456</v>
      </c>
      <c r="I110" s="27">
        <v>11001</v>
      </c>
      <c r="J110" s="29">
        <v>2769</v>
      </c>
      <c r="K110" s="37" t="str">
        <f t="shared" si="6"/>
        <v>2005</v>
      </c>
    </row>
    <row r="111" spans="1:11" customFormat="1" x14ac:dyDescent="0.25">
      <c r="A111" s="1" t="s">
        <v>25</v>
      </c>
      <c r="B111" s="35">
        <v>40934</v>
      </c>
      <c r="C111" t="str">
        <f t="shared" si="4"/>
        <v>26</v>
      </c>
      <c r="D111" t="str">
        <f t="shared" si="7"/>
        <v>01</v>
      </c>
      <c r="E111" t="str">
        <f t="shared" si="5"/>
        <v>2012</v>
      </c>
      <c r="F111" s="1" t="s">
        <v>38</v>
      </c>
      <c r="G111" s="1" t="s">
        <v>40</v>
      </c>
      <c r="H111" s="6">
        <v>38225</v>
      </c>
      <c r="I111" s="1">
        <v>10637</v>
      </c>
      <c r="J111" s="7">
        <v>2761.94</v>
      </c>
      <c r="K111" s="37" t="str">
        <f t="shared" si="6"/>
        <v>2004</v>
      </c>
    </row>
    <row r="112" spans="1:11" customFormat="1" x14ac:dyDescent="0.25">
      <c r="A112" s="1" t="s">
        <v>26</v>
      </c>
      <c r="B112" s="35">
        <v>40935</v>
      </c>
      <c r="C112" t="str">
        <f t="shared" si="4"/>
        <v>27</v>
      </c>
      <c r="D112" t="str">
        <f t="shared" si="7"/>
        <v>01</v>
      </c>
      <c r="E112" t="str">
        <f t="shared" si="5"/>
        <v>2012</v>
      </c>
      <c r="F112" s="1" t="s">
        <v>46</v>
      </c>
      <c r="G112" s="1" t="s">
        <v>42</v>
      </c>
      <c r="H112" s="6">
        <v>38403</v>
      </c>
      <c r="I112" s="1">
        <v>10894</v>
      </c>
      <c r="J112" s="7">
        <v>2753.1</v>
      </c>
      <c r="K112" s="37" t="str">
        <f t="shared" si="6"/>
        <v>2005</v>
      </c>
    </row>
    <row r="113" spans="1:11" x14ac:dyDescent="0.25">
      <c r="A113" s="1" t="s">
        <v>27</v>
      </c>
      <c r="B113" s="35">
        <v>40936</v>
      </c>
      <c r="C113" t="str">
        <f t="shared" si="4"/>
        <v>28</v>
      </c>
      <c r="D113" t="str">
        <f t="shared" si="7"/>
        <v>01</v>
      </c>
      <c r="E113" t="str">
        <f t="shared" si="5"/>
        <v>2012</v>
      </c>
      <c r="F113" s="1" t="s">
        <v>46</v>
      </c>
      <c r="G113" s="1" t="s">
        <v>44</v>
      </c>
      <c r="H113" s="6">
        <v>38427</v>
      </c>
      <c r="I113" s="1">
        <v>10938</v>
      </c>
      <c r="J113" s="7">
        <v>2731.87</v>
      </c>
      <c r="K113" s="37" t="str">
        <f t="shared" si="6"/>
        <v>2005</v>
      </c>
    </row>
    <row r="114" spans="1:11" x14ac:dyDescent="0.25">
      <c r="A114" s="1" t="s">
        <v>20</v>
      </c>
      <c r="B114" s="35">
        <v>40937</v>
      </c>
      <c r="C114" t="str">
        <f t="shared" si="4"/>
        <v>29</v>
      </c>
      <c r="D114" t="str">
        <f t="shared" si="7"/>
        <v>01</v>
      </c>
      <c r="E114" t="str">
        <f t="shared" si="5"/>
        <v>2012</v>
      </c>
      <c r="F114" s="1" t="s">
        <v>46</v>
      </c>
      <c r="G114" s="1" t="s">
        <v>44</v>
      </c>
      <c r="H114" s="6">
        <v>38231</v>
      </c>
      <c r="I114" s="1">
        <v>10638</v>
      </c>
      <c r="J114" s="7">
        <v>2720.05</v>
      </c>
      <c r="K114" s="37" t="str">
        <f t="shared" si="6"/>
        <v>2004</v>
      </c>
    </row>
    <row r="115" spans="1:11" x14ac:dyDescent="0.25">
      <c r="A115" s="1" t="s">
        <v>21</v>
      </c>
      <c r="B115" s="35">
        <v>40938</v>
      </c>
      <c r="C115" t="str">
        <f t="shared" si="4"/>
        <v>30</v>
      </c>
      <c r="D115" t="str">
        <f t="shared" si="7"/>
        <v>01</v>
      </c>
      <c r="E115" t="str">
        <f t="shared" si="5"/>
        <v>2012</v>
      </c>
      <c r="F115" s="1" t="s">
        <v>46</v>
      </c>
      <c r="G115" s="1" t="s">
        <v>45</v>
      </c>
      <c r="H115" s="6">
        <v>37996</v>
      </c>
      <c r="I115" s="1">
        <v>10402</v>
      </c>
      <c r="J115" s="7">
        <v>2713.5</v>
      </c>
      <c r="K115" s="37" t="str">
        <f t="shared" si="6"/>
        <v>2004</v>
      </c>
    </row>
    <row r="116" spans="1:11" x14ac:dyDescent="0.25">
      <c r="A116" s="1" t="s">
        <v>22</v>
      </c>
      <c r="B116" s="35">
        <v>40939</v>
      </c>
      <c r="C116" t="str">
        <f t="shared" si="4"/>
        <v>31</v>
      </c>
      <c r="D116" t="str">
        <f t="shared" si="7"/>
        <v>01</v>
      </c>
      <c r="E116" t="str">
        <f t="shared" si="5"/>
        <v>2012</v>
      </c>
      <c r="F116" s="1" t="s">
        <v>46</v>
      </c>
      <c r="G116" s="1" t="s">
        <v>47</v>
      </c>
      <c r="H116" s="6">
        <v>37903</v>
      </c>
      <c r="I116" s="1">
        <v>10302</v>
      </c>
      <c r="J116" s="7">
        <v>2708.8</v>
      </c>
      <c r="K116" s="37" t="str">
        <f t="shared" si="6"/>
        <v>2003</v>
      </c>
    </row>
    <row r="117" spans="1:11" customFormat="1" x14ac:dyDescent="0.25">
      <c r="A117" s="27" t="s">
        <v>23</v>
      </c>
      <c r="B117" s="34">
        <v>40940</v>
      </c>
      <c r="C117" t="str">
        <f t="shared" si="4"/>
        <v>01</v>
      </c>
      <c r="D117" t="str">
        <f t="shared" si="7"/>
        <v>01</v>
      </c>
      <c r="E117" t="str">
        <f t="shared" si="5"/>
        <v>2012</v>
      </c>
      <c r="F117" s="27" t="s">
        <v>46</v>
      </c>
      <c r="G117" s="27" t="s">
        <v>42</v>
      </c>
      <c r="H117" s="28">
        <v>38207</v>
      </c>
      <c r="I117" s="27">
        <v>10618</v>
      </c>
      <c r="J117" s="29">
        <v>2697.5</v>
      </c>
      <c r="K117" s="37" t="str">
        <f t="shared" si="6"/>
        <v>2004</v>
      </c>
    </row>
    <row r="118" spans="1:11" x14ac:dyDescent="0.25">
      <c r="A118" s="1" t="s">
        <v>24</v>
      </c>
      <c r="B118" s="35">
        <v>40941</v>
      </c>
      <c r="C118" t="str">
        <f t="shared" si="4"/>
        <v>02</v>
      </c>
      <c r="D118" t="str">
        <f t="shared" si="7"/>
        <v>02</v>
      </c>
      <c r="E118" t="str">
        <f t="shared" si="5"/>
        <v>2012</v>
      </c>
      <c r="F118" s="1" t="s">
        <v>46</v>
      </c>
      <c r="G118" s="1" t="s">
        <v>44</v>
      </c>
      <c r="H118" s="6">
        <v>38375</v>
      </c>
      <c r="I118" s="1">
        <v>10831</v>
      </c>
      <c r="J118" s="7">
        <v>2684.4</v>
      </c>
      <c r="K118" s="37" t="str">
        <f t="shared" si="6"/>
        <v>2005</v>
      </c>
    </row>
    <row r="119" spans="1:11" x14ac:dyDescent="0.25">
      <c r="A119" s="1" t="s">
        <v>25</v>
      </c>
      <c r="B119" s="35">
        <v>40942</v>
      </c>
      <c r="C119" t="str">
        <f t="shared" si="4"/>
        <v>03</v>
      </c>
      <c r="D119" t="str">
        <f t="shared" si="7"/>
        <v>02</v>
      </c>
      <c r="E119" t="str">
        <f t="shared" si="5"/>
        <v>2012</v>
      </c>
      <c r="F119" s="1" t="s">
        <v>46</v>
      </c>
      <c r="G119" s="1" t="s">
        <v>45</v>
      </c>
      <c r="H119" s="6">
        <v>38049</v>
      </c>
      <c r="I119" s="1">
        <v>10455</v>
      </c>
      <c r="J119" s="7">
        <v>2684</v>
      </c>
      <c r="K119" s="37" t="str">
        <f t="shared" si="6"/>
        <v>2004</v>
      </c>
    </row>
    <row r="120" spans="1:11" customFormat="1" x14ac:dyDescent="0.25">
      <c r="A120" s="27" t="s">
        <v>26</v>
      </c>
      <c r="B120" s="34">
        <v>40943</v>
      </c>
      <c r="C120" t="str">
        <f t="shared" si="4"/>
        <v>04</v>
      </c>
      <c r="D120" t="str">
        <f t="shared" si="7"/>
        <v>02</v>
      </c>
      <c r="E120" t="str">
        <f t="shared" si="5"/>
        <v>2012</v>
      </c>
      <c r="F120" s="27" t="s">
        <v>38</v>
      </c>
      <c r="G120" s="27" t="s">
        <v>40</v>
      </c>
      <c r="H120" s="28">
        <v>37875</v>
      </c>
      <c r="I120" s="27">
        <v>10298</v>
      </c>
      <c r="J120" s="29">
        <v>2645</v>
      </c>
      <c r="K120" s="37" t="str">
        <f t="shared" si="6"/>
        <v>2003</v>
      </c>
    </row>
    <row r="121" spans="1:11" x14ac:dyDescent="0.25">
      <c r="A121" s="1" t="s">
        <v>27</v>
      </c>
      <c r="B121" s="35">
        <v>40944</v>
      </c>
      <c r="C121" t="str">
        <f t="shared" si="4"/>
        <v>05</v>
      </c>
      <c r="D121" t="str">
        <f t="shared" si="7"/>
        <v>02</v>
      </c>
      <c r="E121" t="str">
        <f t="shared" si="5"/>
        <v>2012</v>
      </c>
      <c r="F121" s="1" t="s">
        <v>46</v>
      </c>
      <c r="G121" s="1" t="s">
        <v>45</v>
      </c>
      <c r="H121" s="6">
        <v>38455</v>
      </c>
      <c r="I121" s="1">
        <v>11007</v>
      </c>
      <c r="J121" s="7">
        <v>2633.9</v>
      </c>
      <c r="K121" s="37" t="str">
        <f t="shared" si="6"/>
        <v>2005</v>
      </c>
    </row>
    <row r="122" spans="1:11" customFormat="1" x14ac:dyDescent="0.25">
      <c r="A122" s="27" t="s">
        <v>20</v>
      </c>
      <c r="B122" s="34">
        <v>40945</v>
      </c>
      <c r="C122" t="str">
        <f t="shared" si="4"/>
        <v>06</v>
      </c>
      <c r="D122" t="str">
        <f t="shared" si="7"/>
        <v>02</v>
      </c>
      <c r="E122" t="str">
        <f t="shared" si="5"/>
        <v>2012</v>
      </c>
      <c r="F122" s="27" t="s">
        <v>46</v>
      </c>
      <c r="G122" s="27" t="s">
        <v>41</v>
      </c>
      <c r="H122" s="28">
        <v>38347</v>
      </c>
      <c r="I122" s="27">
        <v>10787</v>
      </c>
      <c r="J122" s="29">
        <v>2622.76</v>
      </c>
      <c r="K122" s="37" t="str">
        <f t="shared" si="6"/>
        <v>2004</v>
      </c>
    </row>
    <row r="123" spans="1:11" customFormat="1" x14ac:dyDescent="0.25">
      <c r="A123" s="1" t="s">
        <v>21</v>
      </c>
      <c r="B123" s="35">
        <v>40946</v>
      </c>
      <c r="C123" t="str">
        <f t="shared" si="4"/>
        <v>07</v>
      </c>
      <c r="D123" t="str">
        <f t="shared" si="7"/>
        <v>02</v>
      </c>
      <c r="E123" t="str">
        <f t="shared" si="5"/>
        <v>2012</v>
      </c>
      <c r="F123" s="1" t="s">
        <v>38</v>
      </c>
      <c r="G123" s="1" t="s">
        <v>39</v>
      </c>
      <c r="H123" s="6">
        <v>38385</v>
      </c>
      <c r="I123" s="1">
        <v>10851</v>
      </c>
      <c r="J123" s="7">
        <v>2603</v>
      </c>
      <c r="K123" s="37" t="str">
        <f t="shared" si="6"/>
        <v>2005</v>
      </c>
    </row>
    <row r="124" spans="1:11" customFormat="1" x14ac:dyDescent="0.25">
      <c r="A124" s="1" t="s">
        <v>22</v>
      </c>
      <c r="B124" s="35">
        <v>40947</v>
      </c>
      <c r="C124" t="str">
        <f t="shared" si="4"/>
        <v>08</v>
      </c>
      <c r="D124" t="str">
        <f t="shared" si="7"/>
        <v>02</v>
      </c>
      <c r="E124" t="str">
        <f t="shared" si="5"/>
        <v>2012</v>
      </c>
      <c r="F124" s="1" t="s">
        <v>46</v>
      </c>
      <c r="G124" s="1" t="s">
        <v>42</v>
      </c>
      <c r="H124" s="6">
        <v>37989</v>
      </c>
      <c r="I124" s="1">
        <v>10393</v>
      </c>
      <c r="J124" s="7">
        <v>2556.9499999999998</v>
      </c>
      <c r="K124" s="37" t="str">
        <f t="shared" si="6"/>
        <v>2004</v>
      </c>
    </row>
    <row r="125" spans="1:11" x14ac:dyDescent="0.25">
      <c r="A125" s="1" t="s">
        <v>23</v>
      </c>
      <c r="B125" s="35">
        <v>40948</v>
      </c>
      <c r="C125" t="str">
        <f t="shared" si="4"/>
        <v>09</v>
      </c>
      <c r="D125" t="str">
        <f t="shared" si="7"/>
        <v>02</v>
      </c>
      <c r="E125" t="str">
        <f t="shared" si="5"/>
        <v>2012</v>
      </c>
      <c r="F125" s="1" t="s">
        <v>46</v>
      </c>
      <c r="G125" s="1" t="s">
        <v>47</v>
      </c>
      <c r="H125" s="6">
        <v>38098</v>
      </c>
      <c r="I125" s="1">
        <v>10511</v>
      </c>
      <c r="J125" s="7">
        <v>2550</v>
      </c>
      <c r="K125" s="37" t="str">
        <f t="shared" si="6"/>
        <v>2004</v>
      </c>
    </row>
    <row r="126" spans="1:11" customFormat="1" x14ac:dyDescent="0.25">
      <c r="A126" s="27" t="s">
        <v>24</v>
      </c>
      <c r="B126" s="34">
        <v>40949</v>
      </c>
      <c r="C126" t="str">
        <f t="shared" si="4"/>
        <v>10</v>
      </c>
      <c r="D126" t="str">
        <f t="shared" si="7"/>
        <v>02</v>
      </c>
      <c r="E126" t="str">
        <f t="shared" si="5"/>
        <v>2012</v>
      </c>
      <c r="F126" s="27" t="s">
        <v>38</v>
      </c>
      <c r="G126" s="27" t="s">
        <v>40</v>
      </c>
      <c r="H126" s="28">
        <v>38280</v>
      </c>
      <c r="I126" s="27">
        <v>10703</v>
      </c>
      <c r="J126" s="29">
        <v>2545</v>
      </c>
      <c r="K126" s="37" t="str">
        <f t="shared" si="6"/>
        <v>2004</v>
      </c>
    </row>
    <row r="127" spans="1:11" customFormat="1" x14ac:dyDescent="0.25">
      <c r="A127" s="1" t="s">
        <v>25</v>
      </c>
      <c r="B127" s="35">
        <v>40950</v>
      </c>
      <c r="C127" t="str">
        <f t="shared" si="4"/>
        <v>11</v>
      </c>
      <c r="D127" t="str">
        <f t="shared" si="7"/>
        <v>02</v>
      </c>
      <c r="E127" t="str">
        <f t="shared" si="5"/>
        <v>2012</v>
      </c>
      <c r="F127" s="1" t="s">
        <v>46</v>
      </c>
      <c r="G127" s="1" t="s">
        <v>42</v>
      </c>
      <c r="H127" s="6">
        <v>38155</v>
      </c>
      <c r="I127" s="1">
        <v>10567</v>
      </c>
      <c r="J127" s="7">
        <v>2519</v>
      </c>
      <c r="K127" s="37" t="str">
        <f t="shared" si="6"/>
        <v>2004</v>
      </c>
    </row>
    <row r="128" spans="1:11" customFormat="1" x14ac:dyDescent="0.25">
      <c r="A128" s="1" t="s">
        <v>26</v>
      </c>
      <c r="B128" s="35">
        <v>40951</v>
      </c>
      <c r="C128" t="str">
        <f t="shared" si="4"/>
        <v>12</v>
      </c>
      <c r="D128" t="str">
        <f t="shared" si="7"/>
        <v>02</v>
      </c>
      <c r="E128" t="str">
        <f t="shared" si="5"/>
        <v>2012</v>
      </c>
      <c r="F128" s="1" t="s">
        <v>46</v>
      </c>
      <c r="G128" s="1" t="s">
        <v>42</v>
      </c>
      <c r="H128" s="6">
        <v>38060</v>
      </c>
      <c r="I128" s="1">
        <v>10465</v>
      </c>
      <c r="J128" s="7">
        <v>2518</v>
      </c>
      <c r="K128" s="37" t="str">
        <f t="shared" si="6"/>
        <v>2004</v>
      </c>
    </row>
    <row r="129" spans="1:11" customFormat="1" x14ac:dyDescent="0.25">
      <c r="A129" s="1" t="s">
        <v>27</v>
      </c>
      <c r="B129" s="35">
        <v>40952</v>
      </c>
      <c r="C129" t="str">
        <f t="shared" si="4"/>
        <v>13</v>
      </c>
      <c r="D129" t="str">
        <f t="shared" si="7"/>
        <v>02</v>
      </c>
      <c r="E129" t="str">
        <f t="shared" si="5"/>
        <v>2012</v>
      </c>
      <c r="F129" s="1" t="s">
        <v>46</v>
      </c>
      <c r="G129" s="1" t="s">
        <v>41</v>
      </c>
      <c r="H129" s="6">
        <v>37995</v>
      </c>
      <c r="I129" s="1">
        <v>10398</v>
      </c>
      <c r="J129" s="7">
        <v>2505.6</v>
      </c>
      <c r="K129" s="37" t="str">
        <f t="shared" si="6"/>
        <v>2004</v>
      </c>
    </row>
    <row r="130" spans="1:11" customFormat="1" x14ac:dyDescent="0.25">
      <c r="A130" s="1" t="s">
        <v>20</v>
      </c>
      <c r="B130" s="35">
        <v>40953</v>
      </c>
      <c r="C130" t="str">
        <f t="shared" si="4"/>
        <v>14</v>
      </c>
      <c r="D130" t="str">
        <f t="shared" si="7"/>
        <v>02</v>
      </c>
      <c r="E130" t="str">
        <f t="shared" si="5"/>
        <v>2012</v>
      </c>
      <c r="F130" s="1" t="s">
        <v>38</v>
      </c>
      <c r="G130" s="1" t="s">
        <v>43</v>
      </c>
      <c r="H130" s="6">
        <v>37817</v>
      </c>
      <c r="I130" s="1">
        <v>10255</v>
      </c>
      <c r="J130" s="7">
        <v>2490.5</v>
      </c>
      <c r="K130" s="37" t="str">
        <f t="shared" si="6"/>
        <v>2003</v>
      </c>
    </row>
    <row r="131" spans="1:11" x14ac:dyDescent="0.25">
      <c r="A131" s="1" t="s">
        <v>21</v>
      </c>
      <c r="B131" s="35">
        <v>40954</v>
      </c>
      <c r="C131" t="str">
        <f t="shared" ref="C131:C194" si="8">TEXT(B131,"DD")</f>
        <v>15</v>
      </c>
      <c r="D131" t="str">
        <f t="shared" si="7"/>
        <v>02</v>
      </c>
      <c r="E131" t="str">
        <f t="shared" ref="E131:E194" si="9">TEXT(B131,"YYYY")</f>
        <v>2012</v>
      </c>
      <c r="F131" s="1" t="s">
        <v>46</v>
      </c>
      <c r="G131" s="1" t="s">
        <v>47</v>
      </c>
      <c r="H131" s="6">
        <v>37923</v>
      </c>
      <c r="I131" s="1">
        <v>10337</v>
      </c>
      <c r="J131" s="7">
        <v>2467</v>
      </c>
      <c r="K131" s="37" t="str">
        <f t="shared" ref="K131:K194" si="10">TEXT(H131,"YYYY")</f>
        <v>2003</v>
      </c>
    </row>
    <row r="132" spans="1:11" x14ac:dyDescent="0.25">
      <c r="A132" s="1" t="s">
        <v>22</v>
      </c>
      <c r="B132" s="35">
        <v>40955</v>
      </c>
      <c r="C132" t="str">
        <f t="shared" si="8"/>
        <v>16</v>
      </c>
      <c r="D132" t="str">
        <f t="shared" ref="D132:D195" si="11">TEXT(B131,"MM")</f>
        <v>02</v>
      </c>
      <c r="E132" t="str">
        <f t="shared" si="9"/>
        <v>2012</v>
      </c>
      <c r="F132" s="1" t="s">
        <v>46</v>
      </c>
      <c r="G132" s="1" t="s">
        <v>44</v>
      </c>
      <c r="H132" s="6">
        <v>38157</v>
      </c>
      <c r="I132" s="1">
        <v>10570</v>
      </c>
      <c r="J132" s="7">
        <v>2465.25</v>
      </c>
      <c r="K132" s="37" t="str">
        <f t="shared" si="10"/>
        <v>2004</v>
      </c>
    </row>
    <row r="133" spans="1:11" x14ac:dyDescent="0.25">
      <c r="A133" s="1" t="s">
        <v>23</v>
      </c>
      <c r="B133" s="35">
        <v>40956</v>
      </c>
      <c r="C133" t="str">
        <f t="shared" si="8"/>
        <v>17</v>
      </c>
      <c r="D133" t="str">
        <f t="shared" si="11"/>
        <v>02</v>
      </c>
      <c r="E133" t="str">
        <f t="shared" si="9"/>
        <v>2012</v>
      </c>
      <c r="F133" s="1" t="s">
        <v>38</v>
      </c>
      <c r="G133" s="1" t="s">
        <v>48</v>
      </c>
      <c r="H133" s="6">
        <v>38137</v>
      </c>
      <c r="I133" s="1">
        <v>10523</v>
      </c>
      <c r="J133" s="7">
        <v>2444.31</v>
      </c>
      <c r="K133" s="37" t="str">
        <f t="shared" si="10"/>
        <v>2004</v>
      </c>
    </row>
    <row r="134" spans="1:11" customFormat="1" x14ac:dyDescent="0.25">
      <c r="A134" s="27" t="s">
        <v>24</v>
      </c>
      <c r="B134" s="34">
        <v>40957</v>
      </c>
      <c r="C134" t="str">
        <f t="shared" si="8"/>
        <v>18</v>
      </c>
      <c r="D134" t="str">
        <f t="shared" si="11"/>
        <v>02</v>
      </c>
      <c r="E134" t="str">
        <f t="shared" si="9"/>
        <v>2012</v>
      </c>
      <c r="F134" s="27" t="s">
        <v>46</v>
      </c>
      <c r="G134" s="27" t="s">
        <v>42</v>
      </c>
      <c r="H134" s="28">
        <v>37933</v>
      </c>
      <c r="I134" s="27">
        <v>10340</v>
      </c>
      <c r="J134" s="29">
        <v>2436.1799999999998</v>
      </c>
      <c r="K134" s="37" t="str">
        <f t="shared" si="10"/>
        <v>2003</v>
      </c>
    </row>
    <row r="135" spans="1:11" customFormat="1" x14ac:dyDescent="0.25">
      <c r="A135" s="1" t="s">
        <v>25</v>
      </c>
      <c r="B135" s="35">
        <v>40958</v>
      </c>
      <c r="C135" t="str">
        <f t="shared" si="8"/>
        <v>19</v>
      </c>
      <c r="D135" t="str">
        <f t="shared" si="11"/>
        <v>02</v>
      </c>
      <c r="E135" t="str">
        <f t="shared" si="9"/>
        <v>2012</v>
      </c>
      <c r="F135" s="1" t="s">
        <v>38</v>
      </c>
      <c r="G135" s="1" t="s">
        <v>40</v>
      </c>
      <c r="H135" s="6">
        <v>38466</v>
      </c>
      <c r="I135" s="1">
        <v>11031</v>
      </c>
      <c r="J135" s="7">
        <v>2393.5</v>
      </c>
      <c r="K135" s="37" t="str">
        <f t="shared" si="10"/>
        <v>2005</v>
      </c>
    </row>
    <row r="136" spans="1:11" x14ac:dyDescent="0.25">
      <c r="A136" s="1" t="s">
        <v>26</v>
      </c>
      <c r="B136" s="35">
        <v>40959</v>
      </c>
      <c r="C136" t="str">
        <f t="shared" si="8"/>
        <v>20</v>
      </c>
      <c r="D136" t="str">
        <f t="shared" si="11"/>
        <v>02</v>
      </c>
      <c r="E136" t="str">
        <f t="shared" si="9"/>
        <v>2012</v>
      </c>
      <c r="F136" s="1" t="s">
        <v>46</v>
      </c>
      <c r="G136" s="1" t="s">
        <v>45</v>
      </c>
      <c r="H136" s="6">
        <v>37964</v>
      </c>
      <c r="I136" s="1">
        <v>10369</v>
      </c>
      <c r="J136" s="7">
        <v>2390.4</v>
      </c>
      <c r="K136" s="37" t="str">
        <f t="shared" si="10"/>
        <v>2003</v>
      </c>
    </row>
    <row r="137" spans="1:11" customFormat="1" x14ac:dyDescent="0.25">
      <c r="A137" s="27" t="s">
        <v>27</v>
      </c>
      <c r="B137" s="34">
        <v>40960</v>
      </c>
      <c r="C137" t="str">
        <f t="shared" si="8"/>
        <v>21</v>
      </c>
      <c r="D137" t="str">
        <f t="shared" si="11"/>
        <v>02</v>
      </c>
      <c r="E137" t="str">
        <f t="shared" si="9"/>
        <v>2012</v>
      </c>
      <c r="F137" s="27" t="s">
        <v>46</v>
      </c>
      <c r="G137" s="27" t="s">
        <v>42</v>
      </c>
      <c r="H137" s="28">
        <v>38186</v>
      </c>
      <c r="I137" s="27">
        <v>10598</v>
      </c>
      <c r="J137" s="29">
        <v>2388.5</v>
      </c>
      <c r="K137" s="37" t="str">
        <f t="shared" si="10"/>
        <v>2004</v>
      </c>
    </row>
    <row r="138" spans="1:11" customFormat="1" x14ac:dyDescent="0.25">
      <c r="A138" s="1" t="s">
        <v>20</v>
      </c>
      <c r="B138" s="35">
        <v>40961</v>
      </c>
      <c r="C138" t="str">
        <f t="shared" si="8"/>
        <v>22</v>
      </c>
      <c r="D138" t="str">
        <f t="shared" si="11"/>
        <v>02</v>
      </c>
      <c r="E138" t="str">
        <f t="shared" si="9"/>
        <v>2012</v>
      </c>
      <c r="F138" s="1" t="s">
        <v>46</v>
      </c>
      <c r="G138" s="1" t="s">
        <v>41</v>
      </c>
      <c r="H138" s="6">
        <v>38108</v>
      </c>
      <c r="I138" s="1">
        <v>10516</v>
      </c>
      <c r="J138" s="7">
        <v>2381.0500000000002</v>
      </c>
      <c r="K138" s="37" t="str">
        <f t="shared" si="10"/>
        <v>2004</v>
      </c>
    </row>
    <row r="139" spans="1:11" x14ac:dyDescent="0.25">
      <c r="A139" s="1" t="s">
        <v>21</v>
      </c>
      <c r="B139" s="35">
        <v>40962</v>
      </c>
      <c r="C139" t="str">
        <f t="shared" si="8"/>
        <v>23</v>
      </c>
      <c r="D139" t="str">
        <f t="shared" si="11"/>
        <v>02</v>
      </c>
      <c r="E139" t="str">
        <f t="shared" si="9"/>
        <v>2012</v>
      </c>
      <c r="F139" s="1" t="s">
        <v>46</v>
      </c>
      <c r="G139" s="1" t="s">
        <v>44</v>
      </c>
      <c r="H139" s="6">
        <v>38430</v>
      </c>
      <c r="I139" s="1">
        <v>10948</v>
      </c>
      <c r="J139" s="7">
        <v>2362.25</v>
      </c>
      <c r="K139" s="37" t="str">
        <f t="shared" si="10"/>
        <v>2005</v>
      </c>
    </row>
    <row r="140" spans="1:11" x14ac:dyDescent="0.25">
      <c r="A140" s="1" t="s">
        <v>22</v>
      </c>
      <c r="B140" s="35">
        <v>40963</v>
      </c>
      <c r="C140" t="str">
        <f t="shared" si="8"/>
        <v>24</v>
      </c>
      <c r="D140" t="str">
        <f t="shared" si="11"/>
        <v>02</v>
      </c>
      <c r="E140" t="str">
        <f t="shared" si="9"/>
        <v>2012</v>
      </c>
      <c r="F140" s="1" t="s">
        <v>46</v>
      </c>
      <c r="G140" s="1" t="s">
        <v>44</v>
      </c>
      <c r="H140" s="6">
        <v>38366</v>
      </c>
      <c r="I140" s="1">
        <v>10796</v>
      </c>
      <c r="J140" s="7">
        <v>2341.36</v>
      </c>
      <c r="K140" s="37" t="str">
        <f t="shared" si="10"/>
        <v>2005</v>
      </c>
    </row>
    <row r="141" spans="1:11" x14ac:dyDescent="0.25">
      <c r="A141" s="1" t="s">
        <v>23</v>
      </c>
      <c r="B141" s="35">
        <v>40964</v>
      </c>
      <c r="C141" t="str">
        <f t="shared" si="8"/>
        <v>25</v>
      </c>
      <c r="D141" t="str">
        <f t="shared" si="11"/>
        <v>02</v>
      </c>
      <c r="E141" t="str">
        <f t="shared" si="9"/>
        <v>2012</v>
      </c>
      <c r="F141" s="1" t="s">
        <v>46</v>
      </c>
      <c r="G141" s="1" t="s">
        <v>47</v>
      </c>
      <c r="H141" s="6">
        <v>38113</v>
      </c>
      <c r="I141" s="1">
        <v>10522</v>
      </c>
      <c r="J141" s="7">
        <v>2318.2399999999998</v>
      </c>
      <c r="K141" s="37" t="str">
        <f t="shared" si="10"/>
        <v>2004</v>
      </c>
    </row>
    <row r="142" spans="1:11" customFormat="1" x14ac:dyDescent="0.25">
      <c r="A142" s="27" t="s">
        <v>24</v>
      </c>
      <c r="B142" s="34">
        <v>40965</v>
      </c>
      <c r="C142" t="str">
        <f t="shared" si="8"/>
        <v>26</v>
      </c>
      <c r="D142" t="str">
        <f t="shared" si="11"/>
        <v>02</v>
      </c>
      <c r="E142" t="str">
        <f t="shared" si="9"/>
        <v>2012</v>
      </c>
      <c r="F142" s="27" t="s">
        <v>38</v>
      </c>
      <c r="G142" s="27" t="s">
        <v>40</v>
      </c>
      <c r="H142" s="28">
        <v>38108</v>
      </c>
      <c r="I142" s="27">
        <v>10519</v>
      </c>
      <c r="J142" s="29">
        <v>2314.1999999999998</v>
      </c>
      <c r="K142" s="37" t="str">
        <f t="shared" si="10"/>
        <v>2004</v>
      </c>
    </row>
    <row r="143" spans="1:11" customFormat="1" x14ac:dyDescent="0.25">
      <c r="A143" s="1" t="s">
        <v>25</v>
      </c>
      <c r="B143" s="35">
        <v>40966</v>
      </c>
      <c r="C143" t="str">
        <f t="shared" si="8"/>
        <v>27</v>
      </c>
      <c r="D143" t="str">
        <f t="shared" si="11"/>
        <v>02</v>
      </c>
      <c r="E143" t="str">
        <f t="shared" si="9"/>
        <v>2012</v>
      </c>
      <c r="F143" s="1" t="s">
        <v>46</v>
      </c>
      <c r="G143" s="1" t="s">
        <v>42</v>
      </c>
      <c r="H143" s="6">
        <v>38312</v>
      </c>
      <c r="I143" s="1">
        <v>10746</v>
      </c>
      <c r="J143" s="7">
        <v>2311.6999999999998</v>
      </c>
      <c r="K143" s="37" t="str">
        <f t="shared" si="10"/>
        <v>2004</v>
      </c>
    </row>
    <row r="144" spans="1:11" x14ac:dyDescent="0.25">
      <c r="A144" s="1" t="s">
        <v>26</v>
      </c>
      <c r="B144" s="35">
        <v>40967</v>
      </c>
      <c r="C144" t="str">
        <f t="shared" si="8"/>
        <v>28</v>
      </c>
      <c r="D144" t="str">
        <f t="shared" si="11"/>
        <v>02</v>
      </c>
      <c r="E144" t="str">
        <f t="shared" si="9"/>
        <v>2012</v>
      </c>
      <c r="F144" s="1" t="s">
        <v>46</v>
      </c>
      <c r="G144" s="1" t="s">
        <v>47</v>
      </c>
      <c r="H144" s="6">
        <v>38330</v>
      </c>
      <c r="I144" s="1">
        <v>10766</v>
      </c>
      <c r="J144" s="7">
        <v>2310</v>
      </c>
      <c r="K144" s="37" t="str">
        <f t="shared" si="10"/>
        <v>2004</v>
      </c>
    </row>
    <row r="145" spans="1:11" x14ac:dyDescent="0.25">
      <c r="A145" s="1" t="s">
        <v>27</v>
      </c>
      <c r="B145" s="35">
        <v>40968</v>
      </c>
      <c r="C145" t="str">
        <f t="shared" si="8"/>
        <v>29</v>
      </c>
      <c r="D145" t="str">
        <f t="shared" si="11"/>
        <v>02</v>
      </c>
      <c r="E145" t="str">
        <f t="shared" si="9"/>
        <v>2012</v>
      </c>
      <c r="F145" s="1" t="s">
        <v>46</v>
      </c>
      <c r="G145" s="1" t="s">
        <v>47</v>
      </c>
      <c r="H145" s="6">
        <v>38248</v>
      </c>
      <c r="I145" s="1">
        <v>10670</v>
      </c>
      <c r="J145" s="7">
        <v>2301.75</v>
      </c>
      <c r="K145" s="37" t="str">
        <f t="shared" si="10"/>
        <v>2004</v>
      </c>
    </row>
    <row r="146" spans="1:11" x14ac:dyDescent="0.25">
      <c r="A146" s="1" t="s">
        <v>20</v>
      </c>
      <c r="B146" s="35">
        <v>40969</v>
      </c>
      <c r="C146" t="str">
        <f t="shared" si="8"/>
        <v>01</v>
      </c>
      <c r="D146" t="str">
        <f t="shared" si="11"/>
        <v>02</v>
      </c>
      <c r="E146" t="str">
        <f t="shared" si="9"/>
        <v>2012</v>
      </c>
      <c r="F146" s="1" t="s">
        <v>46</v>
      </c>
      <c r="G146" s="1" t="s">
        <v>47</v>
      </c>
      <c r="H146" s="6">
        <v>37930</v>
      </c>
      <c r="I146" s="1">
        <v>10344</v>
      </c>
      <c r="J146" s="7">
        <v>2296</v>
      </c>
      <c r="K146" s="37" t="str">
        <f t="shared" si="10"/>
        <v>2003</v>
      </c>
    </row>
    <row r="147" spans="1:11" customFormat="1" x14ac:dyDescent="0.25">
      <c r="A147" s="27" t="s">
        <v>21</v>
      </c>
      <c r="B147" s="34">
        <v>40970</v>
      </c>
      <c r="C147" t="str">
        <f t="shared" si="8"/>
        <v>02</v>
      </c>
      <c r="D147" t="str">
        <f t="shared" si="11"/>
        <v>03</v>
      </c>
      <c r="E147" t="str">
        <f t="shared" si="9"/>
        <v>2012</v>
      </c>
      <c r="F147" s="27" t="s">
        <v>46</v>
      </c>
      <c r="G147" s="27" t="s">
        <v>42</v>
      </c>
      <c r="H147" s="28">
        <v>38449</v>
      </c>
      <c r="I147" s="27">
        <v>10991</v>
      </c>
      <c r="J147" s="29">
        <v>2296</v>
      </c>
      <c r="K147" s="37" t="str">
        <f t="shared" si="10"/>
        <v>2005</v>
      </c>
    </row>
    <row r="148" spans="1:11" customFormat="1" x14ac:dyDescent="0.25">
      <c r="A148" s="1" t="s">
        <v>22</v>
      </c>
      <c r="B148" s="35">
        <v>40971</v>
      </c>
      <c r="C148" t="str">
        <f t="shared" si="8"/>
        <v>03</v>
      </c>
      <c r="D148" t="str">
        <f t="shared" si="11"/>
        <v>03</v>
      </c>
      <c r="E148" t="str">
        <f t="shared" si="9"/>
        <v>2012</v>
      </c>
      <c r="F148" s="1" t="s">
        <v>38</v>
      </c>
      <c r="G148" s="1" t="s">
        <v>40</v>
      </c>
      <c r="H148" s="6">
        <v>38329</v>
      </c>
      <c r="I148" s="1">
        <v>10764</v>
      </c>
      <c r="J148" s="7">
        <v>2286</v>
      </c>
      <c r="K148" s="37" t="str">
        <f t="shared" si="10"/>
        <v>2004</v>
      </c>
    </row>
    <row r="149" spans="1:11" x14ac:dyDescent="0.25">
      <c r="A149" s="1" t="s">
        <v>23</v>
      </c>
      <c r="B149" s="35">
        <v>40972</v>
      </c>
      <c r="C149" t="str">
        <f t="shared" si="8"/>
        <v>04</v>
      </c>
      <c r="D149" t="str">
        <f t="shared" si="11"/>
        <v>03</v>
      </c>
      <c r="E149" t="str">
        <f t="shared" si="9"/>
        <v>2012</v>
      </c>
      <c r="F149" s="1" t="s">
        <v>38</v>
      </c>
      <c r="G149" s="1" t="s">
        <v>48</v>
      </c>
      <c r="H149" s="6">
        <v>38190</v>
      </c>
      <c r="I149" s="1">
        <v>10601</v>
      </c>
      <c r="J149" s="7">
        <v>2285</v>
      </c>
      <c r="K149" s="37" t="str">
        <f t="shared" si="10"/>
        <v>2004</v>
      </c>
    </row>
    <row r="150" spans="1:11" customFormat="1" x14ac:dyDescent="0.25">
      <c r="A150" s="27" t="s">
        <v>24</v>
      </c>
      <c r="B150" s="34">
        <v>40973</v>
      </c>
      <c r="C150" t="str">
        <f t="shared" si="8"/>
        <v>05</v>
      </c>
      <c r="D150" t="str">
        <f t="shared" si="11"/>
        <v>03</v>
      </c>
      <c r="E150" t="str">
        <f t="shared" si="9"/>
        <v>2012</v>
      </c>
      <c r="F150" s="27" t="s">
        <v>38</v>
      </c>
      <c r="G150" s="27" t="s">
        <v>40</v>
      </c>
      <c r="H150" s="28">
        <v>38359</v>
      </c>
      <c r="I150" s="27">
        <v>10804</v>
      </c>
      <c r="J150" s="29">
        <v>2278.4</v>
      </c>
      <c r="K150" s="37" t="str">
        <f t="shared" si="10"/>
        <v>2005</v>
      </c>
    </row>
    <row r="151" spans="1:11" x14ac:dyDescent="0.25">
      <c r="A151" s="1" t="s">
        <v>25</v>
      </c>
      <c r="B151" s="35">
        <v>40974</v>
      </c>
      <c r="C151" t="str">
        <f t="shared" si="8"/>
        <v>06</v>
      </c>
      <c r="D151" t="str">
        <f t="shared" si="11"/>
        <v>03</v>
      </c>
      <c r="E151" t="str">
        <f t="shared" si="9"/>
        <v>2012</v>
      </c>
      <c r="F151" s="1" t="s">
        <v>46</v>
      </c>
      <c r="G151" s="1" t="s">
        <v>47</v>
      </c>
      <c r="H151" s="6">
        <v>38429</v>
      </c>
      <c r="I151" s="1">
        <v>10930</v>
      </c>
      <c r="J151" s="7">
        <v>2255.5</v>
      </c>
      <c r="K151" s="37" t="str">
        <f t="shared" si="10"/>
        <v>2005</v>
      </c>
    </row>
    <row r="152" spans="1:11" customFormat="1" x14ac:dyDescent="0.25">
      <c r="A152" s="27" t="s">
        <v>26</v>
      </c>
      <c r="B152" s="34">
        <v>40975</v>
      </c>
      <c r="C152" t="str">
        <f t="shared" si="8"/>
        <v>07</v>
      </c>
      <c r="D152" t="str">
        <f t="shared" si="11"/>
        <v>03</v>
      </c>
      <c r="E152" t="str">
        <f t="shared" si="9"/>
        <v>2012</v>
      </c>
      <c r="F152" s="27" t="s">
        <v>46</v>
      </c>
      <c r="G152" s="27" t="s">
        <v>41</v>
      </c>
      <c r="H152" s="28">
        <v>38172</v>
      </c>
      <c r="I152" s="27">
        <v>10583</v>
      </c>
      <c r="J152" s="29">
        <v>2237.5</v>
      </c>
      <c r="K152" s="37" t="str">
        <f t="shared" si="10"/>
        <v>2004</v>
      </c>
    </row>
    <row r="153" spans="1:11" x14ac:dyDescent="0.25">
      <c r="A153" s="1" t="s">
        <v>27</v>
      </c>
      <c r="B153" s="35">
        <v>40976</v>
      </c>
      <c r="C153" t="str">
        <f t="shared" si="8"/>
        <v>08</v>
      </c>
      <c r="D153" t="str">
        <f t="shared" si="11"/>
        <v>03</v>
      </c>
      <c r="E153" t="str">
        <f t="shared" si="9"/>
        <v>2012</v>
      </c>
      <c r="F153" s="1" t="s">
        <v>46</v>
      </c>
      <c r="G153" s="1" t="s">
        <v>45</v>
      </c>
      <c r="H153" s="6">
        <v>38452</v>
      </c>
      <c r="I153" s="1">
        <v>10977</v>
      </c>
      <c r="J153" s="7">
        <v>2233</v>
      </c>
      <c r="K153" s="37" t="str">
        <f t="shared" si="10"/>
        <v>2005</v>
      </c>
    </row>
    <row r="154" spans="1:11" x14ac:dyDescent="0.25">
      <c r="A154" s="1" t="s">
        <v>20</v>
      </c>
      <c r="B154" s="35">
        <v>40977</v>
      </c>
      <c r="C154" t="str">
        <f t="shared" si="8"/>
        <v>09</v>
      </c>
      <c r="D154" t="str">
        <f t="shared" si="11"/>
        <v>03</v>
      </c>
      <c r="E154" t="str">
        <f t="shared" si="9"/>
        <v>2012</v>
      </c>
      <c r="F154" s="1" t="s">
        <v>46</v>
      </c>
      <c r="G154" s="1" t="s">
        <v>44</v>
      </c>
      <c r="H154" s="6">
        <v>38387</v>
      </c>
      <c r="I154" s="1">
        <v>10855</v>
      </c>
      <c r="J154" s="7">
        <v>2227.89</v>
      </c>
      <c r="K154" s="37" t="str">
        <f t="shared" si="10"/>
        <v>2005</v>
      </c>
    </row>
    <row r="155" spans="1:11" x14ac:dyDescent="0.25">
      <c r="A155" s="1" t="s">
        <v>21</v>
      </c>
      <c r="B155" s="35">
        <v>40978</v>
      </c>
      <c r="C155" t="str">
        <f t="shared" si="8"/>
        <v>10</v>
      </c>
      <c r="D155" t="str">
        <f t="shared" si="11"/>
        <v>03</v>
      </c>
      <c r="E155" t="str">
        <f t="shared" si="9"/>
        <v>2012</v>
      </c>
      <c r="F155" s="1" t="s">
        <v>46</v>
      </c>
      <c r="G155" s="1" t="s">
        <v>44</v>
      </c>
      <c r="H155" s="6">
        <v>37975</v>
      </c>
      <c r="I155" s="1">
        <v>10384</v>
      </c>
      <c r="J155" s="7">
        <v>2222.4</v>
      </c>
      <c r="K155" s="37" t="str">
        <f t="shared" si="10"/>
        <v>2003</v>
      </c>
    </row>
    <row r="156" spans="1:11" x14ac:dyDescent="0.25">
      <c r="A156" s="1" t="s">
        <v>22</v>
      </c>
      <c r="B156" s="35">
        <v>40979</v>
      </c>
      <c r="C156" t="str">
        <f t="shared" si="8"/>
        <v>11</v>
      </c>
      <c r="D156" t="str">
        <f t="shared" si="11"/>
        <v>03</v>
      </c>
      <c r="E156" t="str">
        <f t="shared" si="9"/>
        <v>2012</v>
      </c>
      <c r="F156" s="1" t="s">
        <v>46</v>
      </c>
      <c r="G156" s="1" t="s">
        <v>45</v>
      </c>
      <c r="H156" s="6">
        <v>38129</v>
      </c>
      <c r="I156" s="1">
        <v>10533</v>
      </c>
      <c r="J156" s="7">
        <v>2222.1999999999998</v>
      </c>
      <c r="K156" s="37" t="str">
        <f t="shared" si="10"/>
        <v>2004</v>
      </c>
    </row>
    <row r="157" spans="1:11" x14ac:dyDescent="0.25">
      <c r="A157" s="1" t="s">
        <v>23</v>
      </c>
      <c r="B157" s="35">
        <v>40980</v>
      </c>
      <c r="C157" t="str">
        <f t="shared" si="8"/>
        <v>12</v>
      </c>
      <c r="D157" t="str">
        <f t="shared" si="11"/>
        <v>03</v>
      </c>
      <c r="E157" t="str">
        <f t="shared" si="9"/>
        <v>2012</v>
      </c>
      <c r="F157" s="1" t="s">
        <v>46</v>
      </c>
      <c r="G157" s="1" t="s">
        <v>45</v>
      </c>
      <c r="H157" s="6">
        <v>38463</v>
      </c>
      <c r="I157" s="1">
        <v>10986</v>
      </c>
      <c r="J157" s="7">
        <v>2220</v>
      </c>
      <c r="K157" s="37" t="str">
        <f t="shared" si="10"/>
        <v>2005</v>
      </c>
    </row>
    <row r="158" spans="1:11" customFormat="1" x14ac:dyDescent="0.25">
      <c r="A158" s="27" t="s">
        <v>24</v>
      </c>
      <c r="B158" s="34">
        <v>40981</v>
      </c>
      <c r="C158" t="str">
        <f t="shared" si="8"/>
        <v>13</v>
      </c>
      <c r="D158" t="str">
        <f t="shared" si="11"/>
        <v>03</v>
      </c>
      <c r="E158" t="str">
        <f t="shared" si="9"/>
        <v>2012</v>
      </c>
      <c r="F158" s="27" t="s">
        <v>38</v>
      </c>
      <c r="G158" s="27" t="s">
        <v>39</v>
      </c>
      <c r="H158" s="28">
        <v>38287</v>
      </c>
      <c r="I158" s="27">
        <v>10714</v>
      </c>
      <c r="J158" s="29">
        <v>2205.75</v>
      </c>
      <c r="K158" s="37" t="str">
        <f t="shared" si="10"/>
        <v>2004</v>
      </c>
    </row>
    <row r="159" spans="1:11" x14ac:dyDescent="0.25">
      <c r="A159" s="1" t="s">
        <v>25</v>
      </c>
      <c r="B159" s="35">
        <v>40982</v>
      </c>
      <c r="C159" t="str">
        <f t="shared" si="8"/>
        <v>14</v>
      </c>
      <c r="D159" t="str">
        <f t="shared" si="11"/>
        <v>03</v>
      </c>
      <c r="E159" t="str">
        <f t="shared" si="9"/>
        <v>2012</v>
      </c>
      <c r="F159" s="1" t="s">
        <v>46</v>
      </c>
      <c r="G159" s="1" t="s">
        <v>44</v>
      </c>
      <c r="H159" s="6">
        <v>38319</v>
      </c>
      <c r="I159" s="1">
        <v>10748</v>
      </c>
      <c r="J159" s="7">
        <v>2196</v>
      </c>
      <c r="K159" s="37" t="str">
        <f t="shared" si="10"/>
        <v>2004</v>
      </c>
    </row>
    <row r="160" spans="1:11" x14ac:dyDescent="0.25">
      <c r="A160" s="1" t="s">
        <v>26</v>
      </c>
      <c r="B160" s="35">
        <v>40983</v>
      </c>
      <c r="C160" t="str">
        <f t="shared" si="8"/>
        <v>15</v>
      </c>
      <c r="D160" t="str">
        <f t="shared" si="11"/>
        <v>03</v>
      </c>
      <c r="E160" t="str">
        <f t="shared" si="9"/>
        <v>2012</v>
      </c>
      <c r="F160" s="1" t="s">
        <v>46</v>
      </c>
      <c r="G160" s="1" t="s">
        <v>45</v>
      </c>
      <c r="H160" s="6">
        <v>37867</v>
      </c>
      <c r="I160" s="1">
        <v>10290</v>
      </c>
      <c r="J160" s="7">
        <v>2169</v>
      </c>
      <c r="K160" s="37" t="str">
        <f t="shared" si="10"/>
        <v>2003</v>
      </c>
    </row>
    <row r="161" spans="1:11" customFormat="1" x14ac:dyDescent="0.25">
      <c r="A161" s="27" t="s">
        <v>27</v>
      </c>
      <c r="B161" s="34">
        <v>40984</v>
      </c>
      <c r="C161" t="str">
        <f t="shared" si="8"/>
        <v>16</v>
      </c>
      <c r="D161" t="str">
        <f t="shared" si="11"/>
        <v>03</v>
      </c>
      <c r="E161" t="str">
        <f t="shared" si="9"/>
        <v>2012</v>
      </c>
      <c r="F161" s="27" t="s">
        <v>46</v>
      </c>
      <c r="G161" s="27" t="s">
        <v>41</v>
      </c>
      <c r="H161" s="28">
        <v>38464</v>
      </c>
      <c r="I161" s="27">
        <v>11028</v>
      </c>
      <c r="J161" s="29">
        <v>2160</v>
      </c>
      <c r="K161" s="37" t="str">
        <f t="shared" si="10"/>
        <v>2005</v>
      </c>
    </row>
    <row r="162" spans="1:11" x14ac:dyDescent="0.25">
      <c r="A162" s="1" t="s">
        <v>20</v>
      </c>
      <c r="B162" s="35">
        <v>40985</v>
      </c>
      <c r="C162" t="str">
        <f t="shared" si="8"/>
        <v>17</v>
      </c>
      <c r="D162" t="str">
        <f t="shared" si="11"/>
        <v>03</v>
      </c>
      <c r="E162" t="str">
        <f t="shared" si="9"/>
        <v>2012</v>
      </c>
      <c r="F162" s="1" t="s">
        <v>46</v>
      </c>
      <c r="G162" s="1" t="s">
        <v>45</v>
      </c>
      <c r="H162" s="6">
        <v>38372</v>
      </c>
      <c r="I162" s="1">
        <v>10795</v>
      </c>
      <c r="J162" s="7">
        <v>2158</v>
      </c>
      <c r="K162" s="37" t="str">
        <f t="shared" si="10"/>
        <v>2005</v>
      </c>
    </row>
    <row r="163" spans="1:11" customFormat="1" x14ac:dyDescent="0.25">
      <c r="A163" s="27" t="s">
        <v>21</v>
      </c>
      <c r="B163" s="34">
        <v>40986</v>
      </c>
      <c r="C163" t="str">
        <f t="shared" si="8"/>
        <v>18</v>
      </c>
      <c r="D163" t="str">
        <f t="shared" si="11"/>
        <v>03</v>
      </c>
      <c r="E163" t="str">
        <f t="shared" si="9"/>
        <v>2012</v>
      </c>
      <c r="F163" s="27" t="s">
        <v>38</v>
      </c>
      <c r="G163" s="27" t="s">
        <v>39</v>
      </c>
      <c r="H163" s="28">
        <v>38168</v>
      </c>
      <c r="I163" s="27">
        <v>10575</v>
      </c>
      <c r="J163" s="29">
        <v>2147.4</v>
      </c>
      <c r="K163" s="37" t="str">
        <f t="shared" si="10"/>
        <v>2004</v>
      </c>
    </row>
    <row r="164" spans="1:11" customFormat="1" x14ac:dyDescent="0.25">
      <c r="A164" s="1" t="s">
        <v>22</v>
      </c>
      <c r="B164" s="35">
        <v>40987</v>
      </c>
      <c r="C164" t="str">
        <f t="shared" si="8"/>
        <v>19</v>
      </c>
      <c r="D164" t="str">
        <f t="shared" si="11"/>
        <v>03</v>
      </c>
      <c r="E164" t="str">
        <f t="shared" si="9"/>
        <v>2012</v>
      </c>
      <c r="F164" s="1" t="s">
        <v>46</v>
      </c>
      <c r="G164" s="1" t="s">
        <v>42</v>
      </c>
      <c r="H164" s="6">
        <v>38148</v>
      </c>
      <c r="I164" s="1">
        <v>10558</v>
      </c>
      <c r="J164" s="7">
        <v>2142.9</v>
      </c>
      <c r="K164" s="37" t="str">
        <f t="shared" si="10"/>
        <v>2004</v>
      </c>
    </row>
    <row r="165" spans="1:11" x14ac:dyDescent="0.25">
      <c r="A165" s="1" t="s">
        <v>23</v>
      </c>
      <c r="B165" s="35">
        <v>40988</v>
      </c>
      <c r="C165" t="str">
        <f t="shared" si="8"/>
        <v>20</v>
      </c>
      <c r="D165" t="str">
        <f t="shared" si="11"/>
        <v>03</v>
      </c>
      <c r="E165" t="str">
        <f t="shared" si="9"/>
        <v>2012</v>
      </c>
      <c r="F165" s="1" t="s">
        <v>46</v>
      </c>
      <c r="G165" s="1" t="s">
        <v>44</v>
      </c>
      <c r="H165" s="6">
        <v>38002</v>
      </c>
      <c r="I165" s="1">
        <v>10413</v>
      </c>
      <c r="J165" s="7">
        <v>2123.1999999999998</v>
      </c>
      <c r="K165" s="37" t="str">
        <f t="shared" si="10"/>
        <v>2004</v>
      </c>
    </row>
    <row r="166" spans="1:11" customFormat="1" x14ac:dyDescent="0.25">
      <c r="A166" s="27" t="s">
        <v>24</v>
      </c>
      <c r="B166" s="34">
        <v>40989</v>
      </c>
      <c r="C166" t="str">
        <f t="shared" si="8"/>
        <v>21</v>
      </c>
      <c r="D166" t="str">
        <f t="shared" si="11"/>
        <v>03</v>
      </c>
      <c r="E166" t="str">
        <f t="shared" si="9"/>
        <v>2012</v>
      </c>
      <c r="F166" s="27" t="s">
        <v>38</v>
      </c>
      <c r="G166" s="27" t="s">
        <v>40</v>
      </c>
      <c r="H166" s="28">
        <v>37989</v>
      </c>
      <c r="I166" s="27">
        <v>10395</v>
      </c>
      <c r="J166" s="29">
        <v>2122.92</v>
      </c>
      <c r="K166" s="37" t="str">
        <f t="shared" si="10"/>
        <v>2004</v>
      </c>
    </row>
    <row r="167" spans="1:11" x14ac:dyDescent="0.25">
      <c r="A167" s="1" t="s">
        <v>25</v>
      </c>
      <c r="B167" s="35">
        <v>40990</v>
      </c>
      <c r="C167" t="str">
        <f t="shared" si="8"/>
        <v>22</v>
      </c>
      <c r="D167" t="str">
        <f t="shared" si="11"/>
        <v>03</v>
      </c>
      <c r="E167" t="str">
        <f t="shared" si="9"/>
        <v>2012</v>
      </c>
      <c r="F167" s="1" t="s">
        <v>46</v>
      </c>
      <c r="G167" s="1" t="s">
        <v>47</v>
      </c>
      <c r="H167" s="6">
        <v>38016</v>
      </c>
      <c r="I167" s="1">
        <v>10419</v>
      </c>
      <c r="J167" s="7">
        <v>2097.6</v>
      </c>
      <c r="K167" s="37" t="str">
        <f t="shared" si="10"/>
        <v>2004</v>
      </c>
    </row>
    <row r="168" spans="1:11" customFormat="1" x14ac:dyDescent="0.25">
      <c r="A168" s="27" t="s">
        <v>26</v>
      </c>
      <c r="B168" s="34">
        <v>40991</v>
      </c>
      <c r="C168" t="str">
        <f t="shared" si="8"/>
        <v>23</v>
      </c>
      <c r="D168" t="str">
        <f t="shared" si="11"/>
        <v>03</v>
      </c>
      <c r="E168" t="str">
        <f t="shared" si="9"/>
        <v>2012</v>
      </c>
      <c r="F168" s="27" t="s">
        <v>46</v>
      </c>
      <c r="G168" s="27" t="s">
        <v>42</v>
      </c>
      <c r="H168" s="28">
        <v>37898</v>
      </c>
      <c r="I168" s="27">
        <v>10314</v>
      </c>
      <c r="J168" s="29">
        <v>2094.3000000000002</v>
      </c>
      <c r="K168" s="37" t="str">
        <f t="shared" si="10"/>
        <v>2003</v>
      </c>
    </row>
    <row r="169" spans="1:11" customFormat="1" x14ac:dyDescent="0.25">
      <c r="A169" s="1" t="s">
        <v>27</v>
      </c>
      <c r="B169" s="35">
        <v>40992</v>
      </c>
      <c r="C169" t="str">
        <f t="shared" si="8"/>
        <v>24</v>
      </c>
      <c r="D169" t="str">
        <f t="shared" si="11"/>
        <v>03</v>
      </c>
      <c r="E169" t="str">
        <f t="shared" si="9"/>
        <v>2012</v>
      </c>
      <c r="F169" s="1" t="s">
        <v>38</v>
      </c>
      <c r="G169" s="1" t="s">
        <v>40</v>
      </c>
      <c r="H169" s="6">
        <v>37981</v>
      </c>
      <c r="I169" s="1">
        <v>10390</v>
      </c>
      <c r="J169" s="7">
        <v>2090.88</v>
      </c>
      <c r="K169" s="37" t="str">
        <f t="shared" si="10"/>
        <v>2003</v>
      </c>
    </row>
    <row r="170" spans="1:11" x14ac:dyDescent="0.25">
      <c r="A170" s="1" t="s">
        <v>20</v>
      </c>
      <c r="B170" s="35">
        <v>40993</v>
      </c>
      <c r="C170" t="str">
        <f t="shared" si="8"/>
        <v>25</v>
      </c>
      <c r="D170" t="str">
        <f t="shared" si="11"/>
        <v>03</v>
      </c>
      <c r="E170" t="str">
        <f t="shared" si="9"/>
        <v>2012</v>
      </c>
      <c r="F170" s="1" t="s">
        <v>46</v>
      </c>
      <c r="G170" s="1" t="s">
        <v>47</v>
      </c>
      <c r="H170" s="6">
        <v>38402</v>
      </c>
      <c r="I170" s="1">
        <v>10892</v>
      </c>
      <c r="J170" s="7">
        <v>2090</v>
      </c>
      <c r="K170" s="37" t="str">
        <f t="shared" si="10"/>
        <v>2005</v>
      </c>
    </row>
    <row r="171" spans="1:11" x14ac:dyDescent="0.25">
      <c r="A171" s="1" t="s">
        <v>21</v>
      </c>
      <c r="B171" s="35">
        <v>40994</v>
      </c>
      <c r="C171" t="str">
        <f t="shared" si="8"/>
        <v>26</v>
      </c>
      <c r="D171" t="str">
        <f t="shared" si="11"/>
        <v>03</v>
      </c>
      <c r="E171" t="str">
        <f t="shared" si="9"/>
        <v>2012</v>
      </c>
      <c r="F171" s="1" t="s">
        <v>38</v>
      </c>
      <c r="G171" s="1" t="s">
        <v>48</v>
      </c>
      <c r="H171" s="6">
        <v>38158</v>
      </c>
      <c r="I171" s="1">
        <v>10573</v>
      </c>
      <c r="J171" s="7">
        <v>2082</v>
      </c>
      <c r="K171" s="37" t="str">
        <f t="shared" si="10"/>
        <v>2004</v>
      </c>
    </row>
    <row r="172" spans="1:11" x14ac:dyDescent="0.25">
      <c r="A172" s="1" t="s">
        <v>22</v>
      </c>
      <c r="B172" s="35">
        <v>40995</v>
      </c>
      <c r="C172" t="str">
        <f t="shared" si="8"/>
        <v>27</v>
      </c>
      <c r="D172" t="str">
        <f t="shared" si="11"/>
        <v>03</v>
      </c>
      <c r="E172" t="str">
        <f t="shared" si="9"/>
        <v>2012</v>
      </c>
      <c r="F172" s="1" t="s">
        <v>46</v>
      </c>
      <c r="G172" s="1" t="s">
        <v>44</v>
      </c>
      <c r="H172" s="6">
        <v>38270</v>
      </c>
      <c r="I172" s="1">
        <v>10693</v>
      </c>
      <c r="J172" s="7">
        <v>2071.1999999999998</v>
      </c>
      <c r="K172" s="37" t="str">
        <f t="shared" si="10"/>
        <v>2004</v>
      </c>
    </row>
    <row r="173" spans="1:11" customFormat="1" x14ac:dyDescent="0.25">
      <c r="A173" s="27" t="s">
        <v>23</v>
      </c>
      <c r="B173" s="34">
        <v>40996</v>
      </c>
      <c r="C173" t="str">
        <f t="shared" si="8"/>
        <v>28</v>
      </c>
      <c r="D173" t="str">
        <f t="shared" si="11"/>
        <v>03</v>
      </c>
      <c r="E173" t="str">
        <f t="shared" si="9"/>
        <v>2012</v>
      </c>
      <c r="F173" s="27" t="s">
        <v>38</v>
      </c>
      <c r="G173" s="27" t="s">
        <v>39</v>
      </c>
      <c r="H173" s="28">
        <v>38392</v>
      </c>
      <c r="I173" s="27">
        <v>10872</v>
      </c>
      <c r="J173" s="29">
        <v>2058.46</v>
      </c>
      <c r="K173" s="37" t="str">
        <f t="shared" si="10"/>
        <v>2005</v>
      </c>
    </row>
    <row r="174" spans="1:11" x14ac:dyDescent="0.25">
      <c r="A174" s="1" t="s">
        <v>24</v>
      </c>
      <c r="B174" s="35">
        <v>40997</v>
      </c>
      <c r="C174" t="str">
        <f t="shared" si="8"/>
        <v>29</v>
      </c>
      <c r="D174" t="str">
        <f t="shared" si="11"/>
        <v>03</v>
      </c>
      <c r="E174" t="str">
        <f t="shared" si="9"/>
        <v>2012</v>
      </c>
      <c r="F174" s="1" t="s">
        <v>46</v>
      </c>
      <c r="G174" s="1" t="s">
        <v>47</v>
      </c>
      <c r="H174" s="6">
        <v>38225</v>
      </c>
      <c r="I174" s="1">
        <v>10641</v>
      </c>
      <c r="J174" s="7">
        <v>2054</v>
      </c>
      <c r="K174" s="37" t="str">
        <f t="shared" si="10"/>
        <v>2004</v>
      </c>
    </row>
    <row r="175" spans="1:11" x14ac:dyDescent="0.25">
      <c r="A175" s="1" t="s">
        <v>25</v>
      </c>
      <c r="B175" s="35">
        <v>40998</v>
      </c>
      <c r="C175" t="str">
        <f t="shared" si="8"/>
        <v>30</v>
      </c>
      <c r="D175" t="str">
        <f t="shared" si="11"/>
        <v>03</v>
      </c>
      <c r="E175" t="str">
        <f t="shared" si="9"/>
        <v>2012</v>
      </c>
      <c r="F175" s="1" t="s">
        <v>46</v>
      </c>
      <c r="G175" s="1" t="s">
        <v>44</v>
      </c>
      <c r="H175" s="6">
        <v>38435</v>
      </c>
      <c r="I175" s="1">
        <v>10964</v>
      </c>
      <c r="J175" s="7">
        <v>2052.5</v>
      </c>
      <c r="K175" s="37" t="str">
        <f t="shared" si="10"/>
        <v>2005</v>
      </c>
    </row>
    <row r="176" spans="1:11" customFormat="1" x14ac:dyDescent="0.25">
      <c r="A176" s="27" t="s">
        <v>26</v>
      </c>
      <c r="B176" s="34">
        <v>40999</v>
      </c>
      <c r="C176" t="str">
        <f t="shared" si="8"/>
        <v>31</v>
      </c>
      <c r="D176" t="str">
        <f t="shared" si="11"/>
        <v>03</v>
      </c>
      <c r="E176" t="str">
        <f t="shared" si="9"/>
        <v>2012</v>
      </c>
      <c r="F176" s="27" t="s">
        <v>38</v>
      </c>
      <c r="G176" s="27" t="s">
        <v>40</v>
      </c>
      <c r="H176" s="28">
        <v>38093</v>
      </c>
      <c r="I176" s="27">
        <v>10503</v>
      </c>
      <c r="J176" s="29">
        <v>2048.5</v>
      </c>
      <c r="K176" s="37" t="str">
        <f t="shared" si="10"/>
        <v>2004</v>
      </c>
    </row>
    <row r="177" spans="1:11" x14ac:dyDescent="0.25">
      <c r="A177" s="1" t="s">
        <v>27</v>
      </c>
      <c r="B177" s="35">
        <v>41000</v>
      </c>
      <c r="C177" t="str">
        <f t="shared" si="8"/>
        <v>01</v>
      </c>
      <c r="D177" t="str">
        <f t="shared" si="11"/>
        <v>03</v>
      </c>
      <c r="E177" t="str">
        <f t="shared" si="9"/>
        <v>2012</v>
      </c>
      <c r="F177" s="1" t="s">
        <v>46</v>
      </c>
      <c r="G177" s="1" t="s">
        <v>45</v>
      </c>
      <c r="H177" s="6">
        <v>38389</v>
      </c>
      <c r="I177" s="1">
        <v>10857</v>
      </c>
      <c r="J177" s="7">
        <v>2048.2199999999998</v>
      </c>
      <c r="K177" s="37" t="str">
        <f t="shared" si="10"/>
        <v>2005</v>
      </c>
    </row>
    <row r="178" spans="1:11" customFormat="1" x14ac:dyDescent="0.25">
      <c r="A178" s="27" t="s">
        <v>20</v>
      </c>
      <c r="B178" s="34">
        <v>41001</v>
      </c>
      <c r="C178" t="str">
        <f t="shared" si="8"/>
        <v>02</v>
      </c>
      <c r="D178" t="str">
        <f t="shared" si="11"/>
        <v>04</v>
      </c>
      <c r="E178" t="str">
        <f t="shared" si="9"/>
        <v>2012</v>
      </c>
      <c r="F178" s="27" t="s">
        <v>46</v>
      </c>
      <c r="G178" s="27" t="s">
        <v>42</v>
      </c>
      <c r="H178" s="28">
        <v>37958</v>
      </c>
      <c r="I178" s="27">
        <v>10361</v>
      </c>
      <c r="J178" s="29">
        <v>2046.24</v>
      </c>
      <c r="K178" s="37" t="str">
        <f t="shared" si="10"/>
        <v>2003</v>
      </c>
    </row>
    <row r="179" spans="1:11" x14ac:dyDescent="0.25">
      <c r="A179" s="1" t="s">
        <v>21</v>
      </c>
      <c r="B179" s="35">
        <v>41002</v>
      </c>
      <c r="C179" t="str">
        <f t="shared" si="8"/>
        <v>03</v>
      </c>
      <c r="D179" t="str">
        <f t="shared" si="11"/>
        <v>04</v>
      </c>
      <c r="E179" t="str">
        <f t="shared" si="9"/>
        <v>2012</v>
      </c>
      <c r="F179" s="1" t="s">
        <v>46</v>
      </c>
      <c r="G179" s="1" t="s">
        <v>44</v>
      </c>
      <c r="H179" s="6">
        <v>37845</v>
      </c>
      <c r="I179" s="1">
        <v>10273</v>
      </c>
      <c r="J179" s="7">
        <v>2037.28</v>
      </c>
      <c r="K179" s="37" t="str">
        <f t="shared" si="10"/>
        <v>2003</v>
      </c>
    </row>
    <row r="180" spans="1:11" x14ac:dyDescent="0.25">
      <c r="A180" s="1" t="s">
        <v>22</v>
      </c>
      <c r="B180" s="35">
        <v>41003</v>
      </c>
      <c r="C180" t="str">
        <f t="shared" si="8"/>
        <v>04</v>
      </c>
      <c r="D180" t="str">
        <f t="shared" si="11"/>
        <v>04</v>
      </c>
      <c r="E180" t="str">
        <f t="shared" si="9"/>
        <v>2012</v>
      </c>
      <c r="F180" s="1" t="s">
        <v>38</v>
      </c>
      <c r="G180" s="1" t="s">
        <v>48</v>
      </c>
      <c r="H180" s="6">
        <v>37918</v>
      </c>
      <c r="I180" s="1">
        <v>10335</v>
      </c>
      <c r="J180" s="7">
        <v>2036.16</v>
      </c>
      <c r="K180" s="37" t="str">
        <f t="shared" si="10"/>
        <v>2003</v>
      </c>
    </row>
    <row r="181" spans="1:11" customFormat="1" x14ac:dyDescent="0.25">
      <c r="A181" s="27" t="s">
        <v>23</v>
      </c>
      <c r="B181" s="34">
        <v>41004</v>
      </c>
      <c r="C181" t="str">
        <f t="shared" si="8"/>
        <v>05</v>
      </c>
      <c r="D181" t="str">
        <f t="shared" si="11"/>
        <v>04</v>
      </c>
      <c r="E181" t="str">
        <f t="shared" si="9"/>
        <v>2012</v>
      </c>
      <c r="F181" s="27" t="s">
        <v>46</v>
      </c>
      <c r="G181" s="27" t="s">
        <v>42</v>
      </c>
      <c r="H181" s="28">
        <v>38337</v>
      </c>
      <c r="I181" s="27">
        <v>10773</v>
      </c>
      <c r="J181" s="29">
        <v>2030.4</v>
      </c>
      <c r="K181" s="37" t="str">
        <f t="shared" si="10"/>
        <v>2004</v>
      </c>
    </row>
    <row r="182" spans="1:11" customFormat="1" x14ac:dyDescent="0.25">
      <c r="A182" s="1" t="s">
        <v>24</v>
      </c>
      <c r="B182" s="35">
        <v>41005</v>
      </c>
      <c r="C182" t="str">
        <f t="shared" si="8"/>
        <v>06</v>
      </c>
      <c r="D182" t="str">
        <f t="shared" si="11"/>
        <v>04</v>
      </c>
      <c r="E182" t="str">
        <f t="shared" si="9"/>
        <v>2012</v>
      </c>
      <c r="F182" s="1" t="s">
        <v>46</v>
      </c>
      <c r="G182" s="1" t="s">
        <v>41</v>
      </c>
      <c r="H182" s="6">
        <v>38444</v>
      </c>
      <c r="I182" s="1">
        <v>10985</v>
      </c>
      <c r="J182" s="7">
        <v>2023.38</v>
      </c>
      <c r="K182" s="37" t="str">
        <f t="shared" si="10"/>
        <v>2005</v>
      </c>
    </row>
    <row r="183" spans="1:11" x14ac:dyDescent="0.25">
      <c r="A183" s="1" t="s">
        <v>25</v>
      </c>
      <c r="B183" s="35">
        <v>41006</v>
      </c>
      <c r="C183" t="str">
        <f t="shared" si="8"/>
        <v>07</v>
      </c>
      <c r="D183" t="str">
        <f t="shared" si="11"/>
        <v>04</v>
      </c>
      <c r="E183" t="str">
        <f t="shared" si="9"/>
        <v>2012</v>
      </c>
      <c r="F183" s="1" t="s">
        <v>46</v>
      </c>
      <c r="G183" s="1" t="s">
        <v>45</v>
      </c>
      <c r="H183" s="6">
        <v>38043</v>
      </c>
      <c r="I183" s="1">
        <v>10452</v>
      </c>
      <c r="J183" s="7">
        <v>2018.5</v>
      </c>
      <c r="K183" s="37" t="str">
        <f t="shared" si="10"/>
        <v>2004</v>
      </c>
    </row>
    <row r="184" spans="1:11" x14ac:dyDescent="0.25">
      <c r="A184" s="1" t="s">
        <v>26</v>
      </c>
      <c r="B184" s="35">
        <v>41007</v>
      </c>
      <c r="C184" t="str">
        <f t="shared" si="8"/>
        <v>08</v>
      </c>
      <c r="D184" t="str">
        <f t="shared" si="11"/>
        <v>04</v>
      </c>
      <c r="E184" t="str">
        <f t="shared" si="9"/>
        <v>2012</v>
      </c>
      <c r="F184" s="1" t="s">
        <v>46</v>
      </c>
      <c r="G184" s="1" t="s">
        <v>44</v>
      </c>
      <c r="H184" s="6">
        <v>38028</v>
      </c>
      <c r="I184" s="1">
        <v>10436</v>
      </c>
      <c r="J184" s="7">
        <v>1994.52</v>
      </c>
      <c r="K184" s="37" t="str">
        <f t="shared" si="10"/>
        <v>2004</v>
      </c>
    </row>
    <row r="185" spans="1:11" x14ac:dyDescent="0.25">
      <c r="A185" s="1" t="s">
        <v>27</v>
      </c>
      <c r="B185" s="35">
        <v>41008</v>
      </c>
      <c r="C185" t="str">
        <f t="shared" si="8"/>
        <v>09</v>
      </c>
      <c r="D185" t="str">
        <f t="shared" si="11"/>
        <v>04</v>
      </c>
      <c r="E185" t="str">
        <f t="shared" si="9"/>
        <v>2012</v>
      </c>
      <c r="F185" s="1" t="s">
        <v>38</v>
      </c>
      <c r="G185" s="1" t="s">
        <v>48</v>
      </c>
      <c r="H185" s="6">
        <v>38212</v>
      </c>
      <c r="I185" s="1">
        <v>10593</v>
      </c>
      <c r="J185" s="7">
        <v>1994.4</v>
      </c>
      <c r="K185" s="37" t="str">
        <f t="shared" si="10"/>
        <v>2004</v>
      </c>
    </row>
    <row r="186" spans="1:11" x14ac:dyDescent="0.25">
      <c r="A186" s="1" t="s">
        <v>20</v>
      </c>
      <c r="B186" s="35">
        <v>41009</v>
      </c>
      <c r="C186" t="str">
        <f t="shared" si="8"/>
        <v>10</v>
      </c>
      <c r="D186" t="str">
        <f t="shared" si="11"/>
        <v>04</v>
      </c>
      <c r="E186" t="str">
        <f t="shared" si="9"/>
        <v>2012</v>
      </c>
      <c r="F186" s="1" t="s">
        <v>46</v>
      </c>
      <c r="G186" s="1" t="s">
        <v>45</v>
      </c>
      <c r="H186" s="6">
        <v>38323</v>
      </c>
      <c r="I186" s="1">
        <v>10756</v>
      </c>
      <c r="J186" s="7">
        <v>1990</v>
      </c>
      <c r="K186" s="37" t="str">
        <f t="shared" si="10"/>
        <v>2004</v>
      </c>
    </row>
    <row r="187" spans="1:11" customFormat="1" x14ac:dyDescent="0.25">
      <c r="A187" s="27" t="s">
        <v>21</v>
      </c>
      <c r="B187" s="34">
        <v>41010</v>
      </c>
      <c r="C187" t="str">
        <f t="shared" si="8"/>
        <v>11</v>
      </c>
      <c r="D187" t="str">
        <f t="shared" si="11"/>
        <v>04</v>
      </c>
      <c r="E187" t="str">
        <f t="shared" si="9"/>
        <v>2012</v>
      </c>
      <c r="F187" s="27" t="s">
        <v>38</v>
      </c>
      <c r="G187" s="27" t="s">
        <v>43</v>
      </c>
      <c r="H187" s="28">
        <v>38393</v>
      </c>
      <c r="I187" s="27">
        <v>10871</v>
      </c>
      <c r="J187" s="29">
        <v>1979.23</v>
      </c>
      <c r="K187" s="37" t="str">
        <f t="shared" si="10"/>
        <v>2005</v>
      </c>
    </row>
    <row r="188" spans="1:11" x14ac:dyDescent="0.25">
      <c r="A188" s="1" t="s">
        <v>22</v>
      </c>
      <c r="B188" s="35">
        <v>41011</v>
      </c>
      <c r="C188" t="str">
        <f t="shared" si="8"/>
        <v>12</v>
      </c>
      <c r="D188" t="str">
        <f t="shared" si="11"/>
        <v>04</v>
      </c>
      <c r="E188" t="str">
        <f t="shared" si="9"/>
        <v>2012</v>
      </c>
      <c r="F188" s="1" t="s">
        <v>46</v>
      </c>
      <c r="G188" s="1" t="s">
        <v>47</v>
      </c>
      <c r="H188" s="6">
        <v>38373</v>
      </c>
      <c r="I188" s="1">
        <v>10830</v>
      </c>
      <c r="J188" s="7">
        <v>1974</v>
      </c>
      <c r="K188" s="37" t="str">
        <f t="shared" si="10"/>
        <v>2005</v>
      </c>
    </row>
    <row r="189" spans="1:11" x14ac:dyDescent="0.25">
      <c r="A189" s="1" t="s">
        <v>23</v>
      </c>
      <c r="B189" s="35">
        <v>41012</v>
      </c>
      <c r="C189" t="str">
        <f t="shared" si="8"/>
        <v>13</v>
      </c>
      <c r="D189" t="str">
        <f t="shared" si="11"/>
        <v>04</v>
      </c>
      <c r="E189" t="str">
        <f t="shared" si="9"/>
        <v>2012</v>
      </c>
      <c r="F189" s="1" t="s">
        <v>46</v>
      </c>
      <c r="G189" s="1" t="s">
        <v>47</v>
      </c>
      <c r="H189" s="6">
        <v>38462</v>
      </c>
      <c r="I189" s="1">
        <v>11024</v>
      </c>
      <c r="J189" s="7">
        <v>1966.81</v>
      </c>
      <c r="K189" s="37" t="str">
        <f t="shared" si="10"/>
        <v>2005</v>
      </c>
    </row>
    <row r="190" spans="1:11" customFormat="1" x14ac:dyDescent="0.25">
      <c r="A190" s="27" t="s">
        <v>24</v>
      </c>
      <c r="B190" s="34">
        <v>41013</v>
      </c>
      <c r="C190" t="str">
        <f t="shared" si="8"/>
        <v>14</v>
      </c>
      <c r="D190" t="str">
        <f t="shared" si="11"/>
        <v>04</v>
      </c>
      <c r="E190" t="str">
        <f t="shared" si="9"/>
        <v>2012</v>
      </c>
      <c r="F190" s="27" t="s">
        <v>46</v>
      </c>
      <c r="G190" s="27" t="s">
        <v>42</v>
      </c>
      <c r="H190" s="28">
        <v>38402</v>
      </c>
      <c r="I190" s="27">
        <v>10877</v>
      </c>
      <c r="J190" s="29">
        <v>1955.13</v>
      </c>
      <c r="K190" s="37" t="str">
        <f t="shared" si="10"/>
        <v>2005</v>
      </c>
    </row>
    <row r="191" spans="1:11" x14ac:dyDescent="0.25">
      <c r="A191" s="1" t="s">
        <v>25</v>
      </c>
      <c r="B191" s="35">
        <v>41014</v>
      </c>
      <c r="C191" t="str">
        <f t="shared" si="8"/>
        <v>15</v>
      </c>
      <c r="D191" t="str">
        <f t="shared" si="11"/>
        <v>04</v>
      </c>
      <c r="E191" t="str">
        <f t="shared" si="9"/>
        <v>2012</v>
      </c>
      <c r="F191" s="1" t="s">
        <v>46</v>
      </c>
      <c r="G191" s="1" t="s">
        <v>47</v>
      </c>
      <c r="H191" s="6">
        <v>38319</v>
      </c>
      <c r="I191" s="1">
        <v>10755</v>
      </c>
      <c r="J191" s="7">
        <v>1948.5</v>
      </c>
      <c r="K191" s="37" t="str">
        <f t="shared" si="10"/>
        <v>2004</v>
      </c>
    </row>
    <row r="192" spans="1:11" customFormat="1" x14ac:dyDescent="0.25">
      <c r="A192" s="27" t="s">
        <v>26</v>
      </c>
      <c r="B192" s="34">
        <v>41015</v>
      </c>
      <c r="C192" t="str">
        <f t="shared" si="8"/>
        <v>16</v>
      </c>
      <c r="D192" t="str">
        <f t="shared" si="11"/>
        <v>04</v>
      </c>
      <c r="E192" t="str">
        <f t="shared" si="9"/>
        <v>2012</v>
      </c>
      <c r="F192" s="27" t="s">
        <v>46</v>
      </c>
      <c r="G192" s="27" t="s">
        <v>41</v>
      </c>
      <c r="H192" s="28">
        <v>38136</v>
      </c>
      <c r="I192" s="27">
        <v>10541</v>
      </c>
      <c r="J192" s="29">
        <v>1946.52</v>
      </c>
      <c r="K192" s="37" t="str">
        <f t="shared" si="10"/>
        <v>2004</v>
      </c>
    </row>
    <row r="193" spans="1:11" x14ac:dyDescent="0.25">
      <c r="A193" s="1" t="s">
        <v>27</v>
      </c>
      <c r="B193" s="35">
        <v>41016</v>
      </c>
      <c r="C193" t="str">
        <f t="shared" si="8"/>
        <v>17</v>
      </c>
      <c r="D193" t="str">
        <f t="shared" si="11"/>
        <v>04</v>
      </c>
      <c r="E193" t="str">
        <f t="shared" si="9"/>
        <v>2012</v>
      </c>
      <c r="F193" s="1" t="s">
        <v>38</v>
      </c>
      <c r="G193" s="1" t="s">
        <v>48</v>
      </c>
      <c r="H193" s="6">
        <v>38105</v>
      </c>
      <c r="I193" s="1">
        <v>10513</v>
      </c>
      <c r="J193" s="7">
        <v>1942</v>
      </c>
      <c r="K193" s="37" t="str">
        <f t="shared" si="10"/>
        <v>2004</v>
      </c>
    </row>
    <row r="194" spans="1:11" x14ac:dyDescent="0.25">
      <c r="A194" s="1" t="s">
        <v>20</v>
      </c>
      <c r="B194" s="35">
        <v>41017</v>
      </c>
      <c r="C194" t="str">
        <f t="shared" si="8"/>
        <v>18</v>
      </c>
      <c r="D194" t="str">
        <f t="shared" si="11"/>
        <v>04</v>
      </c>
      <c r="E194" t="str">
        <f t="shared" si="9"/>
        <v>2012</v>
      </c>
      <c r="F194" s="1" t="s">
        <v>46</v>
      </c>
      <c r="G194" s="1" t="s">
        <v>47</v>
      </c>
      <c r="H194" s="6">
        <v>38128</v>
      </c>
      <c r="I194" s="1">
        <v>10535</v>
      </c>
      <c r="J194" s="7">
        <v>1940.85</v>
      </c>
      <c r="K194" s="37" t="str">
        <f t="shared" si="10"/>
        <v>2004</v>
      </c>
    </row>
    <row r="195" spans="1:11" x14ac:dyDescent="0.25">
      <c r="A195" s="1" t="s">
        <v>21</v>
      </c>
      <c r="B195" s="35">
        <v>41018</v>
      </c>
      <c r="C195" t="str">
        <f t="shared" ref="C195:C258" si="12">TEXT(B195,"DD")</f>
        <v>19</v>
      </c>
      <c r="D195" t="str">
        <f t="shared" si="11"/>
        <v>04</v>
      </c>
      <c r="E195" t="str">
        <f t="shared" ref="E195:E258" si="13">TEXT(B195,"YYYY")</f>
        <v>2012</v>
      </c>
      <c r="F195" s="1" t="s">
        <v>46</v>
      </c>
      <c r="G195" s="1" t="s">
        <v>44</v>
      </c>
      <c r="H195" s="6">
        <v>38375</v>
      </c>
      <c r="I195" s="1">
        <v>10838</v>
      </c>
      <c r="J195" s="7">
        <v>1938.38</v>
      </c>
      <c r="K195" s="37" t="str">
        <f t="shared" ref="K195:K258" si="14">TEXT(H195,"YYYY")</f>
        <v>2005</v>
      </c>
    </row>
    <row r="196" spans="1:11" customFormat="1" x14ac:dyDescent="0.25">
      <c r="A196" s="27" t="s">
        <v>22</v>
      </c>
      <c r="B196" s="34">
        <v>41019</v>
      </c>
      <c r="C196" t="str">
        <f t="shared" si="12"/>
        <v>20</v>
      </c>
      <c r="D196" t="str">
        <f t="shared" ref="D196:D259" si="15">TEXT(B195,"MM")</f>
        <v>04</v>
      </c>
      <c r="E196" t="str">
        <f t="shared" si="13"/>
        <v>2012</v>
      </c>
      <c r="F196" s="27" t="s">
        <v>46</v>
      </c>
      <c r="G196" s="27" t="s">
        <v>42</v>
      </c>
      <c r="H196" s="28">
        <v>38420</v>
      </c>
      <c r="I196" s="27">
        <v>10921</v>
      </c>
      <c r="J196" s="29">
        <v>1936</v>
      </c>
      <c r="K196" s="37" t="str">
        <f t="shared" si="14"/>
        <v>2005</v>
      </c>
    </row>
    <row r="197" spans="1:11" x14ac:dyDescent="0.25">
      <c r="A197" s="1" t="s">
        <v>23</v>
      </c>
      <c r="B197" s="35">
        <v>41020</v>
      </c>
      <c r="C197" t="str">
        <f t="shared" si="12"/>
        <v>21</v>
      </c>
      <c r="D197" t="str">
        <f t="shared" si="15"/>
        <v>04</v>
      </c>
      <c r="E197" t="str">
        <f t="shared" si="13"/>
        <v>2012</v>
      </c>
      <c r="F197" s="1" t="s">
        <v>46</v>
      </c>
      <c r="G197" s="1" t="s">
        <v>47</v>
      </c>
      <c r="H197" s="6">
        <v>37923</v>
      </c>
      <c r="I197" s="1">
        <v>10338</v>
      </c>
      <c r="J197" s="7">
        <v>1934.5</v>
      </c>
      <c r="K197" s="37" t="str">
        <f t="shared" si="14"/>
        <v>2003</v>
      </c>
    </row>
    <row r="198" spans="1:11" customFormat="1" x14ac:dyDescent="0.25">
      <c r="A198" s="27" t="s">
        <v>24</v>
      </c>
      <c r="B198" s="34">
        <v>41021</v>
      </c>
      <c r="C198" t="str">
        <f t="shared" si="12"/>
        <v>22</v>
      </c>
      <c r="D198" t="str">
        <f t="shared" si="15"/>
        <v>04</v>
      </c>
      <c r="E198" t="str">
        <f t="shared" si="13"/>
        <v>2012</v>
      </c>
      <c r="F198" s="27" t="s">
        <v>46</v>
      </c>
      <c r="G198" s="27" t="s">
        <v>41</v>
      </c>
      <c r="H198" s="28">
        <v>38263</v>
      </c>
      <c r="I198" s="27">
        <v>10663</v>
      </c>
      <c r="J198" s="29">
        <v>1930.4</v>
      </c>
      <c r="K198" s="37" t="str">
        <f t="shared" si="14"/>
        <v>2004</v>
      </c>
    </row>
    <row r="199" spans="1:11" x14ac:dyDescent="0.25">
      <c r="A199" s="1" t="s">
        <v>25</v>
      </c>
      <c r="B199" s="35">
        <v>41022</v>
      </c>
      <c r="C199" t="str">
        <f t="shared" si="12"/>
        <v>23</v>
      </c>
      <c r="D199" t="str">
        <f t="shared" si="15"/>
        <v>04</v>
      </c>
      <c r="E199" t="str">
        <f t="shared" si="13"/>
        <v>2012</v>
      </c>
      <c r="F199" s="1" t="s">
        <v>46</v>
      </c>
      <c r="G199" s="1" t="s">
        <v>44</v>
      </c>
      <c r="H199" s="6">
        <v>38410</v>
      </c>
      <c r="I199" s="1">
        <v>10904</v>
      </c>
      <c r="J199" s="7">
        <v>1924.25</v>
      </c>
      <c r="K199" s="37" t="str">
        <f t="shared" si="14"/>
        <v>2005</v>
      </c>
    </row>
    <row r="200" spans="1:11" x14ac:dyDescent="0.25">
      <c r="A200" s="1" t="s">
        <v>26</v>
      </c>
      <c r="B200" s="35">
        <v>41023</v>
      </c>
      <c r="C200" t="str">
        <f t="shared" si="12"/>
        <v>24</v>
      </c>
      <c r="D200" t="str">
        <f t="shared" si="15"/>
        <v>04</v>
      </c>
      <c r="E200" t="str">
        <f t="shared" si="13"/>
        <v>2012</v>
      </c>
      <c r="F200" s="1" t="s">
        <v>38</v>
      </c>
      <c r="G200" s="1" t="s">
        <v>48</v>
      </c>
      <c r="H200" s="6">
        <v>38406</v>
      </c>
      <c r="I200" s="1">
        <v>10868</v>
      </c>
      <c r="J200" s="7">
        <v>1920.6</v>
      </c>
      <c r="K200" s="37" t="str">
        <f t="shared" si="14"/>
        <v>2005</v>
      </c>
    </row>
    <row r="201" spans="1:11" customFormat="1" x14ac:dyDescent="0.25">
      <c r="A201" s="27" t="s">
        <v>27</v>
      </c>
      <c r="B201" s="34">
        <v>41024</v>
      </c>
      <c r="C201" t="str">
        <f t="shared" si="12"/>
        <v>25</v>
      </c>
      <c r="D201" t="str">
        <f t="shared" si="15"/>
        <v>04</v>
      </c>
      <c r="E201" t="str">
        <f t="shared" si="13"/>
        <v>2012</v>
      </c>
      <c r="F201" s="27" t="s">
        <v>38</v>
      </c>
      <c r="G201" s="27" t="s">
        <v>40</v>
      </c>
      <c r="H201" s="28">
        <v>38317</v>
      </c>
      <c r="I201" s="27">
        <v>10747</v>
      </c>
      <c r="J201" s="29">
        <v>1912.85</v>
      </c>
      <c r="K201" s="37" t="str">
        <f t="shared" si="14"/>
        <v>2004</v>
      </c>
    </row>
    <row r="202" spans="1:11" customFormat="1" x14ac:dyDescent="0.25">
      <c r="A202" s="1" t="s">
        <v>20</v>
      </c>
      <c r="B202" s="35">
        <v>41025</v>
      </c>
      <c r="C202" t="str">
        <f t="shared" si="12"/>
        <v>26</v>
      </c>
      <c r="D202" t="str">
        <f t="shared" si="15"/>
        <v>04</v>
      </c>
      <c r="E202" t="str">
        <f t="shared" si="13"/>
        <v>2012</v>
      </c>
      <c r="F202" s="1" t="s">
        <v>46</v>
      </c>
      <c r="G202" s="1" t="s">
        <v>42</v>
      </c>
      <c r="H202" s="6">
        <v>37992</v>
      </c>
      <c r="I202" s="1">
        <v>10396</v>
      </c>
      <c r="J202" s="7">
        <v>1903.8</v>
      </c>
      <c r="K202" s="37" t="str">
        <f t="shared" si="14"/>
        <v>2004</v>
      </c>
    </row>
    <row r="203" spans="1:11" x14ac:dyDescent="0.25">
      <c r="A203" s="1" t="s">
        <v>21</v>
      </c>
      <c r="B203" s="35">
        <v>41026</v>
      </c>
      <c r="C203" t="str">
        <f t="shared" si="12"/>
        <v>27</v>
      </c>
      <c r="D203" t="str">
        <f t="shared" si="15"/>
        <v>04</v>
      </c>
      <c r="E203" t="str">
        <f t="shared" si="13"/>
        <v>2012</v>
      </c>
      <c r="F203" s="1" t="s">
        <v>46</v>
      </c>
      <c r="G203" s="1" t="s">
        <v>45</v>
      </c>
      <c r="H203" s="6">
        <v>38281</v>
      </c>
      <c r="I203" s="1">
        <v>10706</v>
      </c>
      <c r="J203" s="7">
        <v>1893</v>
      </c>
      <c r="K203" s="37" t="str">
        <f t="shared" si="14"/>
        <v>2004</v>
      </c>
    </row>
    <row r="204" spans="1:11" x14ac:dyDescent="0.25">
      <c r="A204" s="1" t="s">
        <v>22</v>
      </c>
      <c r="B204" s="35">
        <v>41027</v>
      </c>
      <c r="C204" t="str">
        <f t="shared" si="12"/>
        <v>28</v>
      </c>
      <c r="D204" t="str">
        <f t="shared" si="15"/>
        <v>04</v>
      </c>
      <c r="E204" t="str">
        <f t="shared" si="13"/>
        <v>2012</v>
      </c>
      <c r="F204" s="1" t="s">
        <v>46</v>
      </c>
      <c r="G204" s="1" t="s">
        <v>47</v>
      </c>
      <c r="H204" s="6">
        <v>38024</v>
      </c>
      <c r="I204" s="1">
        <v>10431</v>
      </c>
      <c r="J204" s="7">
        <v>1892.25</v>
      </c>
      <c r="K204" s="37" t="str">
        <f t="shared" si="14"/>
        <v>2004</v>
      </c>
    </row>
    <row r="205" spans="1:11" x14ac:dyDescent="0.25">
      <c r="A205" s="1" t="s">
        <v>23</v>
      </c>
      <c r="B205" s="35">
        <v>41028</v>
      </c>
      <c r="C205" t="str">
        <f t="shared" si="12"/>
        <v>29</v>
      </c>
      <c r="D205" t="str">
        <f t="shared" si="15"/>
        <v>04</v>
      </c>
      <c r="E205" t="str">
        <f t="shared" si="13"/>
        <v>2012</v>
      </c>
      <c r="F205" s="1" t="s">
        <v>38</v>
      </c>
      <c r="G205" s="1" t="s">
        <v>48</v>
      </c>
      <c r="H205" s="6">
        <v>38305</v>
      </c>
      <c r="I205" s="1">
        <v>10731</v>
      </c>
      <c r="J205" s="7">
        <v>1890.5</v>
      </c>
      <c r="K205" s="37" t="str">
        <f t="shared" si="14"/>
        <v>2004</v>
      </c>
    </row>
    <row r="206" spans="1:11" x14ac:dyDescent="0.25">
      <c r="A206" s="1" t="s">
        <v>24</v>
      </c>
      <c r="B206" s="35">
        <v>41029</v>
      </c>
      <c r="C206" t="str">
        <f t="shared" si="12"/>
        <v>30</v>
      </c>
      <c r="D206" t="str">
        <f t="shared" si="15"/>
        <v>04</v>
      </c>
      <c r="E206" t="str">
        <f t="shared" si="13"/>
        <v>2012</v>
      </c>
      <c r="F206" s="1" t="s">
        <v>46</v>
      </c>
      <c r="G206" s="1" t="s">
        <v>47</v>
      </c>
      <c r="H206" s="6">
        <v>37869</v>
      </c>
      <c r="I206" s="1">
        <v>10294</v>
      </c>
      <c r="J206" s="7">
        <v>1887.6</v>
      </c>
      <c r="K206" s="37" t="str">
        <f t="shared" si="14"/>
        <v>2003</v>
      </c>
    </row>
    <row r="207" spans="1:11" x14ac:dyDescent="0.25">
      <c r="A207" s="1" t="s">
        <v>25</v>
      </c>
      <c r="B207" s="35">
        <v>41030</v>
      </c>
      <c r="C207" t="str">
        <f t="shared" si="12"/>
        <v>01</v>
      </c>
      <c r="D207" t="str">
        <f t="shared" si="15"/>
        <v>04</v>
      </c>
      <c r="E207" t="str">
        <f t="shared" si="13"/>
        <v>2012</v>
      </c>
      <c r="F207" s="1" t="s">
        <v>46</v>
      </c>
      <c r="G207" s="1" t="s">
        <v>45</v>
      </c>
      <c r="H207" s="6">
        <v>38455</v>
      </c>
      <c r="I207" s="1">
        <v>10997</v>
      </c>
      <c r="J207" s="7">
        <v>1885</v>
      </c>
      <c r="K207" s="37" t="str">
        <f t="shared" si="14"/>
        <v>2005</v>
      </c>
    </row>
    <row r="208" spans="1:11" customFormat="1" x14ac:dyDescent="0.25">
      <c r="A208" s="27" t="s">
        <v>26</v>
      </c>
      <c r="B208" s="34">
        <v>41031</v>
      </c>
      <c r="C208" t="str">
        <f t="shared" si="12"/>
        <v>02</v>
      </c>
      <c r="D208" t="str">
        <f t="shared" si="15"/>
        <v>05</v>
      </c>
      <c r="E208" t="str">
        <f t="shared" si="13"/>
        <v>2012</v>
      </c>
      <c r="F208" s="27" t="s">
        <v>38</v>
      </c>
      <c r="G208" s="27" t="s">
        <v>43</v>
      </c>
      <c r="H208" s="28">
        <v>37833</v>
      </c>
      <c r="I208" s="27">
        <v>10263</v>
      </c>
      <c r="J208" s="29">
        <v>1873.8</v>
      </c>
      <c r="K208" s="37" t="str">
        <f t="shared" si="14"/>
        <v>2003</v>
      </c>
    </row>
    <row r="209" spans="1:11" customFormat="1" x14ac:dyDescent="0.25">
      <c r="A209" s="1" t="s">
        <v>27</v>
      </c>
      <c r="B209" s="35">
        <v>41032</v>
      </c>
      <c r="C209" t="str">
        <f t="shared" si="12"/>
        <v>03</v>
      </c>
      <c r="D209" t="str">
        <f t="shared" si="15"/>
        <v>05</v>
      </c>
      <c r="E209" t="str">
        <f t="shared" si="13"/>
        <v>2012</v>
      </c>
      <c r="F209" s="1" t="s">
        <v>38</v>
      </c>
      <c r="G209" s="1" t="s">
        <v>40</v>
      </c>
      <c r="H209" s="6">
        <v>37812</v>
      </c>
      <c r="I209" s="1">
        <v>10249</v>
      </c>
      <c r="J209" s="7">
        <v>1863.4</v>
      </c>
      <c r="K209" s="37" t="str">
        <f t="shared" si="14"/>
        <v>2003</v>
      </c>
    </row>
    <row r="210" spans="1:11" x14ac:dyDescent="0.25">
      <c r="A210" s="1" t="s">
        <v>20</v>
      </c>
      <c r="B210" s="35">
        <v>41033</v>
      </c>
      <c r="C210" t="str">
        <f t="shared" si="12"/>
        <v>04</v>
      </c>
      <c r="D210" t="str">
        <f t="shared" si="15"/>
        <v>05</v>
      </c>
      <c r="E210" t="str">
        <f t="shared" si="13"/>
        <v>2012</v>
      </c>
      <c r="F210" s="1" t="s">
        <v>46</v>
      </c>
      <c r="G210" s="1" t="s">
        <v>45</v>
      </c>
      <c r="H210" s="6">
        <v>38305</v>
      </c>
      <c r="I210" s="1">
        <v>10729</v>
      </c>
      <c r="J210" s="7">
        <v>1850</v>
      </c>
      <c r="K210" s="37" t="str">
        <f t="shared" si="14"/>
        <v>2004</v>
      </c>
    </row>
    <row r="211" spans="1:11" x14ac:dyDescent="0.25">
      <c r="A211" s="1" t="s">
        <v>21</v>
      </c>
      <c r="B211" s="35">
        <v>41034</v>
      </c>
      <c r="C211" t="str">
        <f t="shared" si="12"/>
        <v>05</v>
      </c>
      <c r="D211" t="str">
        <f t="shared" si="15"/>
        <v>05</v>
      </c>
      <c r="E211" t="str">
        <f t="shared" si="13"/>
        <v>2012</v>
      </c>
      <c r="F211" s="1" t="s">
        <v>46</v>
      </c>
      <c r="G211" s="1" t="s">
        <v>47</v>
      </c>
      <c r="H211" s="6">
        <v>37929</v>
      </c>
      <c r="I211" s="1">
        <v>10342</v>
      </c>
      <c r="J211" s="7">
        <v>1840.64</v>
      </c>
      <c r="K211" s="37" t="str">
        <f t="shared" si="14"/>
        <v>2003</v>
      </c>
    </row>
    <row r="212" spans="1:11" x14ac:dyDescent="0.25">
      <c r="A212" s="1" t="s">
        <v>22</v>
      </c>
      <c r="B212" s="35">
        <v>41035</v>
      </c>
      <c r="C212" t="str">
        <f t="shared" si="12"/>
        <v>06</v>
      </c>
      <c r="D212" t="str">
        <f t="shared" si="15"/>
        <v>05</v>
      </c>
      <c r="E212" t="str">
        <f t="shared" si="13"/>
        <v>2012</v>
      </c>
      <c r="F212" s="1" t="s">
        <v>46</v>
      </c>
      <c r="G212" s="1" t="s">
        <v>44</v>
      </c>
      <c r="H212" s="6">
        <v>38044</v>
      </c>
      <c r="I212" s="1">
        <v>10449</v>
      </c>
      <c r="J212" s="7">
        <v>1838.2</v>
      </c>
      <c r="K212" s="37" t="str">
        <f t="shared" si="14"/>
        <v>2004</v>
      </c>
    </row>
    <row r="213" spans="1:11" x14ac:dyDescent="0.25">
      <c r="A213" s="1" t="s">
        <v>23</v>
      </c>
      <c r="B213" s="35">
        <v>41036</v>
      </c>
      <c r="C213" t="str">
        <f t="shared" si="12"/>
        <v>07</v>
      </c>
      <c r="D213" t="str">
        <f t="shared" si="15"/>
        <v>05</v>
      </c>
      <c r="E213" t="str">
        <f t="shared" si="13"/>
        <v>2012</v>
      </c>
      <c r="F213" s="1" t="s">
        <v>46</v>
      </c>
      <c r="G213" s="1" t="s">
        <v>44</v>
      </c>
      <c r="H213" s="6">
        <v>38450</v>
      </c>
      <c r="I213" s="1">
        <v>10924</v>
      </c>
      <c r="J213" s="7">
        <v>1835.7</v>
      </c>
      <c r="K213" s="37" t="str">
        <f t="shared" si="14"/>
        <v>2005</v>
      </c>
    </row>
    <row r="214" spans="1:11" x14ac:dyDescent="0.25">
      <c r="A214" s="1" t="s">
        <v>24</v>
      </c>
      <c r="B214" s="35">
        <v>41037</v>
      </c>
      <c r="C214" t="str">
        <f t="shared" si="12"/>
        <v>08</v>
      </c>
      <c r="D214" t="str">
        <f t="shared" si="15"/>
        <v>05</v>
      </c>
      <c r="E214" t="str">
        <f t="shared" si="13"/>
        <v>2012</v>
      </c>
      <c r="F214" s="1" t="s">
        <v>46</v>
      </c>
      <c r="G214" s="1" t="s">
        <v>47</v>
      </c>
      <c r="H214" s="6">
        <v>37979</v>
      </c>
      <c r="I214" s="1">
        <v>10389</v>
      </c>
      <c r="J214" s="7">
        <v>1832.8</v>
      </c>
      <c r="K214" s="37" t="str">
        <f t="shared" si="14"/>
        <v>2003</v>
      </c>
    </row>
    <row r="215" spans="1:11" x14ac:dyDescent="0.25">
      <c r="A215" s="1" t="s">
        <v>25</v>
      </c>
      <c r="B215" s="35">
        <v>41038</v>
      </c>
      <c r="C215" t="str">
        <f t="shared" si="12"/>
        <v>09</v>
      </c>
      <c r="D215" t="str">
        <f t="shared" si="15"/>
        <v>05</v>
      </c>
      <c r="E215" t="str">
        <f t="shared" si="13"/>
        <v>2012</v>
      </c>
      <c r="F215" s="1" t="s">
        <v>38</v>
      </c>
      <c r="G215" s="1" t="s">
        <v>48</v>
      </c>
      <c r="H215" s="6">
        <v>37999</v>
      </c>
      <c r="I215" s="1">
        <v>10406</v>
      </c>
      <c r="J215" s="7">
        <v>1830.78</v>
      </c>
      <c r="K215" s="37" t="str">
        <f t="shared" si="14"/>
        <v>2004</v>
      </c>
    </row>
    <row r="216" spans="1:11" customFormat="1" x14ac:dyDescent="0.25">
      <c r="A216" s="27" t="s">
        <v>26</v>
      </c>
      <c r="B216" s="34">
        <v>41039</v>
      </c>
      <c r="C216" t="str">
        <f t="shared" si="12"/>
        <v>10</v>
      </c>
      <c r="D216" t="str">
        <f t="shared" si="15"/>
        <v>05</v>
      </c>
      <c r="E216" t="str">
        <f t="shared" si="13"/>
        <v>2012</v>
      </c>
      <c r="F216" s="27" t="s">
        <v>38</v>
      </c>
      <c r="G216" s="27" t="s">
        <v>40</v>
      </c>
      <c r="H216" s="28">
        <v>38353</v>
      </c>
      <c r="I216" s="27">
        <v>10791</v>
      </c>
      <c r="J216" s="29">
        <v>1829.76</v>
      </c>
      <c r="K216" s="37" t="str">
        <f t="shared" si="14"/>
        <v>2005</v>
      </c>
    </row>
    <row r="217" spans="1:11" customFormat="1" x14ac:dyDescent="0.25">
      <c r="A217" s="1" t="s">
        <v>27</v>
      </c>
      <c r="B217" s="35">
        <v>41040</v>
      </c>
      <c r="C217" t="str">
        <f t="shared" si="12"/>
        <v>11</v>
      </c>
      <c r="D217" t="str">
        <f t="shared" si="15"/>
        <v>05</v>
      </c>
      <c r="E217" t="str">
        <f t="shared" si="13"/>
        <v>2012</v>
      </c>
      <c r="F217" s="1" t="s">
        <v>46</v>
      </c>
      <c r="G217" s="1" t="s">
        <v>42</v>
      </c>
      <c r="H217" s="6">
        <v>38126</v>
      </c>
      <c r="I217" s="1">
        <v>10537</v>
      </c>
      <c r="J217" s="7">
        <v>1823.8</v>
      </c>
      <c r="K217" s="37" t="str">
        <f t="shared" si="14"/>
        <v>2004</v>
      </c>
    </row>
    <row r="218" spans="1:11" x14ac:dyDescent="0.25">
      <c r="A218" s="1" t="s">
        <v>20</v>
      </c>
      <c r="B218" s="35">
        <v>41041</v>
      </c>
      <c r="C218" t="str">
        <f t="shared" si="12"/>
        <v>12</v>
      </c>
      <c r="D218" t="str">
        <f t="shared" si="15"/>
        <v>05</v>
      </c>
      <c r="E218" t="str">
        <f t="shared" si="13"/>
        <v>2012</v>
      </c>
      <c r="F218" s="1" t="s">
        <v>46</v>
      </c>
      <c r="G218" s="1" t="s">
        <v>47</v>
      </c>
      <c r="H218" s="6">
        <v>38060</v>
      </c>
      <c r="I218" s="1">
        <v>10470</v>
      </c>
      <c r="J218" s="7">
        <v>1820.8</v>
      </c>
      <c r="K218" s="37" t="str">
        <f t="shared" si="14"/>
        <v>2004</v>
      </c>
    </row>
    <row r="219" spans="1:11" x14ac:dyDescent="0.25">
      <c r="A219" s="1" t="s">
        <v>21</v>
      </c>
      <c r="B219" s="35">
        <v>41042</v>
      </c>
      <c r="C219" t="str">
        <f t="shared" si="12"/>
        <v>13</v>
      </c>
      <c r="D219" t="str">
        <f t="shared" si="15"/>
        <v>05</v>
      </c>
      <c r="E219" t="str">
        <f t="shared" si="13"/>
        <v>2012</v>
      </c>
      <c r="F219" s="1" t="s">
        <v>46</v>
      </c>
      <c r="G219" s="1" t="s">
        <v>47</v>
      </c>
      <c r="H219" s="6">
        <v>38010</v>
      </c>
      <c r="I219" s="1">
        <v>10418</v>
      </c>
      <c r="J219" s="7">
        <v>1814.8</v>
      </c>
      <c r="K219" s="37" t="str">
        <f t="shared" si="14"/>
        <v>2004</v>
      </c>
    </row>
    <row r="220" spans="1:11" x14ac:dyDescent="0.25">
      <c r="A220" s="1" t="s">
        <v>22</v>
      </c>
      <c r="B220" s="35">
        <v>41043</v>
      </c>
      <c r="C220" t="str">
        <f t="shared" si="12"/>
        <v>14</v>
      </c>
      <c r="D220" t="str">
        <f t="shared" si="15"/>
        <v>05</v>
      </c>
      <c r="E220" t="str">
        <f t="shared" si="13"/>
        <v>2012</v>
      </c>
      <c r="F220" s="1" t="s">
        <v>46</v>
      </c>
      <c r="G220" s="1" t="s">
        <v>47</v>
      </c>
      <c r="H220" s="6">
        <v>38458</v>
      </c>
      <c r="I220" s="1">
        <v>11002</v>
      </c>
      <c r="J220" s="7">
        <v>1811.1</v>
      </c>
      <c r="K220" s="37" t="str">
        <f t="shared" si="14"/>
        <v>2005</v>
      </c>
    </row>
    <row r="221" spans="1:11" customFormat="1" x14ac:dyDescent="0.25">
      <c r="A221" s="27" t="s">
        <v>23</v>
      </c>
      <c r="B221" s="34">
        <v>41044</v>
      </c>
      <c r="C221" t="str">
        <f t="shared" si="12"/>
        <v>15</v>
      </c>
      <c r="D221" t="str">
        <f t="shared" si="15"/>
        <v>05</v>
      </c>
      <c r="E221" t="str">
        <f t="shared" si="13"/>
        <v>2012</v>
      </c>
      <c r="F221" s="27" t="s">
        <v>46</v>
      </c>
      <c r="G221" s="27" t="s">
        <v>41</v>
      </c>
      <c r="H221" s="28">
        <v>37908</v>
      </c>
      <c r="I221" s="27">
        <v>10327</v>
      </c>
      <c r="J221" s="29">
        <v>1810</v>
      </c>
      <c r="K221" s="37" t="str">
        <f t="shared" si="14"/>
        <v>2003</v>
      </c>
    </row>
    <row r="222" spans="1:11" customFormat="1" x14ac:dyDescent="0.25">
      <c r="A222" s="1" t="s">
        <v>24</v>
      </c>
      <c r="B222" s="35">
        <v>41045</v>
      </c>
      <c r="C222" t="str">
        <f t="shared" si="12"/>
        <v>16</v>
      </c>
      <c r="D222" t="str">
        <f t="shared" si="15"/>
        <v>05</v>
      </c>
      <c r="E222" t="str">
        <f t="shared" si="13"/>
        <v>2012</v>
      </c>
      <c r="F222" s="1" t="s">
        <v>46</v>
      </c>
      <c r="G222" s="1" t="s">
        <v>42</v>
      </c>
      <c r="H222" s="6">
        <v>38445</v>
      </c>
      <c r="I222" s="1">
        <v>10984</v>
      </c>
      <c r="J222" s="7">
        <v>1809.75</v>
      </c>
      <c r="K222" s="37" t="str">
        <f t="shared" si="14"/>
        <v>2005</v>
      </c>
    </row>
    <row r="223" spans="1:11" x14ac:dyDescent="0.25">
      <c r="A223" s="1" t="s">
        <v>25</v>
      </c>
      <c r="B223" s="35">
        <v>41046</v>
      </c>
      <c r="C223" t="str">
        <f t="shared" si="12"/>
        <v>17</v>
      </c>
      <c r="D223" t="str">
        <f t="shared" si="15"/>
        <v>05</v>
      </c>
      <c r="E223" t="str">
        <f t="shared" si="13"/>
        <v>2012</v>
      </c>
      <c r="F223" s="1" t="s">
        <v>46</v>
      </c>
      <c r="G223" s="1" t="s">
        <v>44</v>
      </c>
      <c r="H223" s="6">
        <v>38140</v>
      </c>
      <c r="I223" s="1">
        <v>10547</v>
      </c>
      <c r="J223" s="7">
        <v>1792.8</v>
      </c>
      <c r="K223" s="37" t="str">
        <f t="shared" si="14"/>
        <v>2004</v>
      </c>
    </row>
    <row r="224" spans="1:11" x14ac:dyDescent="0.25">
      <c r="A224" s="1" t="s">
        <v>26</v>
      </c>
      <c r="B224" s="35">
        <v>41047</v>
      </c>
      <c r="C224" t="str">
        <f t="shared" si="12"/>
        <v>18</v>
      </c>
      <c r="D224" t="str">
        <f t="shared" si="15"/>
        <v>05</v>
      </c>
      <c r="E224" t="str">
        <f t="shared" si="13"/>
        <v>2012</v>
      </c>
      <c r="F224" s="1" t="s">
        <v>46</v>
      </c>
      <c r="G224" s="1" t="s">
        <v>44</v>
      </c>
      <c r="H224" s="6">
        <v>38035</v>
      </c>
      <c r="I224" s="1">
        <v>10442</v>
      </c>
      <c r="J224" s="7">
        <v>1792</v>
      </c>
      <c r="K224" s="37" t="str">
        <f t="shared" si="14"/>
        <v>2004</v>
      </c>
    </row>
    <row r="225" spans="1:11" x14ac:dyDescent="0.25">
      <c r="A225" s="1" t="s">
        <v>27</v>
      </c>
      <c r="B225" s="35">
        <v>41048</v>
      </c>
      <c r="C225" t="str">
        <f t="shared" si="12"/>
        <v>19</v>
      </c>
      <c r="D225" t="str">
        <f t="shared" si="15"/>
        <v>05</v>
      </c>
      <c r="E225" t="str">
        <f t="shared" si="13"/>
        <v>2012</v>
      </c>
      <c r="F225" s="1" t="s">
        <v>46</v>
      </c>
      <c r="G225" s="1" t="s">
        <v>45</v>
      </c>
      <c r="H225" s="6">
        <v>38435</v>
      </c>
      <c r="I225" s="1">
        <v>10932</v>
      </c>
      <c r="J225" s="7">
        <v>1788.63</v>
      </c>
      <c r="K225" s="37" t="str">
        <f t="shared" si="14"/>
        <v>2005</v>
      </c>
    </row>
    <row r="226" spans="1:11" x14ac:dyDescent="0.25">
      <c r="A226" s="1" t="s">
        <v>20</v>
      </c>
      <c r="B226" s="35">
        <v>41049</v>
      </c>
      <c r="C226" t="str">
        <f t="shared" si="12"/>
        <v>20</v>
      </c>
      <c r="D226" t="str">
        <f t="shared" si="15"/>
        <v>05</v>
      </c>
      <c r="E226" t="str">
        <f t="shared" si="13"/>
        <v>2012</v>
      </c>
      <c r="F226" s="1" t="s">
        <v>46</v>
      </c>
      <c r="G226" s="1" t="s">
        <v>44</v>
      </c>
      <c r="H226" s="6">
        <v>38366</v>
      </c>
      <c r="I226" s="1">
        <v>10814</v>
      </c>
      <c r="J226" s="7">
        <v>1788.45</v>
      </c>
      <c r="K226" s="37" t="str">
        <f t="shared" si="14"/>
        <v>2005</v>
      </c>
    </row>
    <row r="227" spans="1:11" x14ac:dyDescent="0.25">
      <c r="A227" s="1" t="s">
        <v>21</v>
      </c>
      <c r="B227" s="35">
        <v>41050</v>
      </c>
      <c r="C227" t="str">
        <f t="shared" si="12"/>
        <v>21</v>
      </c>
      <c r="D227" t="str">
        <f t="shared" si="15"/>
        <v>05</v>
      </c>
      <c r="E227" t="str">
        <f t="shared" si="13"/>
        <v>2012</v>
      </c>
      <c r="F227" s="1" t="s">
        <v>46</v>
      </c>
      <c r="G227" s="1" t="s">
        <v>44</v>
      </c>
      <c r="H227" s="6">
        <v>37915</v>
      </c>
      <c r="I227" s="1">
        <v>10332</v>
      </c>
      <c r="J227" s="7">
        <v>1786.88</v>
      </c>
      <c r="K227" s="37" t="str">
        <f t="shared" si="14"/>
        <v>2003</v>
      </c>
    </row>
    <row r="228" spans="1:11" customFormat="1" x14ac:dyDescent="0.25">
      <c r="A228" s="27" t="s">
        <v>22</v>
      </c>
      <c r="B228" s="34">
        <v>41051</v>
      </c>
      <c r="C228" t="str">
        <f t="shared" si="12"/>
        <v>22</v>
      </c>
      <c r="D228" t="str">
        <f t="shared" si="15"/>
        <v>05</v>
      </c>
      <c r="E228" t="str">
        <f t="shared" si="13"/>
        <v>2012</v>
      </c>
      <c r="F228" s="27" t="s">
        <v>38</v>
      </c>
      <c r="G228" s="27" t="s">
        <v>39</v>
      </c>
      <c r="H228" s="28">
        <v>38233</v>
      </c>
      <c r="I228" s="27">
        <v>10650</v>
      </c>
      <c r="J228" s="29">
        <v>1779.2</v>
      </c>
      <c r="K228" s="37" t="str">
        <f t="shared" si="14"/>
        <v>2004</v>
      </c>
    </row>
    <row r="229" spans="1:11" x14ac:dyDescent="0.25">
      <c r="A229" s="1" t="s">
        <v>23</v>
      </c>
      <c r="B229" s="35">
        <v>41052</v>
      </c>
      <c r="C229" t="str">
        <f t="shared" si="12"/>
        <v>23</v>
      </c>
      <c r="D229" t="str">
        <f t="shared" si="15"/>
        <v>05</v>
      </c>
      <c r="E229" t="str">
        <f t="shared" si="13"/>
        <v>2012</v>
      </c>
      <c r="F229" s="1" t="s">
        <v>46</v>
      </c>
      <c r="G229" s="1" t="s">
        <v>44</v>
      </c>
      <c r="H229" s="6">
        <v>38470</v>
      </c>
      <c r="I229" s="1">
        <v>11041</v>
      </c>
      <c r="J229" s="7">
        <v>1773</v>
      </c>
      <c r="K229" s="37" t="str">
        <f t="shared" si="14"/>
        <v>2005</v>
      </c>
    </row>
    <row r="230" spans="1:11" x14ac:dyDescent="0.25">
      <c r="A230" s="1" t="s">
        <v>24</v>
      </c>
      <c r="B230" s="35">
        <v>41053</v>
      </c>
      <c r="C230" t="str">
        <f t="shared" si="12"/>
        <v>24</v>
      </c>
      <c r="D230" t="str">
        <f t="shared" si="15"/>
        <v>05</v>
      </c>
      <c r="E230" t="str">
        <f t="shared" si="13"/>
        <v>2012</v>
      </c>
      <c r="F230" s="1" t="s">
        <v>46</v>
      </c>
      <c r="G230" s="1" t="s">
        <v>44</v>
      </c>
      <c r="H230" s="6">
        <v>38260</v>
      </c>
      <c r="I230" s="1">
        <v>10684</v>
      </c>
      <c r="J230" s="7">
        <v>1768</v>
      </c>
      <c r="K230" s="37" t="str">
        <f t="shared" si="14"/>
        <v>2004</v>
      </c>
    </row>
    <row r="231" spans="1:11" x14ac:dyDescent="0.25">
      <c r="A231" s="1" t="s">
        <v>25</v>
      </c>
      <c r="B231" s="35">
        <v>41054</v>
      </c>
      <c r="C231" t="str">
        <f t="shared" si="12"/>
        <v>25</v>
      </c>
      <c r="D231" t="str">
        <f t="shared" si="15"/>
        <v>05</v>
      </c>
      <c r="E231" t="str">
        <f t="shared" si="13"/>
        <v>2012</v>
      </c>
      <c r="F231" s="1" t="s">
        <v>46</v>
      </c>
      <c r="G231" s="1" t="s">
        <v>45</v>
      </c>
      <c r="H231" s="6">
        <v>37994</v>
      </c>
      <c r="I231" s="1">
        <v>10399</v>
      </c>
      <c r="J231" s="7">
        <v>1765.6</v>
      </c>
      <c r="K231" s="37" t="str">
        <f t="shared" si="14"/>
        <v>2004</v>
      </c>
    </row>
    <row r="232" spans="1:11" customFormat="1" x14ac:dyDescent="0.25">
      <c r="A232" s="27" t="s">
        <v>26</v>
      </c>
      <c r="B232" s="34">
        <v>41055</v>
      </c>
      <c r="C232" t="str">
        <f t="shared" si="12"/>
        <v>26</v>
      </c>
      <c r="D232" t="str">
        <f t="shared" si="15"/>
        <v>05</v>
      </c>
      <c r="E232" t="str">
        <f t="shared" si="13"/>
        <v>2012</v>
      </c>
      <c r="F232" s="27" t="s">
        <v>38</v>
      </c>
      <c r="G232" s="27" t="s">
        <v>43</v>
      </c>
      <c r="H232" s="28">
        <v>38375</v>
      </c>
      <c r="I232" s="27">
        <v>10829</v>
      </c>
      <c r="J232" s="29">
        <v>1764</v>
      </c>
      <c r="K232" s="37" t="str">
        <f t="shared" si="14"/>
        <v>2005</v>
      </c>
    </row>
    <row r="233" spans="1:11" x14ac:dyDescent="0.25">
      <c r="A233" s="1" t="s">
        <v>27</v>
      </c>
      <c r="B233" s="35">
        <v>41056</v>
      </c>
      <c r="C233" t="str">
        <f t="shared" si="12"/>
        <v>27</v>
      </c>
      <c r="D233" t="str">
        <f t="shared" si="15"/>
        <v>05</v>
      </c>
      <c r="E233" t="str">
        <f t="shared" si="13"/>
        <v>2012</v>
      </c>
      <c r="F233" s="1" t="s">
        <v>46</v>
      </c>
      <c r="G233" s="1" t="s">
        <v>45</v>
      </c>
      <c r="H233" s="6">
        <v>38438</v>
      </c>
      <c r="I233" s="1">
        <v>10957</v>
      </c>
      <c r="J233" s="7">
        <v>1762.7</v>
      </c>
      <c r="K233" s="37" t="str">
        <f t="shared" si="14"/>
        <v>2005</v>
      </c>
    </row>
    <row r="234" spans="1:11" x14ac:dyDescent="0.25">
      <c r="A234" s="1" t="s">
        <v>20</v>
      </c>
      <c r="B234" s="35">
        <v>41057</v>
      </c>
      <c r="C234" t="str">
        <f t="shared" si="12"/>
        <v>28</v>
      </c>
      <c r="D234" t="str">
        <f t="shared" si="15"/>
        <v>05</v>
      </c>
      <c r="E234" t="str">
        <f t="shared" si="13"/>
        <v>2012</v>
      </c>
      <c r="F234" s="1" t="s">
        <v>46</v>
      </c>
      <c r="G234" s="1" t="s">
        <v>44</v>
      </c>
      <c r="H234" s="6">
        <v>37917</v>
      </c>
      <c r="I234" s="1">
        <v>10309</v>
      </c>
      <c r="J234" s="7">
        <v>1762</v>
      </c>
      <c r="K234" s="37" t="str">
        <f t="shared" si="14"/>
        <v>2003</v>
      </c>
    </row>
    <row r="235" spans="1:11" customFormat="1" x14ac:dyDescent="0.25">
      <c r="A235" s="27" t="s">
        <v>21</v>
      </c>
      <c r="B235" s="34">
        <v>41058</v>
      </c>
      <c r="C235" t="str">
        <f t="shared" si="12"/>
        <v>29</v>
      </c>
      <c r="D235" t="str">
        <f t="shared" si="15"/>
        <v>05</v>
      </c>
      <c r="E235" t="str">
        <f t="shared" si="13"/>
        <v>2012</v>
      </c>
      <c r="F235" s="27" t="s">
        <v>38</v>
      </c>
      <c r="G235" s="27" t="s">
        <v>43</v>
      </c>
      <c r="H235" s="28">
        <v>38156</v>
      </c>
      <c r="I235" s="27">
        <v>10566</v>
      </c>
      <c r="J235" s="29">
        <v>1761</v>
      </c>
      <c r="K235" s="37" t="str">
        <f t="shared" si="14"/>
        <v>2004</v>
      </c>
    </row>
    <row r="236" spans="1:11" x14ac:dyDescent="0.25">
      <c r="A236" s="1" t="s">
        <v>22</v>
      </c>
      <c r="B236" s="35">
        <v>41059</v>
      </c>
      <c r="C236" t="str">
        <f t="shared" si="12"/>
        <v>30</v>
      </c>
      <c r="D236" t="str">
        <f t="shared" si="15"/>
        <v>05</v>
      </c>
      <c r="E236" t="str">
        <f t="shared" si="13"/>
        <v>2012</v>
      </c>
      <c r="F236" s="1" t="s">
        <v>46</v>
      </c>
      <c r="G236" s="1" t="s">
        <v>44</v>
      </c>
      <c r="H236" s="6">
        <v>38060</v>
      </c>
      <c r="I236" s="1">
        <v>10441</v>
      </c>
      <c r="J236" s="7">
        <v>1755</v>
      </c>
      <c r="K236" s="37" t="str">
        <f t="shared" si="14"/>
        <v>2004</v>
      </c>
    </row>
    <row r="237" spans="1:11" customFormat="1" x14ac:dyDescent="0.25">
      <c r="A237" s="27" t="s">
        <v>23</v>
      </c>
      <c r="B237" s="34">
        <v>41060</v>
      </c>
      <c r="C237" t="str">
        <f t="shared" si="12"/>
        <v>31</v>
      </c>
      <c r="D237" t="str">
        <f t="shared" si="15"/>
        <v>05</v>
      </c>
      <c r="E237" t="str">
        <f t="shared" si="13"/>
        <v>2012</v>
      </c>
      <c r="F237" s="27" t="s">
        <v>46</v>
      </c>
      <c r="G237" s="27" t="s">
        <v>41</v>
      </c>
      <c r="H237" s="28">
        <v>38466</v>
      </c>
      <c r="I237" s="27">
        <v>11035</v>
      </c>
      <c r="J237" s="29">
        <v>1754.5</v>
      </c>
      <c r="K237" s="37" t="str">
        <f t="shared" si="14"/>
        <v>2005</v>
      </c>
    </row>
    <row r="238" spans="1:11" customFormat="1" x14ac:dyDescent="0.25">
      <c r="A238" s="1" t="s">
        <v>24</v>
      </c>
      <c r="B238" s="35">
        <v>41061</v>
      </c>
      <c r="C238" t="str">
        <f t="shared" si="12"/>
        <v>01</v>
      </c>
      <c r="D238" t="str">
        <f t="shared" si="15"/>
        <v>05</v>
      </c>
      <c r="E238" t="str">
        <f t="shared" si="13"/>
        <v>2012</v>
      </c>
      <c r="F238" s="1" t="s">
        <v>46</v>
      </c>
      <c r="G238" s="1" t="s">
        <v>42</v>
      </c>
      <c r="H238" s="6">
        <v>37859</v>
      </c>
      <c r="I238" s="1">
        <v>10285</v>
      </c>
      <c r="J238" s="7">
        <v>1743.36</v>
      </c>
      <c r="K238" s="37" t="str">
        <f t="shared" si="14"/>
        <v>2003</v>
      </c>
    </row>
    <row r="239" spans="1:11" customFormat="1" x14ac:dyDescent="0.25">
      <c r="A239" s="1" t="s">
        <v>25</v>
      </c>
      <c r="B239" s="35">
        <v>41062</v>
      </c>
      <c r="C239" t="str">
        <f t="shared" si="12"/>
        <v>02</v>
      </c>
      <c r="D239" t="str">
        <f t="shared" si="15"/>
        <v>06</v>
      </c>
      <c r="E239" t="str">
        <f t="shared" si="13"/>
        <v>2012</v>
      </c>
      <c r="F239" s="1" t="s">
        <v>46</v>
      </c>
      <c r="G239" s="1" t="s">
        <v>41</v>
      </c>
      <c r="H239" s="6">
        <v>38444</v>
      </c>
      <c r="I239" s="1">
        <v>10971</v>
      </c>
      <c r="J239" s="7">
        <v>1733.06</v>
      </c>
      <c r="K239" s="37" t="str">
        <f t="shared" si="14"/>
        <v>2005</v>
      </c>
    </row>
    <row r="240" spans="1:11" x14ac:dyDescent="0.25">
      <c r="A240" s="1" t="s">
        <v>26</v>
      </c>
      <c r="B240" s="35">
        <v>41063</v>
      </c>
      <c r="C240" t="str">
        <f t="shared" si="12"/>
        <v>03</v>
      </c>
      <c r="D240" t="str">
        <f t="shared" si="15"/>
        <v>06</v>
      </c>
      <c r="E240" t="str">
        <f t="shared" si="13"/>
        <v>2012</v>
      </c>
      <c r="F240" s="1" t="s">
        <v>46</v>
      </c>
      <c r="G240" s="1" t="s">
        <v>47</v>
      </c>
      <c r="H240" s="6">
        <v>38143</v>
      </c>
      <c r="I240" s="1">
        <v>10554</v>
      </c>
      <c r="J240" s="7">
        <v>1728.52</v>
      </c>
      <c r="K240" s="37" t="str">
        <f t="shared" si="14"/>
        <v>2004</v>
      </c>
    </row>
    <row r="241" spans="1:11" x14ac:dyDescent="0.25">
      <c r="A241" s="1" t="s">
        <v>27</v>
      </c>
      <c r="B241" s="35">
        <v>41064</v>
      </c>
      <c r="C241" t="str">
        <f t="shared" si="12"/>
        <v>04</v>
      </c>
      <c r="D241" t="str">
        <f t="shared" si="15"/>
        <v>06</v>
      </c>
      <c r="E241" t="str">
        <f t="shared" si="13"/>
        <v>2012</v>
      </c>
      <c r="F241" s="1" t="s">
        <v>46</v>
      </c>
      <c r="G241" s="1" t="s">
        <v>44</v>
      </c>
      <c r="H241" s="6">
        <v>38013</v>
      </c>
      <c r="I241" s="1">
        <v>10420</v>
      </c>
      <c r="J241" s="7">
        <v>1707.84</v>
      </c>
      <c r="K241" s="37" t="str">
        <f t="shared" si="14"/>
        <v>2004</v>
      </c>
    </row>
    <row r="242" spans="1:11" x14ac:dyDescent="0.25">
      <c r="A242" s="1" t="s">
        <v>20</v>
      </c>
      <c r="B242" s="35">
        <v>41065</v>
      </c>
      <c r="C242" t="str">
        <f t="shared" si="12"/>
        <v>05</v>
      </c>
      <c r="D242" t="str">
        <f t="shared" si="15"/>
        <v>06</v>
      </c>
      <c r="E242" t="str">
        <f t="shared" si="13"/>
        <v>2012</v>
      </c>
      <c r="F242" s="1" t="s">
        <v>46</v>
      </c>
      <c r="G242" s="1" t="s">
        <v>45</v>
      </c>
      <c r="H242" s="6">
        <v>38275</v>
      </c>
      <c r="I242" s="1">
        <v>10660</v>
      </c>
      <c r="J242" s="7">
        <v>1701</v>
      </c>
      <c r="K242" s="37" t="str">
        <f t="shared" si="14"/>
        <v>2004</v>
      </c>
    </row>
    <row r="243" spans="1:11" customFormat="1" x14ac:dyDescent="0.25">
      <c r="A243" s="27" t="s">
        <v>21</v>
      </c>
      <c r="B243" s="34">
        <v>41066</v>
      </c>
      <c r="C243" t="str">
        <f t="shared" si="12"/>
        <v>06</v>
      </c>
      <c r="D243" t="str">
        <f t="shared" si="15"/>
        <v>06</v>
      </c>
      <c r="E243" t="str">
        <f t="shared" si="13"/>
        <v>2012</v>
      </c>
      <c r="F243" s="27" t="s">
        <v>38</v>
      </c>
      <c r="G243" s="27" t="s">
        <v>39</v>
      </c>
      <c r="H243" s="28">
        <v>38364</v>
      </c>
      <c r="I243" s="27">
        <v>10812</v>
      </c>
      <c r="J243" s="29">
        <v>1692.8</v>
      </c>
      <c r="K243" s="37" t="str">
        <f t="shared" si="14"/>
        <v>2005</v>
      </c>
    </row>
    <row r="244" spans="1:11" x14ac:dyDescent="0.25">
      <c r="A244" s="1" t="s">
        <v>22</v>
      </c>
      <c r="B244" s="35">
        <v>41067</v>
      </c>
      <c r="C244" t="str">
        <f t="shared" si="12"/>
        <v>07</v>
      </c>
      <c r="D244" t="str">
        <f t="shared" si="15"/>
        <v>06</v>
      </c>
      <c r="E244" t="str">
        <f t="shared" si="13"/>
        <v>2012</v>
      </c>
      <c r="F244" s="1" t="s">
        <v>46</v>
      </c>
      <c r="G244" s="1" t="s">
        <v>45</v>
      </c>
      <c r="H244" s="6">
        <v>38464</v>
      </c>
      <c r="I244" s="1">
        <v>11036</v>
      </c>
      <c r="J244" s="7">
        <v>1692</v>
      </c>
      <c r="K244" s="37" t="str">
        <f t="shared" si="14"/>
        <v>2005</v>
      </c>
    </row>
    <row r="245" spans="1:11" customFormat="1" x14ac:dyDescent="0.25">
      <c r="A245" s="27" t="s">
        <v>23</v>
      </c>
      <c r="B245" s="34">
        <v>41068</v>
      </c>
      <c r="C245" t="str">
        <f t="shared" si="12"/>
        <v>08</v>
      </c>
      <c r="D245" t="str">
        <f t="shared" si="15"/>
        <v>06</v>
      </c>
      <c r="E245" t="str">
        <f t="shared" si="13"/>
        <v>2012</v>
      </c>
      <c r="F245" s="27" t="s">
        <v>46</v>
      </c>
      <c r="G245" s="27" t="s">
        <v>41</v>
      </c>
      <c r="H245" s="28">
        <v>37957</v>
      </c>
      <c r="I245" s="27">
        <v>10368</v>
      </c>
      <c r="J245" s="29">
        <v>1689.78</v>
      </c>
      <c r="K245" s="37" t="str">
        <f t="shared" si="14"/>
        <v>2003</v>
      </c>
    </row>
    <row r="246" spans="1:11" x14ac:dyDescent="0.25">
      <c r="A246" s="1" t="s">
        <v>24</v>
      </c>
      <c r="B246" s="35">
        <v>41069</v>
      </c>
      <c r="C246" t="str">
        <f t="shared" si="12"/>
        <v>09</v>
      </c>
      <c r="D246" t="str">
        <f t="shared" si="15"/>
        <v>06</v>
      </c>
      <c r="E246" t="str">
        <f t="shared" si="13"/>
        <v>2012</v>
      </c>
      <c r="F246" s="1" t="s">
        <v>46</v>
      </c>
      <c r="G246" s="1" t="s">
        <v>44</v>
      </c>
      <c r="H246" s="6">
        <v>38333</v>
      </c>
      <c r="I246" s="1">
        <v>10769</v>
      </c>
      <c r="J246" s="7">
        <v>1684.27</v>
      </c>
      <c r="K246" s="37" t="str">
        <f t="shared" si="14"/>
        <v>2004</v>
      </c>
    </row>
    <row r="247" spans="1:11" x14ac:dyDescent="0.25">
      <c r="A247" s="1" t="s">
        <v>25</v>
      </c>
      <c r="B247" s="35">
        <v>41070</v>
      </c>
      <c r="C247" t="str">
        <f t="shared" si="12"/>
        <v>10</v>
      </c>
      <c r="D247" t="str">
        <f t="shared" si="15"/>
        <v>06</v>
      </c>
      <c r="E247" t="str">
        <f t="shared" si="13"/>
        <v>2012</v>
      </c>
      <c r="F247" s="1" t="s">
        <v>46</v>
      </c>
      <c r="G247" s="1" t="s">
        <v>47</v>
      </c>
      <c r="H247" s="6">
        <v>38144</v>
      </c>
      <c r="I247" s="1">
        <v>10551</v>
      </c>
      <c r="J247" s="7">
        <v>1677.3</v>
      </c>
      <c r="K247" s="37" t="str">
        <f t="shared" si="14"/>
        <v>2004</v>
      </c>
    </row>
    <row r="248" spans="1:11" customFormat="1" x14ac:dyDescent="0.25">
      <c r="A248" s="27" t="s">
        <v>26</v>
      </c>
      <c r="B248" s="34">
        <v>41071</v>
      </c>
      <c r="C248" t="str">
        <f t="shared" si="12"/>
        <v>11</v>
      </c>
      <c r="D248" t="str">
        <f t="shared" si="15"/>
        <v>06</v>
      </c>
      <c r="E248" t="str">
        <f t="shared" si="13"/>
        <v>2012</v>
      </c>
      <c r="F248" s="27" t="s">
        <v>38</v>
      </c>
      <c r="G248" s="27" t="s">
        <v>39</v>
      </c>
      <c r="H248" s="28">
        <v>38431</v>
      </c>
      <c r="I248" s="27">
        <v>10954</v>
      </c>
      <c r="J248" s="29">
        <v>1659.53</v>
      </c>
      <c r="K248" s="37" t="str">
        <f t="shared" si="14"/>
        <v>2005</v>
      </c>
    </row>
    <row r="249" spans="1:11" x14ac:dyDescent="0.25">
      <c r="A249" s="1" t="s">
        <v>27</v>
      </c>
      <c r="B249" s="35">
        <v>41072</v>
      </c>
      <c r="C249" t="str">
        <f t="shared" si="12"/>
        <v>12</v>
      </c>
      <c r="D249" t="str">
        <f t="shared" si="15"/>
        <v>06</v>
      </c>
      <c r="E249" t="str">
        <f t="shared" si="13"/>
        <v>2012</v>
      </c>
      <c r="F249" s="1" t="s">
        <v>46</v>
      </c>
      <c r="G249" s="1" t="s">
        <v>47</v>
      </c>
      <c r="H249" s="6">
        <v>38045</v>
      </c>
      <c r="I249" s="1">
        <v>10459</v>
      </c>
      <c r="J249" s="7">
        <v>1659.2</v>
      </c>
      <c r="K249" s="37" t="str">
        <f t="shared" si="14"/>
        <v>2004</v>
      </c>
    </row>
    <row r="250" spans="1:11" x14ac:dyDescent="0.25">
      <c r="A250" s="1" t="s">
        <v>20</v>
      </c>
      <c r="B250" s="35">
        <v>41073</v>
      </c>
      <c r="C250" t="str">
        <f t="shared" si="12"/>
        <v>13</v>
      </c>
      <c r="D250" t="str">
        <f t="shared" si="15"/>
        <v>06</v>
      </c>
      <c r="E250" t="str">
        <f t="shared" si="13"/>
        <v>2012</v>
      </c>
      <c r="F250" s="1" t="s">
        <v>46</v>
      </c>
      <c r="G250" s="1" t="s">
        <v>44</v>
      </c>
      <c r="H250" s="6">
        <v>37922</v>
      </c>
      <c r="I250" s="1">
        <v>10330</v>
      </c>
      <c r="J250" s="7">
        <v>1649</v>
      </c>
      <c r="K250" s="37" t="str">
        <f t="shared" si="14"/>
        <v>2003</v>
      </c>
    </row>
    <row r="251" spans="1:11" x14ac:dyDescent="0.25">
      <c r="A251" s="1" t="s">
        <v>21</v>
      </c>
      <c r="B251" s="35">
        <v>41074</v>
      </c>
      <c r="C251" t="str">
        <f t="shared" si="12"/>
        <v>14</v>
      </c>
      <c r="D251" t="str">
        <f t="shared" si="15"/>
        <v>06</v>
      </c>
      <c r="E251" t="str">
        <f t="shared" si="13"/>
        <v>2012</v>
      </c>
      <c r="F251" s="1" t="s">
        <v>46</v>
      </c>
      <c r="G251" s="1" t="s">
        <v>44</v>
      </c>
      <c r="H251" s="6">
        <v>38144</v>
      </c>
      <c r="I251" s="1">
        <v>10536</v>
      </c>
      <c r="J251" s="7">
        <v>1645</v>
      </c>
      <c r="K251" s="37" t="str">
        <f t="shared" si="14"/>
        <v>2004</v>
      </c>
    </row>
    <row r="252" spans="1:11" x14ac:dyDescent="0.25">
      <c r="A252" s="1" t="s">
        <v>22</v>
      </c>
      <c r="B252" s="35">
        <v>41075</v>
      </c>
      <c r="C252" t="str">
        <f t="shared" si="12"/>
        <v>15</v>
      </c>
      <c r="D252" t="str">
        <f t="shared" si="15"/>
        <v>06</v>
      </c>
      <c r="E252" t="str">
        <f t="shared" si="13"/>
        <v>2012</v>
      </c>
      <c r="F252" s="1" t="s">
        <v>46</v>
      </c>
      <c r="G252" s="1" t="s">
        <v>44</v>
      </c>
      <c r="H252" s="6">
        <v>38325</v>
      </c>
      <c r="I252" s="1">
        <v>10758</v>
      </c>
      <c r="J252" s="7">
        <v>1644.6</v>
      </c>
      <c r="K252" s="37" t="str">
        <f t="shared" si="14"/>
        <v>2004</v>
      </c>
    </row>
    <row r="253" spans="1:11" x14ac:dyDescent="0.25">
      <c r="A253" s="1" t="s">
        <v>23</v>
      </c>
      <c r="B253" s="35">
        <v>41076</v>
      </c>
      <c r="C253" t="str">
        <f t="shared" si="12"/>
        <v>16</v>
      </c>
      <c r="D253" t="str">
        <f t="shared" si="15"/>
        <v>06</v>
      </c>
      <c r="E253" t="str">
        <f t="shared" si="13"/>
        <v>2012</v>
      </c>
      <c r="F253" s="1" t="s">
        <v>46</v>
      </c>
      <c r="G253" s="1" t="s">
        <v>47</v>
      </c>
      <c r="H253" s="6">
        <v>38283</v>
      </c>
      <c r="I253" s="1">
        <v>10707</v>
      </c>
      <c r="J253" s="7">
        <v>1641</v>
      </c>
      <c r="K253" s="37" t="str">
        <f t="shared" si="14"/>
        <v>2004</v>
      </c>
    </row>
    <row r="254" spans="1:11" x14ac:dyDescent="0.25">
      <c r="A254" s="1" t="s">
        <v>24</v>
      </c>
      <c r="B254" s="35">
        <v>41077</v>
      </c>
      <c r="C254" t="str">
        <f t="shared" si="12"/>
        <v>17</v>
      </c>
      <c r="D254" t="str">
        <f t="shared" si="15"/>
        <v>06</v>
      </c>
      <c r="E254" t="str">
        <f t="shared" si="13"/>
        <v>2012</v>
      </c>
      <c r="F254" s="1" t="s">
        <v>46</v>
      </c>
      <c r="G254" s="1" t="s">
        <v>44</v>
      </c>
      <c r="H254" s="6">
        <v>38276</v>
      </c>
      <c r="I254" s="1">
        <v>10700</v>
      </c>
      <c r="J254" s="7">
        <v>1638.4</v>
      </c>
      <c r="K254" s="37" t="str">
        <f t="shared" si="14"/>
        <v>2004</v>
      </c>
    </row>
    <row r="255" spans="1:11" x14ac:dyDescent="0.25">
      <c r="A255" s="1" t="s">
        <v>25</v>
      </c>
      <c r="B255" s="35">
        <v>41078</v>
      </c>
      <c r="C255" t="str">
        <f t="shared" si="12"/>
        <v>18</v>
      </c>
      <c r="D255" t="str">
        <f t="shared" si="15"/>
        <v>06</v>
      </c>
      <c r="E255" t="str">
        <f t="shared" si="13"/>
        <v>2012</v>
      </c>
      <c r="F255" s="1" t="s">
        <v>46</v>
      </c>
      <c r="G255" s="1" t="s">
        <v>44</v>
      </c>
      <c r="H255" s="6">
        <v>38324</v>
      </c>
      <c r="I255" s="1">
        <v>10751</v>
      </c>
      <c r="J255" s="7">
        <v>1631.48</v>
      </c>
      <c r="K255" s="37" t="str">
        <f t="shared" si="14"/>
        <v>2004</v>
      </c>
    </row>
    <row r="256" spans="1:11" customFormat="1" x14ac:dyDescent="0.25">
      <c r="A256" s="27" t="s">
        <v>26</v>
      </c>
      <c r="B256" s="34">
        <v>41079</v>
      </c>
      <c r="C256" t="str">
        <f t="shared" si="12"/>
        <v>19</v>
      </c>
      <c r="D256" t="str">
        <f t="shared" si="15"/>
        <v>06</v>
      </c>
      <c r="E256" t="str">
        <f t="shared" si="13"/>
        <v>2012</v>
      </c>
      <c r="F256" s="27" t="s">
        <v>38</v>
      </c>
      <c r="G256" s="27" t="s">
        <v>39</v>
      </c>
      <c r="H256" s="28">
        <v>38392</v>
      </c>
      <c r="I256" s="27">
        <v>10869</v>
      </c>
      <c r="J256" s="29">
        <v>1630</v>
      </c>
      <c r="K256" s="37" t="str">
        <f t="shared" si="14"/>
        <v>2005</v>
      </c>
    </row>
    <row r="257" spans="1:11" customFormat="1" x14ac:dyDescent="0.25">
      <c r="A257" s="1" t="s">
        <v>27</v>
      </c>
      <c r="B257" s="35">
        <v>41080</v>
      </c>
      <c r="C257" t="str">
        <f t="shared" si="12"/>
        <v>20</v>
      </c>
      <c r="D257" t="str">
        <f t="shared" si="15"/>
        <v>06</v>
      </c>
      <c r="E257" t="str">
        <f t="shared" si="13"/>
        <v>2012</v>
      </c>
      <c r="F257" s="1" t="s">
        <v>46</v>
      </c>
      <c r="G257" s="1" t="s">
        <v>41</v>
      </c>
      <c r="H257" s="6">
        <v>38326</v>
      </c>
      <c r="I257" s="1">
        <v>10727</v>
      </c>
      <c r="J257" s="7">
        <v>1624.5</v>
      </c>
      <c r="K257" s="37" t="str">
        <f t="shared" si="14"/>
        <v>2004</v>
      </c>
    </row>
    <row r="258" spans="1:11" x14ac:dyDescent="0.25">
      <c r="A258" s="1" t="s">
        <v>20</v>
      </c>
      <c r="B258" s="35">
        <v>41081</v>
      </c>
      <c r="C258" t="str">
        <f t="shared" si="12"/>
        <v>21</v>
      </c>
      <c r="D258" t="str">
        <f t="shared" si="15"/>
        <v>06</v>
      </c>
      <c r="E258" t="str">
        <f t="shared" si="13"/>
        <v>2012</v>
      </c>
      <c r="F258" s="1" t="s">
        <v>46</v>
      </c>
      <c r="G258" s="1" t="s">
        <v>45</v>
      </c>
      <c r="H258" s="6">
        <v>38000</v>
      </c>
      <c r="I258" s="1">
        <v>10408</v>
      </c>
      <c r="J258" s="7">
        <v>1622.4</v>
      </c>
      <c r="K258" s="37" t="str">
        <f t="shared" si="14"/>
        <v>2004</v>
      </c>
    </row>
    <row r="259" spans="1:11" x14ac:dyDescent="0.25">
      <c r="A259" s="1" t="s">
        <v>21</v>
      </c>
      <c r="B259" s="35">
        <v>41082</v>
      </c>
      <c r="C259" t="str">
        <f t="shared" ref="C259:C322" si="16">TEXT(B259,"DD")</f>
        <v>22</v>
      </c>
      <c r="D259" t="str">
        <f t="shared" si="15"/>
        <v>06</v>
      </c>
      <c r="E259" t="str">
        <f t="shared" ref="E259:E322" si="17">TEXT(B259,"YYYY")</f>
        <v>2012</v>
      </c>
      <c r="F259" s="1" t="s">
        <v>46</v>
      </c>
      <c r="G259" s="1" t="s">
        <v>44</v>
      </c>
      <c r="H259" s="6">
        <v>37933</v>
      </c>
      <c r="I259" s="1">
        <v>10346</v>
      </c>
      <c r="J259" s="7">
        <v>1618.88</v>
      </c>
      <c r="K259" s="37" t="str">
        <f t="shared" ref="K259:K322" si="18">TEXT(H259,"YYYY")</f>
        <v>2003</v>
      </c>
    </row>
    <row r="260" spans="1:11" customFormat="1" x14ac:dyDescent="0.25">
      <c r="A260" s="27" t="s">
        <v>22</v>
      </c>
      <c r="B260" s="34">
        <v>41083</v>
      </c>
      <c r="C260" t="str">
        <f t="shared" si="16"/>
        <v>23</v>
      </c>
      <c r="D260" t="str">
        <f t="shared" ref="D260:D323" si="19">TEXT(B259,"MM")</f>
        <v>06</v>
      </c>
      <c r="E260" t="str">
        <f t="shared" si="17"/>
        <v>2012</v>
      </c>
      <c r="F260" s="27" t="s">
        <v>46</v>
      </c>
      <c r="G260" s="27" t="s">
        <v>42</v>
      </c>
      <c r="H260" s="28">
        <v>37825</v>
      </c>
      <c r="I260" s="27">
        <v>10258</v>
      </c>
      <c r="J260" s="29">
        <v>1614.88</v>
      </c>
      <c r="K260" s="37" t="str">
        <f t="shared" si="18"/>
        <v>2003</v>
      </c>
    </row>
    <row r="261" spans="1:11" customFormat="1" x14ac:dyDescent="0.25">
      <c r="A261" s="1" t="s">
        <v>23</v>
      </c>
      <c r="B261" s="35">
        <v>41084</v>
      </c>
      <c r="C261" t="str">
        <f t="shared" si="16"/>
        <v>24</v>
      </c>
      <c r="D261" t="str">
        <f t="shared" si="19"/>
        <v>06</v>
      </c>
      <c r="E261" t="str">
        <f t="shared" si="17"/>
        <v>2012</v>
      </c>
      <c r="F261" s="1" t="s">
        <v>46</v>
      </c>
      <c r="G261" s="1" t="s">
        <v>41</v>
      </c>
      <c r="H261" s="6">
        <v>37897</v>
      </c>
      <c r="I261" s="1">
        <v>10312</v>
      </c>
      <c r="J261" s="7">
        <v>1614.8</v>
      </c>
      <c r="K261" s="37" t="str">
        <f t="shared" si="18"/>
        <v>2003</v>
      </c>
    </row>
    <row r="262" spans="1:11" x14ac:dyDescent="0.25">
      <c r="A262" s="1" t="s">
        <v>24</v>
      </c>
      <c r="B262" s="35">
        <v>41085</v>
      </c>
      <c r="C262" t="str">
        <f t="shared" si="16"/>
        <v>25</v>
      </c>
      <c r="D262" t="str">
        <f t="shared" si="19"/>
        <v>06</v>
      </c>
      <c r="E262" t="str">
        <f t="shared" si="17"/>
        <v>2012</v>
      </c>
      <c r="F262" s="1" t="s">
        <v>46</v>
      </c>
      <c r="G262" s="1" t="s">
        <v>47</v>
      </c>
      <c r="H262" s="6">
        <v>38060</v>
      </c>
      <c r="I262" s="1">
        <v>10464</v>
      </c>
      <c r="J262" s="7">
        <v>1609.28</v>
      </c>
      <c r="K262" s="37" t="str">
        <f t="shared" si="18"/>
        <v>2004</v>
      </c>
    </row>
    <row r="263" spans="1:11" x14ac:dyDescent="0.25">
      <c r="A263" s="1" t="s">
        <v>25</v>
      </c>
      <c r="B263" s="35">
        <v>41086</v>
      </c>
      <c r="C263" t="str">
        <f t="shared" si="16"/>
        <v>26</v>
      </c>
      <c r="D263" t="str">
        <f t="shared" si="19"/>
        <v>06</v>
      </c>
      <c r="E263" t="str">
        <f t="shared" si="17"/>
        <v>2012</v>
      </c>
      <c r="F263" s="1" t="s">
        <v>46</v>
      </c>
      <c r="G263" s="1" t="s">
        <v>47</v>
      </c>
      <c r="H263" s="6">
        <v>38077</v>
      </c>
      <c r="I263" s="1">
        <v>10485</v>
      </c>
      <c r="J263" s="7">
        <v>1594</v>
      </c>
      <c r="K263" s="37" t="str">
        <f t="shared" si="18"/>
        <v>2004</v>
      </c>
    </row>
    <row r="264" spans="1:11" customFormat="1" x14ac:dyDescent="0.25">
      <c r="A264" s="27" t="s">
        <v>26</v>
      </c>
      <c r="B264" s="34">
        <v>41087</v>
      </c>
      <c r="C264" t="str">
        <f t="shared" si="16"/>
        <v>27</v>
      </c>
      <c r="D264" t="str">
        <f t="shared" si="19"/>
        <v>06</v>
      </c>
      <c r="E264" t="str">
        <f t="shared" si="17"/>
        <v>2012</v>
      </c>
      <c r="F264" s="27" t="s">
        <v>46</v>
      </c>
      <c r="G264" s="27" t="s">
        <v>41</v>
      </c>
      <c r="H264" s="28">
        <v>37994</v>
      </c>
      <c r="I264" s="27">
        <v>10404</v>
      </c>
      <c r="J264" s="29">
        <v>1591.25</v>
      </c>
      <c r="K264" s="37" t="str">
        <f t="shared" si="18"/>
        <v>2004</v>
      </c>
    </row>
    <row r="265" spans="1:11" customFormat="1" x14ac:dyDescent="0.25">
      <c r="A265" s="1" t="s">
        <v>27</v>
      </c>
      <c r="B265" s="35">
        <v>41088</v>
      </c>
      <c r="C265" t="str">
        <f t="shared" si="16"/>
        <v>28</v>
      </c>
      <c r="D265" t="str">
        <f t="shared" si="19"/>
        <v>06</v>
      </c>
      <c r="E265" t="str">
        <f t="shared" si="17"/>
        <v>2012</v>
      </c>
      <c r="F265" s="1" t="s">
        <v>38</v>
      </c>
      <c r="G265" s="1" t="s">
        <v>43</v>
      </c>
      <c r="H265" s="6">
        <v>38315</v>
      </c>
      <c r="I265" s="1">
        <v>10750</v>
      </c>
      <c r="J265" s="7">
        <v>1590.56</v>
      </c>
      <c r="K265" s="37" t="str">
        <f t="shared" si="18"/>
        <v>2004</v>
      </c>
    </row>
    <row r="266" spans="1:11" x14ac:dyDescent="0.25">
      <c r="A266" s="1" t="s">
        <v>20</v>
      </c>
      <c r="B266" s="35">
        <v>41089</v>
      </c>
      <c r="C266" t="str">
        <f t="shared" si="16"/>
        <v>29</v>
      </c>
      <c r="D266" t="str">
        <f t="shared" si="19"/>
        <v>06</v>
      </c>
      <c r="E266" t="str">
        <f t="shared" si="17"/>
        <v>2012</v>
      </c>
      <c r="F266" s="1" t="s">
        <v>46</v>
      </c>
      <c r="G266" s="1" t="s">
        <v>47</v>
      </c>
      <c r="H266" s="6">
        <v>37931</v>
      </c>
      <c r="I266" s="1">
        <v>10343</v>
      </c>
      <c r="J266" s="7">
        <v>1584</v>
      </c>
      <c r="K266" s="37" t="str">
        <f t="shared" si="18"/>
        <v>2003</v>
      </c>
    </row>
    <row r="267" spans="1:11" customFormat="1" x14ac:dyDescent="0.25">
      <c r="A267" s="27" t="s">
        <v>21</v>
      </c>
      <c r="B267" s="34">
        <v>41090</v>
      </c>
      <c r="C267" t="str">
        <f t="shared" si="16"/>
        <v>30</v>
      </c>
      <c r="D267" t="str">
        <f t="shared" si="19"/>
        <v>06</v>
      </c>
      <c r="E267" t="str">
        <f t="shared" si="17"/>
        <v>2012</v>
      </c>
      <c r="F267" s="27" t="s">
        <v>46</v>
      </c>
      <c r="G267" s="27" t="s">
        <v>41</v>
      </c>
      <c r="H267" s="28">
        <v>38049</v>
      </c>
      <c r="I267" s="27">
        <v>10457</v>
      </c>
      <c r="J267" s="29">
        <v>1584</v>
      </c>
      <c r="K267" s="37" t="str">
        <f t="shared" si="18"/>
        <v>2004</v>
      </c>
    </row>
    <row r="268" spans="1:11" x14ac:dyDescent="0.25">
      <c r="A268" s="1" t="s">
        <v>22</v>
      </c>
      <c r="B268" s="35">
        <v>41091</v>
      </c>
      <c r="C268" t="str">
        <f t="shared" si="16"/>
        <v>01</v>
      </c>
      <c r="D268" t="str">
        <f t="shared" si="19"/>
        <v>06</v>
      </c>
      <c r="E268" t="str">
        <f t="shared" si="17"/>
        <v>2012</v>
      </c>
      <c r="F268" s="1" t="s">
        <v>46</v>
      </c>
      <c r="G268" s="1" t="s">
        <v>47</v>
      </c>
      <c r="H268" s="6">
        <v>38458</v>
      </c>
      <c r="I268" s="1">
        <v>11018</v>
      </c>
      <c r="J268" s="7">
        <v>1575</v>
      </c>
      <c r="K268" s="37" t="str">
        <f t="shared" si="18"/>
        <v>2005</v>
      </c>
    </row>
    <row r="269" spans="1:11" x14ac:dyDescent="0.25">
      <c r="A269" s="1" t="s">
        <v>23</v>
      </c>
      <c r="B269" s="35">
        <v>41092</v>
      </c>
      <c r="C269" t="str">
        <f t="shared" si="16"/>
        <v>02</v>
      </c>
      <c r="D269" t="str">
        <f t="shared" si="19"/>
        <v>07</v>
      </c>
      <c r="E269" t="str">
        <f t="shared" si="17"/>
        <v>2012</v>
      </c>
      <c r="F269" s="1" t="s">
        <v>46</v>
      </c>
      <c r="G269" s="1" t="s">
        <v>45</v>
      </c>
      <c r="H269" s="6">
        <v>38295</v>
      </c>
      <c r="I269" s="1">
        <v>10722</v>
      </c>
      <c r="J269" s="7">
        <v>1570</v>
      </c>
      <c r="K269" s="37" t="str">
        <f t="shared" si="18"/>
        <v>2004</v>
      </c>
    </row>
    <row r="270" spans="1:11" customFormat="1" x14ac:dyDescent="0.25">
      <c r="A270" s="27" t="s">
        <v>24</v>
      </c>
      <c r="B270" s="34">
        <v>41093</v>
      </c>
      <c r="C270" t="str">
        <f t="shared" si="16"/>
        <v>03</v>
      </c>
      <c r="D270" t="str">
        <f t="shared" si="19"/>
        <v>07</v>
      </c>
      <c r="E270" t="str">
        <f t="shared" si="17"/>
        <v>2012</v>
      </c>
      <c r="F270" s="27" t="s">
        <v>38</v>
      </c>
      <c r="G270" s="27" t="s">
        <v>43</v>
      </c>
      <c r="H270" s="28">
        <v>38357</v>
      </c>
      <c r="I270" s="27">
        <v>10799</v>
      </c>
      <c r="J270" s="29">
        <v>1553.5</v>
      </c>
      <c r="K270" s="37" t="str">
        <f t="shared" si="18"/>
        <v>2005</v>
      </c>
    </row>
    <row r="271" spans="1:11" x14ac:dyDescent="0.25">
      <c r="A271" s="1" t="s">
        <v>25</v>
      </c>
      <c r="B271" s="35">
        <v>41094</v>
      </c>
      <c r="C271" t="str">
        <f t="shared" si="16"/>
        <v>04</v>
      </c>
      <c r="D271" t="str">
        <f t="shared" si="19"/>
        <v>07</v>
      </c>
      <c r="E271" t="str">
        <f t="shared" si="17"/>
        <v>2012</v>
      </c>
      <c r="F271" s="1" t="s">
        <v>46</v>
      </c>
      <c r="G271" s="1" t="s">
        <v>47</v>
      </c>
      <c r="H271" s="6">
        <v>37814</v>
      </c>
      <c r="I271" s="1">
        <v>10250</v>
      </c>
      <c r="J271" s="7">
        <v>1552.6</v>
      </c>
      <c r="K271" s="37" t="str">
        <f t="shared" si="18"/>
        <v>2003</v>
      </c>
    </row>
    <row r="272" spans="1:11" x14ac:dyDescent="0.25">
      <c r="A272" s="1" t="s">
        <v>26</v>
      </c>
      <c r="B272" s="35">
        <v>41095</v>
      </c>
      <c r="C272" t="str">
        <f t="shared" si="16"/>
        <v>05</v>
      </c>
      <c r="D272" t="str">
        <f t="shared" si="19"/>
        <v>07</v>
      </c>
      <c r="E272" t="str">
        <f t="shared" si="17"/>
        <v>2012</v>
      </c>
      <c r="F272" s="1" t="s">
        <v>46</v>
      </c>
      <c r="G272" s="1" t="s">
        <v>44</v>
      </c>
      <c r="H272" s="6">
        <v>37953</v>
      </c>
      <c r="I272" s="1">
        <v>10362</v>
      </c>
      <c r="J272" s="7">
        <v>1549.6</v>
      </c>
      <c r="K272" s="37" t="str">
        <f t="shared" si="18"/>
        <v>2003</v>
      </c>
    </row>
    <row r="273" spans="1:11" customFormat="1" x14ac:dyDescent="0.25">
      <c r="A273" s="27" t="s">
        <v>27</v>
      </c>
      <c r="B273" s="34">
        <v>41096</v>
      </c>
      <c r="C273" t="str">
        <f t="shared" si="16"/>
        <v>06</v>
      </c>
      <c r="D273" t="str">
        <f t="shared" si="19"/>
        <v>07</v>
      </c>
      <c r="E273" t="str">
        <f t="shared" si="17"/>
        <v>2012</v>
      </c>
      <c r="F273" s="27" t="s">
        <v>46</v>
      </c>
      <c r="G273" s="27" t="s">
        <v>41</v>
      </c>
      <c r="H273" s="28">
        <v>38141</v>
      </c>
      <c r="I273" s="27">
        <v>10553</v>
      </c>
      <c r="J273" s="29">
        <v>1546.3</v>
      </c>
      <c r="K273" s="37" t="str">
        <f t="shared" si="18"/>
        <v>2004</v>
      </c>
    </row>
    <row r="274" spans="1:11" x14ac:dyDescent="0.25">
      <c r="A274" s="1" t="s">
        <v>20</v>
      </c>
      <c r="B274" s="35">
        <v>41097</v>
      </c>
      <c r="C274" t="str">
        <f t="shared" si="16"/>
        <v>07</v>
      </c>
      <c r="D274" t="str">
        <f t="shared" si="19"/>
        <v>07</v>
      </c>
      <c r="E274" t="str">
        <f t="shared" si="17"/>
        <v>2012</v>
      </c>
      <c r="F274" s="1" t="s">
        <v>46</v>
      </c>
      <c r="G274" s="1" t="s">
        <v>47</v>
      </c>
      <c r="H274" s="6">
        <v>38395</v>
      </c>
      <c r="I274" s="1">
        <v>10878</v>
      </c>
      <c r="J274" s="7">
        <v>1539</v>
      </c>
      <c r="K274" s="37" t="str">
        <f t="shared" si="18"/>
        <v>2005</v>
      </c>
    </row>
    <row r="275" spans="1:11" customFormat="1" x14ac:dyDescent="0.25">
      <c r="A275" s="27" t="s">
        <v>21</v>
      </c>
      <c r="B275" s="34">
        <v>41098</v>
      </c>
      <c r="C275" t="str">
        <f t="shared" si="16"/>
        <v>08</v>
      </c>
      <c r="D275" t="str">
        <f t="shared" si="19"/>
        <v>07</v>
      </c>
      <c r="E275" t="str">
        <f t="shared" si="17"/>
        <v>2012</v>
      </c>
      <c r="F275" s="27" t="s">
        <v>46</v>
      </c>
      <c r="G275" s="27" t="s">
        <v>42</v>
      </c>
      <c r="H275" s="28">
        <v>38051</v>
      </c>
      <c r="I275" s="27">
        <v>10461</v>
      </c>
      <c r="J275" s="29">
        <v>1538.7</v>
      </c>
      <c r="K275" s="37" t="str">
        <f t="shared" si="18"/>
        <v>2004</v>
      </c>
    </row>
    <row r="276" spans="1:11" x14ac:dyDescent="0.25">
      <c r="A276" s="1" t="s">
        <v>22</v>
      </c>
      <c r="B276" s="35">
        <v>41099</v>
      </c>
      <c r="C276" t="str">
        <f t="shared" si="16"/>
        <v>09</v>
      </c>
      <c r="D276" t="str">
        <f t="shared" si="19"/>
        <v>07</v>
      </c>
      <c r="E276" t="str">
        <f t="shared" si="17"/>
        <v>2012</v>
      </c>
      <c r="F276" s="1" t="s">
        <v>38</v>
      </c>
      <c r="G276" s="1" t="s">
        <v>48</v>
      </c>
      <c r="H276" s="6">
        <v>38249</v>
      </c>
      <c r="I276" s="1">
        <v>10667</v>
      </c>
      <c r="J276" s="7">
        <v>1536.8</v>
      </c>
      <c r="K276" s="37" t="str">
        <f t="shared" si="18"/>
        <v>2004</v>
      </c>
    </row>
    <row r="277" spans="1:11" x14ac:dyDescent="0.25">
      <c r="A277" s="1" t="s">
        <v>23</v>
      </c>
      <c r="B277" s="35">
        <v>41100</v>
      </c>
      <c r="C277" t="str">
        <f t="shared" si="16"/>
        <v>10</v>
      </c>
      <c r="D277" t="str">
        <f t="shared" si="19"/>
        <v>07</v>
      </c>
      <c r="E277" t="str">
        <f t="shared" si="17"/>
        <v>2012</v>
      </c>
      <c r="F277" s="1" t="s">
        <v>46</v>
      </c>
      <c r="G277" s="1" t="s">
        <v>47</v>
      </c>
      <c r="H277" s="6">
        <v>38232</v>
      </c>
      <c r="I277" s="1">
        <v>10645</v>
      </c>
      <c r="J277" s="7">
        <v>1535</v>
      </c>
      <c r="K277" s="37" t="str">
        <f t="shared" si="18"/>
        <v>2004</v>
      </c>
    </row>
    <row r="278" spans="1:11" x14ac:dyDescent="0.25">
      <c r="A278" s="1" t="s">
        <v>24</v>
      </c>
      <c r="B278" s="35">
        <v>41101</v>
      </c>
      <c r="C278" t="str">
        <f t="shared" si="16"/>
        <v>11</v>
      </c>
      <c r="D278" t="str">
        <f t="shared" si="19"/>
        <v>07</v>
      </c>
      <c r="E278" t="str">
        <f t="shared" si="17"/>
        <v>2012</v>
      </c>
      <c r="F278" s="1" t="s">
        <v>46</v>
      </c>
      <c r="G278" s="1" t="s">
        <v>45</v>
      </c>
      <c r="H278" s="6">
        <v>38344</v>
      </c>
      <c r="I278" s="1">
        <v>10786</v>
      </c>
      <c r="J278" s="7">
        <v>1531.08</v>
      </c>
      <c r="K278" s="37" t="str">
        <f t="shared" si="18"/>
        <v>2004</v>
      </c>
    </row>
    <row r="279" spans="1:11" x14ac:dyDescent="0.25">
      <c r="A279" s="1" t="s">
        <v>25</v>
      </c>
      <c r="B279" s="35">
        <v>41102</v>
      </c>
      <c r="C279" t="str">
        <f t="shared" si="16"/>
        <v>12</v>
      </c>
      <c r="D279" t="str">
        <f t="shared" si="19"/>
        <v>07</v>
      </c>
      <c r="E279" t="str">
        <f t="shared" si="17"/>
        <v>2012</v>
      </c>
      <c r="F279" s="1" t="s">
        <v>46</v>
      </c>
      <c r="G279" s="1" t="s">
        <v>44</v>
      </c>
      <c r="H279" s="6">
        <v>38330</v>
      </c>
      <c r="I279" s="1">
        <v>10765</v>
      </c>
      <c r="J279" s="7">
        <v>1515.6</v>
      </c>
      <c r="K279" s="37" t="str">
        <f t="shared" si="18"/>
        <v>2004</v>
      </c>
    </row>
    <row r="280" spans="1:11" x14ac:dyDescent="0.25">
      <c r="A280" s="1" t="s">
        <v>26</v>
      </c>
      <c r="B280" s="35">
        <v>41103</v>
      </c>
      <c r="C280" t="str">
        <f t="shared" si="16"/>
        <v>13</v>
      </c>
      <c r="D280" t="str">
        <f t="shared" si="19"/>
        <v>07</v>
      </c>
      <c r="E280" t="str">
        <f t="shared" si="17"/>
        <v>2012</v>
      </c>
      <c r="F280" s="1" t="s">
        <v>46</v>
      </c>
      <c r="G280" s="1" t="s">
        <v>45</v>
      </c>
      <c r="H280" s="6">
        <v>38079</v>
      </c>
      <c r="I280" s="1">
        <v>10488</v>
      </c>
      <c r="J280" s="7">
        <v>1512</v>
      </c>
      <c r="K280" s="37" t="str">
        <f t="shared" si="18"/>
        <v>2004</v>
      </c>
    </row>
    <row r="281" spans="1:11" customFormat="1" x14ac:dyDescent="0.25">
      <c r="A281" s="27" t="s">
        <v>27</v>
      </c>
      <c r="B281" s="34">
        <v>41104</v>
      </c>
      <c r="C281" t="str">
        <f t="shared" si="16"/>
        <v>14</v>
      </c>
      <c r="D281" t="str">
        <f t="shared" si="19"/>
        <v>07</v>
      </c>
      <c r="E281" t="str">
        <f t="shared" si="17"/>
        <v>2012</v>
      </c>
      <c r="F281" s="27" t="s">
        <v>38</v>
      </c>
      <c r="G281" s="27" t="s">
        <v>43</v>
      </c>
      <c r="H281" s="28">
        <v>38081</v>
      </c>
      <c r="I281" s="27">
        <v>10475</v>
      </c>
      <c r="J281" s="29">
        <v>1505.18</v>
      </c>
      <c r="K281" s="37" t="str">
        <f t="shared" si="18"/>
        <v>2004</v>
      </c>
    </row>
    <row r="282" spans="1:11" x14ac:dyDescent="0.25">
      <c r="A282" s="1" t="s">
        <v>20</v>
      </c>
      <c r="B282" s="35">
        <v>41105</v>
      </c>
      <c r="C282" t="str">
        <f t="shared" si="16"/>
        <v>15</v>
      </c>
      <c r="D282" t="str">
        <f t="shared" si="19"/>
        <v>07</v>
      </c>
      <c r="E282" t="str">
        <f t="shared" si="17"/>
        <v>2012</v>
      </c>
      <c r="F282" s="1" t="s">
        <v>46</v>
      </c>
      <c r="G282" s="1" t="s">
        <v>47</v>
      </c>
      <c r="H282" s="6">
        <v>37831</v>
      </c>
      <c r="I282" s="1">
        <v>10260</v>
      </c>
      <c r="J282" s="7">
        <v>1504.65</v>
      </c>
      <c r="K282" s="37" t="str">
        <f t="shared" si="18"/>
        <v>2003</v>
      </c>
    </row>
    <row r="283" spans="1:11" x14ac:dyDescent="0.25">
      <c r="A283" s="1" t="s">
        <v>21</v>
      </c>
      <c r="B283" s="35">
        <v>41106</v>
      </c>
      <c r="C283" t="str">
        <f t="shared" si="16"/>
        <v>16</v>
      </c>
      <c r="D283" t="str">
        <f t="shared" si="19"/>
        <v>07</v>
      </c>
      <c r="E283" t="str">
        <f t="shared" si="17"/>
        <v>2012</v>
      </c>
      <c r="F283" s="1" t="s">
        <v>46</v>
      </c>
      <c r="G283" s="1" t="s">
        <v>45</v>
      </c>
      <c r="H283" s="6">
        <v>38130</v>
      </c>
      <c r="I283" s="1">
        <v>10543</v>
      </c>
      <c r="J283" s="7">
        <v>1504.5</v>
      </c>
      <c r="K283" s="37" t="str">
        <f t="shared" si="18"/>
        <v>2004</v>
      </c>
    </row>
    <row r="284" spans="1:11" customFormat="1" x14ac:dyDescent="0.25">
      <c r="A284" s="27" t="s">
        <v>22</v>
      </c>
      <c r="B284" s="34">
        <v>41107</v>
      </c>
      <c r="C284" t="str">
        <f t="shared" si="16"/>
        <v>17</v>
      </c>
      <c r="D284" t="str">
        <f t="shared" si="19"/>
        <v>07</v>
      </c>
      <c r="E284" t="str">
        <f t="shared" si="17"/>
        <v>2012</v>
      </c>
      <c r="F284" s="27" t="s">
        <v>46</v>
      </c>
      <c r="G284" s="27" t="s">
        <v>42</v>
      </c>
      <c r="H284" s="28">
        <v>38219</v>
      </c>
      <c r="I284" s="27">
        <v>10626</v>
      </c>
      <c r="J284" s="29">
        <v>1503.6</v>
      </c>
      <c r="K284" s="37" t="str">
        <f t="shared" si="18"/>
        <v>2004</v>
      </c>
    </row>
    <row r="285" spans="1:11" x14ac:dyDescent="0.25">
      <c r="A285" s="1" t="s">
        <v>23</v>
      </c>
      <c r="B285" s="35">
        <v>41108</v>
      </c>
      <c r="C285" t="str">
        <f t="shared" si="16"/>
        <v>18</v>
      </c>
      <c r="D285" t="str">
        <f t="shared" si="19"/>
        <v>07</v>
      </c>
      <c r="E285" t="str">
        <f t="shared" si="17"/>
        <v>2012</v>
      </c>
      <c r="F285" s="1" t="s">
        <v>38</v>
      </c>
      <c r="G285" s="1" t="s">
        <v>48</v>
      </c>
      <c r="H285" s="6">
        <v>38114</v>
      </c>
      <c r="I285" s="1">
        <v>10527</v>
      </c>
      <c r="J285" s="7">
        <v>1503</v>
      </c>
      <c r="K285" s="37" t="str">
        <f t="shared" si="18"/>
        <v>2004</v>
      </c>
    </row>
    <row r="286" spans="1:11" x14ac:dyDescent="0.25">
      <c r="A286" s="1" t="s">
        <v>24</v>
      </c>
      <c r="B286" s="35">
        <v>41109</v>
      </c>
      <c r="C286" t="str">
        <f t="shared" si="16"/>
        <v>19</v>
      </c>
      <c r="D286" t="str">
        <f t="shared" si="19"/>
        <v>07</v>
      </c>
      <c r="E286" t="str">
        <f t="shared" si="17"/>
        <v>2012</v>
      </c>
      <c r="F286" s="1" t="s">
        <v>46</v>
      </c>
      <c r="G286" s="1" t="s">
        <v>44</v>
      </c>
      <c r="H286" s="6">
        <v>38163</v>
      </c>
      <c r="I286" s="1">
        <v>10572</v>
      </c>
      <c r="J286" s="7">
        <v>1501.08</v>
      </c>
      <c r="K286" s="37" t="str">
        <f t="shared" si="18"/>
        <v>2004</v>
      </c>
    </row>
    <row r="287" spans="1:11" customFormat="1" x14ac:dyDescent="0.25">
      <c r="A287" s="27" t="s">
        <v>25</v>
      </c>
      <c r="B287" s="34">
        <v>41110</v>
      </c>
      <c r="C287" t="str">
        <f t="shared" si="16"/>
        <v>20</v>
      </c>
      <c r="D287" t="str">
        <f t="shared" si="19"/>
        <v>07</v>
      </c>
      <c r="E287" t="str">
        <f t="shared" si="17"/>
        <v>2012</v>
      </c>
      <c r="F287" s="27" t="s">
        <v>46</v>
      </c>
      <c r="G287" s="27" t="s">
        <v>42</v>
      </c>
      <c r="H287" s="28">
        <v>38466</v>
      </c>
      <c r="I287" s="27">
        <v>11023</v>
      </c>
      <c r="J287" s="29">
        <v>1500</v>
      </c>
      <c r="K287" s="37" t="str">
        <f t="shared" si="18"/>
        <v>2005</v>
      </c>
    </row>
    <row r="288" spans="1:11" x14ac:dyDescent="0.25">
      <c r="A288" s="1" t="s">
        <v>26</v>
      </c>
      <c r="B288" s="35">
        <v>41111</v>
      </c>
      <c r="C288" t="str">
        <f t="shared" si="16"/>
        <v>21</v>
      </c>
      <c r="D288" t="str">
        <f t="shared" si="19"/>
        <v>07</v>
      </c>
      <c r="E288" t="str">
        <f t="shared" si="17"/>
        <v>2012</v>
      </c>
      <c r="F288" s="1" t="s">
        <v>38</v>
      </c>
      <c r="G288" s="1" t="s">
        <v>48</v>
      </c>
      <c r="H288" s="6">
        <v>38401</v>
      </c>
      <c r="I288" s="1">
        <v>10880</v>
      </c>
      <c r="J288" s="7">
        <v>1500</v>
      </c>
      <c r="K288" s="37" t="str">
        <f t="shared" si="18"/>
        <v>2005</v>
      </c>
    </row>
    <row r="289" spans="1:11" customFormat="1" x14ac:dyDescent="0.25">
      <c r="A289" s="27" t="s">
        <v>27</v>
      </c>
      <c r="B289" s="34">
        <v>41112</v>
      </c>
      <c r="C289" t="str">
        <f t="shared" si="16"/>
        <v>22</v>
      </c>
      <c r="D289" t="str">
        <f t="shared" si="19"/>
        <v>07</v>
      </c>
      <c r="E289" t="str">
        <f t="shared" si="17"/>
        <v>2012</v>
      </c>
      <c r="F289" s="27" t="s">
        <v>46</v>
      </c>
      <c r="G289" s="27" t="s">
        <v>41</v>
      </c>
      <c r="H289" s="28">
        <v>38303</v>
      </c>
      <c r="I289" s="27">
        <v>10734</v>
      </c>
      <c r="J289" s="29">
        <v>1498.35</v>
      </c>
      <c r="K289" s="37" t="str">
        <f t="shared" si="18"/>
        <v>2004</v>
      </c>
    </row>
    <row r="290" spans="1:11" customFormat="1" x14ac:dyDescent="0.25">
      <c r="A290" s="1" t="s">
        <v>20</v>
      </c>
      <c r="B290" s="35">
        <v>41113</v>
      </c>
      <c r="C290" t="str">
        <f t="shared" si="16"/>
        <v>23</v>
      </c>
      <c r="D290" t="str">
        <f t="shared" si="19"/>
        <v>07</v>
      </c>
      <c r="E290" t="str">
        <f t="shared" si="17"/>
        <v>2012</v>
      </c>
      <c r="F290" s="1" t="s">
        <v>46</v>
      </c>
      <c r="G290" s="1" t="s">
        <v>42</v>
      </c>
      <c r="H290" s="6">
        <v>37908</v>
      </c>
      <c r="I290" s="1">
        <v>10325</v>
      </c>
      <c r="J290" s="7">
        <v>1497</v>
      </c>
      <c r="K290" s="37" t="str">
        <f t="shared" si="18"/>
        <v>2003</v>
      </c>
    </row>
    <row r="291" spans="1:11" x14ac:dyDescent="0.25">
      <c r="A291" s="1" t="s">
        <v>21</v>
      </c>
      <c r="B291" s="35">
        <v>41114</v>
      </c>
      <c r="C291" t="str">
        <f t="shared" si="16"/>
        <v>24</v>
      </c>
      <c r="D291" t="str">
        <f t="shared" si="19"/>
        <v>07</v>
      </c>
      <c r="E291" t="str">
        <f t="shared" si="17"/>
        <v>2012</v>
      </c>
      <c r="F291" s="1" t="s">
        <v>46</v>
      </c>
      <c r="G291" s="1" t="s">
        <v>45</v>
      </c>
      <c r="H291" s="6">
        <v>37849</v>
      </c>
      <c r="I291" s="1">
        <v>10278</v>
      </c>
      <c r="J291" s="7">
        <v>1488.8</v>
      </c>
      <c r="K291" s="37" t="str">
        <f t="shared" si="18"/>
        <v>2003</v>
      </c>
    </row>
    <row r="292" spans="1:11" x14ac:dyDescent="0.25">
      <c r="A292" s="1" t="s">
        <v>22</v>
      </c>
      <c r="B292" s="35">
        <v>41115</v>
      </c>
      <c r="C292" t="str">
        <f t="shared" si="16"/>
        <v>25</v>
      </c>
      <c r="D292" t="str">
        <f t="shared" si="19"/>
        <v>07</v>
      </c>
      <c r="E292" t="str">
        <f t="shared" si="17"/>
        <v>2012</v>
      </c>
      <c r="F292" s="1" t="s">
        <v>46</v>
      </c>
      <c r="G292" s="1" t="s">
        <v>47</v>
      </c>
      <c r="H292" s="6">
        <v>38343</v>
      </c>
      <c r="I292" s="1">
        <v>10784</v>
      </c>
      <c r="J292" s="7">
        <v>1488</v>
      </c>
      <c r="K292" s="37" t="str">
        <f t="shared" si="18"/>
        <v>2004</v>
      </c>
    </row>
    <row r="293" spans="1:11" x14ac:dyDescent="0.25">
      <c r="A293" s="1" t="s">
        <v>23</v>
      </c>
      <c r="B293" s="35">
        <v>41116</v>
      </c>
      <c r="C293" t="str">
        <f t="shared" si="16"/>
        <v>26</v>
      </c>
      <c r="D293" t="str">
        <f t="shared" si="19"/>
        <v>07</v>
      </c>
      <c r="E293" t="str">
        <f t="shared" si="17"/>
        <v>2012</v>
      </c>
      <c r="F293" s="1" t="s">
        <v>46</v>
      </c>
      <c r="G293" s="1" t="s">
        <v>45</v>
      </c>
      <c r="H293" s="6">
        <v>38466</v>
      </c>
      <c r="I293" s="1">
        <v>11046</v>
      </c>
      <c r="J293" s="7">
        <v>1485.8</v>
      </c>
      <c r="K293" s="37" t="str">
        <f t="shared" si="18"/>
        <v>2005</v>
      </c>
    </row>
    <row r="294" spans="1:11" x14ac:dyDescent="0.25">
      <c r="A294" s="1" t="s">
        <v>24</v>
      </c>
      <c r="B294" s="35">
        <v>41117</v>
      </c>
      <c r="C294" t="str">
        <f t="shared" si="16"/>
        <v>27</v>
      </c>
      <c r="D294" t="str">
        <f t="shared" si="19"/>
        <v>07</v>
      </c>
      <c r="E294" t="str">
        <f t="shared" si="17"/>
        <v>2012</v>
      </c>
      <c r="F294" s="1" t="s">
        <v>46</v>
      </c>
      <c r="G294" s="1" t="s">
        <v>45</v>
      </c>
      <c r="H294" s="6">
        <v>38207</v>
      </c>
      <c r="I294" s="1">
        <v>10603</v>
      </c>
      <c r="J294" s="7">
        <v>1483</v>
      </c>
      <c r="K294" s="37" t="str">
        <f t="shared" si="18"/>
        <v>2004</v>
      </c>
    </row>
    <row r="295" spans="1:11" x14ac:dyDescent="0.25">
      <c r="A295" s="1" t="s">
        <v>25</v>
      </c>
      <c r="B295" s="35">
        <v>41118</v>
      </c>
      <c r="C295" t="str">
        <f t="shared" si="16"/>
        <v>28</v>
      </c>
      <c r="D295" t="str">
        <f t="shared" si="19"/>
        <v>07</v>
      </c>
      <c r="E295" t="str">
        <f t="shared" si="17"/>
        <v>2012</v>
      </c>
      <c r="F295" s="1" t="s">
        <v>46</v>
      </c>
      <c r="G295" s="1" t="s">
        <v>44</v>
      </c>
      <c r="H295" s="6">
        <v>38336</v>
      </c>
      <c r="I295" s="1">
        <v>10768</v>
      </c>
      <c r="J295" s="7">
        <v>1477</v>
      </c>
      <c r="K295" s="37" t="str">
        <f t="shared" si="18"/>
        <v>2004</v>
      </c>
    </row>
    <row r="296" spans="1:11" x14ac:dyDescent="0.25">
      <c r="A296" s="1" t="s">
        <v>26</v>
      </c>
      <c r="B296" s="35">
        <v>41119</v>
      </c>
      <c r="C296" t="str">
        <f t="shared" si="16"/>
        <v>29</v>
      </c>
      <c r="D296" t="str">
        <f t="shared" si="19"/>
        <v>07</v>
      </c>
      <c r="E296" t="str">
        <f t="shared" si="17"/>
        <v>2012</v>
      </c>
      <c r="F296" s="1" t="s">
        <v>46</v>
      </c>
      <c r="G296" s="1" t="s">
        <v>45</v>
      </c>
      <c r="H296" s="6">
        <v>38071</v>
      </c>
      <c r="I296" s="1">
        <v>10481</v>
      </c>
      <c r="J296" s="7">
        <v>1472</v>
      </c>
      <c r="K296" s="37" t="str">
        <f t="shared" si="18"/>
        <v>2004</v>
      </c>
    </row>
    <row r="297" spans="1:11" customFormat="1" x14ac:dyDescent="0.25">
      <c r="A297" s="27" t="s">
        <v>27</v>
      </c>
      <c r="B297" s="34">
        <v>41120</v>
      </c>
      <c r="C297" t="str">
        <f t="shared" si="16"/>
        <v>30</v>
      </c>
      <c r="D297" t="str">
        <f t="shared" si="19"/>
        <v>07</v>
      </c>
      <c r="E297" t="str">
        <f t="shared" si="17"/>
        <v>2012</v>
      </c>
      <c r="F297" s="27" t="s">
        <v>46</v>
      </c>
      <c r="G297" s="27" t="s">
        <v>42</v>
      </c>
      <c r="H297" s="28">
        <v>38357</v>
      </c>
      <c r="I297" s="27">
        <v>10800</v>
      </c>
      <c r="J297" s="29">
        <v>1468.93</v>
      </c>
      <c r="K297" s="37" t="str">
        <f t="shared" si="18"/>
        <v>2005</v>
      </c>
    </row>
    <row r="298" spans="1:11" customFormat="1" x14ac:dyDescent="0.25">
      <c r="A298" s="1" t="s">
        <v>20</v>
      </c>
      <c r="B298" s="35">
        <v>41121</v>
      </c>
      <c r="C298" t="str">
        <f t="shared" si="16"/>
        <v>31</v>
      </c>
      <c r="D298" t="str">
        <f t="shared" si="19"/>
        <v>07</v>
      </c>
      <c r="E298" t="str">
        <f t="shared" si="17"/>
        <v>2012</v>
      </c>
      <c r="F298" s="1" t="s">
        <v>46</v>
      </c>
      <c r="G298" s="1" t="s">
        <v>42</v>
      </c>
      <c r="H298" s="6">
        <v>38301</v>
      </c>
      <c r="I298" s="1">
        <v>10733</v>
      </c>
      <c r="J298" s="7">
        <v>1459</v>
      </c>
      <c r="K298" s="37" t="str">
        <f t="shared" si="18"/>
        <v>2004</v>
      </c>
    </row>
    <row r="299" spans="1:11" customFormat="1" x14ac:dyDescent="0.25">
      <c r="A299" s="1" t="s">
        <v>21</v>
      </c>
      <c r="B299" s="35">
        <v>41122</v>
      </c>
      <c r="C299" t="str">
        <f t="shared" si="16"/>
        <v>01</v>
      </c>
      <c r="D299" t="str">
        <f t="shared" si="19"/>
        <v>07</v>
      </c>
      <c r="E299" t="str">
        <f t="shared" si="17"/>
        <v>2012</v>
      </c>
      <c r="F299" s="1" t="s">
        <v>38</v>
      </c>
      <c r="G299" s="1" t="s">
        <v>40</v>
      </c>
      <c r="H299" s="6">
        <v>37839</v>
      </c>
      <c r="I299" s="1">
        <v>10272</v>
      </c>
      <c r="J299" s="7">
        <v>1456</v>
      </c>
      <c r="K299" s="37" t="str">
        <f t="shared" si="18"/>
        <v>2003</v>
      </c>
    </row>
    <row r="300" spans="1:11" x14ac:dyDescent="0.25">
      <c r="A300" s="1" t="s">
        <v>22</v>
      </c>
      <c r="B300" s="35">
        <v>41123</v>
      </c>
      <c r="C300" t="str">
        <f t="shared" si="16"/>
        <v>02</v>
      </c>
      <c r="D300" t="str">
        <f t="shared" si="19"/>
        <v>08</v>
      </c>
      <c r="E300" t="str">
        <f t="shared" si="17"/>
        <v>2012</v>
      </c>
      <c r="F300" s="1" t="s">
        <v>46</v>
      </c>
      <c r="G300" s="1" t="s">
        <v>44</v>
      </c>
      <c r="H300" s="6">
        <v>38422</v>
      </c>
      <c r="I300" s="1">
        <v>10918</v>
      </c>
      <c r="J300" s="7">
        <v>1447.5</v>
      </c>
      <c r="K300" s="37" t="str">
        <f t="shared" si="18"/>
        <v>2005</v>
      </c>
    </row>
    <row r="301" spans="1:11" customFormat="1" x14ac:dyDescent="0.25">
      <c r="A301" s="27" t="s">
        <v>23</v>
      </c>
      <c r="B301" s="34">
        <v>41124</v>
      </c>
      <c r="C301" t="str">
        <f t="shared" si="16"/>
        <v>03</v>
      </c>
      <c r="D301" t="str">
        <f t="shared" si="19"/>
        <v>08</v>
      </c>
      <c r="E301" t="str">
        <f t="shared" si="17"/>
        <v>2012</v>
      </c>
      <c r="F301" s="27" t="s">
        <v>38</v>
      </c>
      <c r="G301" s="27" t="s">
        <v>43</v>
      </c>
      <c r="H301" s="28">
        <v>38233</v>
      </c>
      <c r="I301" s="27">
        <v>10646</v>
      </c>
      <c r="J301" s="29">
        <v>1446</v>
      </c>
      <c r="K301" s="37" t="str">
        <f t="shared" si="18"/>
        <v>2004</v>
      </c>
    </row>
    <row r="302" spans="1:11" x14ac:dyDescent="0.25">
      <c r="A302" s="1" t="s">
        <v>24</v>
      </c>
      <c r="B302" s="35">
        <v>41125</v>
      </c>
      <c r="C302" t="str">
        <f t="shared" si="16"/>
        <v>04</v>
      </c>
      <c r="D302" t="str">
        <f t="shared" si="19"/>
        <v>08</v>
      </c>
      <c r="E302" t="str">
        <f t="shared" si="17"/>
        <v>2012</v>
      </c>
      <c r="F302" s="1" t="s">
        <v>46</v>
      </c>
      <c r="G302" s="1" t="s">
        <v>44</v>
      </c>
      <c r="H302" s="6">
        <v>37818</v>
      </c>
      <c r="I302" s="1">
        <v>10253</v>
      </c>
      <c r="J302" s="7">
        <v>1444.8</v>
      </c>
      <c r="K302" s="37" t="str">
        <f t="shared" si="18"/>
        <v>2003</v>
      </c>
    </row>
    <row r="303" spans="1:11" x14ac:dyDescent="0.25">
      <c r="A303" s="1" t="s">
        <v>25</v>
      </c>
      <c r="B303" s="35">
        <v>41126</v>
      </c>
      <c r="C303" t="str">
        <f t="shared" si="16"/>
        <v>05</v>
      </c>
      <c r="D303" t="str">
        <f t="shared" si="19"/>
        <v>08</v>
      </c>
      <c r="E303" t="str">
        <f t="shared" si="17"/>
        <v>2012</v>
      </c>
      <c r="F303" s="1" t="s">
        <v>46</v>
      </c>
      <c r="G303" s="1" t="s">
        <v>47</v>
      </c>
      <c r="H303" s="6">
        <v>38340</v>
      </c>
      <c r="I303" s="1">
        <v>10783</v>
      </c>
      <c r="J303" s="7">
        <v>1442.5</v>
      </c>
      <c r="K303" s="37" t="str">
        <f t="shared" si="18"/>
        <v>2004</v>
      </c>
    </row>
    <row r="304" spans="1:11" x14ac:dyDescent="0.25">
      <c r="A304" s="1" t="s">
        <v>26</v>
      </c>
      <c r="B304" s="35">
        <v>41127</v>
      </c>
      <c r="C304" t="str">
        <f t="shared" si="16"/>
        <v>06</v>
      </c>
      <c r="D304" t="str">
        <f t="shared" si="19"/>
        <v>08</v>
      </c>
      <c r="E304" t="str">
        <f t="shared" si="17"/>
        <v>2012</v>
      </c>
      <c r="F304" s="1" t="s">
        <v>46</v>
      </c>
      <c r="G304" s="1" t="s">
        <v>44</v>
      </c>
      <c r="H304" s="6">
        <v>38024</v>
      </c>
      <c r="I304" s="1">
        <v>10429</v>
      </c>
      <c r="J304" s="7">
        <v>1441.37</v>
      </c>
      <c r="K304" s="37" t="str">
        <f t="shared" si="18"/>
        <v>2004</v>
      </c>
    </row>
    <row r="305" spans="1:11" customFormat="1" x14ac:dyDescent="0.25">
      <c r="A305" s="27" t="s">
        <v>27</v>
      </c>
      <c r="B305" s="34">
        <v>41128</v>
      </c>
      <c r="C305" t="str">
        <f t="shared" si="16"/>
        <v>07</v>
      </c>
      <c r="D305" t="str">
        <f t="shared" si="19"/>
        <v>08</v>
      </c>
      <c r="E305" t="str">
        <f t="shared" si="17"/>
        <v>2012</v>
      </c>
      <c r="F305" s="27" t="s">
        <v>46</v>
      </c>
      <c r="G305" s="27" t="s">
        <v>41</v>
      </c>
      <c r="H305" s="28">
        <v>37987</v>
      </c>
      <c r="I305" s="27">
        <v>10392</v>
      </c>
      <c r="J305" s="29">
        <v>1440</v>
      </c>
      <c r="K305" s="37" t="str">
        <f t="shared" si="18"/>
        <v>2004</v>
      </c>
    </row>
    <row r="306" spans="1:11" customFormat="1" x14ac:dyDescent="0.25">
      <c r="A306" s="1" t="s">
        <v>20</v>
      </c>
      <c r="B306" s="35">
        <v>41129</v>
      </c>
      <c r="C306" t="str">
        <f t="shared" si="16"/>
        <v>08</v>
      </c>
      <c r="D306" t="str">
        <f t="shared" si="19"/>
        <v>08</v>
      </c>
      <c r="E306" t="str">
        <f t="shared" si="17"/>
        <v>2012</v>
      </c>
      <c r="F306" s="1" t="s">
        <v>38</v>
      </c>
      <c r="G306" s="1" t="s">
        <v>39</v>
      </c>
      <c r="H306" s="6">
        <v>38228</v>
      </c>
      <c r="I306" s="1">
        <v>10649</v>
      </c>
      <c r="J306" s="7">
        <v>1434</v>
      </c>
      <c r="K306" s="37" t="str">
        <f t="shared" si="18"/>
        <v>2004</v>
      </c>
    </row>
    <row r="307" spans="1:11" customFormat="1" x14ac:dyDescent="0.25">
      <c r="A307" s="1" t="s">
        <v>21</v>
      </c>
      <c r="B307" s="35">
        <v>41130</v>
      </c>
      <c r="C307" t="str">
        <f t="shared" si="16"/>
        <v>09</v>
      </c>
      <c r="D307" t="str">
        <f t="shared" si="19"/>
        <v>08</v>
      </c>
      <c r="E307" t="str">
        <f t="shared" si="17"/>
        <v>2012</v>
      </c>
      <c r="F307" s="1" t="s">
        <v>46</v>
      </c>
      <c r="G307" s="1" t="s">
        <v>42</v>
      </c>
      <c r="H307" s="6">
        <v>38371</v>
      </c>
      <c r="I307" s="1">
        <v>10834</v>
      </c>
      <c r="J307" s="7">
        <v>1432.71</v>
      </c>
      <c r="K307" s="37" t="str">
        <f t="shared" si="18"/>
        <v>2005</v>
      </c>
    </row>
    <row r="308" spans="1:11" customFormat="1" x14ac:dyDescent="0.25">
      <c r="A308" s="1" t="s">
        <v>22</v>
      </c>
      <c r="B308" s="35">
        <v>41131</v>
      </c>
      <c r="C308" t="str">
        <f t="shared" si="16"/>
        <v>10</v>
      </c>
      <c r="D308" t="str">
        <f t="shared" si="19"/>
        <v>08</v>
      </c>
      <c r="E308" t="str">
        <f t="shared" si="17"/>
        <v>2012</v>
      </c>
      <c r="F308" s="1" t="s">
        <v>38</v>
      </c>
      <c r="G308" s="1" t="s">
        <v>39</v>
      </c>
      <c r="H308" s="6">
        <v>38253</v>
      </c>
      <c r="I308" s="1">
        <v>10675</v>
      </c>
      <c r="J308" s="7">
        <v>1423</v>
      </c>
      <c r="K308" s="37" t="str">
        <f t="shared" si="18"/>
        <v>2004</v>
      </c>
    </row>
    <row r="309" spans="1:11" customFormat="1" x14ac:dyDescent="0.25">
      <c r="A309" s="1" t="s">
        <v>23</v>
      </c>
      <c r="B309" s="35">
        <v>41132</v>
      </c>
      <c r="C309" t="str">
        <f t="shared" si="16"/>
        <v>11</v>
      </c>
      <c r="D309" t="str">
        <f t="shared" si="19"/>
        <v>08</v>
      </c>
      <c r="E309" t="str">
        <f t="shared" si="17"/>
        <v>2012</v>
      </c>
      <c r="F309" s="1" t="s">
        <v>38</v>
      </c>
      <c r="G309" s="1" t="s">
        <v>39</v>
      </c>
      <c r="H309" s="6">
        <v>37874</v>
      </c>
      <c r="I309" s="1">
        <v>10297</v>
      </c>
      <c r="J309" s="7">
        <v>1420</v>
      </c>
      <c r="K309" s="37" t="str">
        <f t="shared" si="18"/>
        <v>2003</v>
      </c>
    </row>
    <row r="310" spans="1:11" x14ac:dyDescent="0.25">
      <c r="A310" s="1" t="s">
        <v>24</v>
      </c>
      <c r="B310" s="35">
        <v>41133</v>
      </c>
      <c r="C310" t="str">
        <f t="shared" si="16"/>
        <v>12</v>
      </c>
      <c r="D310" t="str">
        <f t="shared" si="19"/>
        <v>08</v>
      </c>
      <c r="E310" t="str">
        <f t="shared" si="17"/>
        <v>2012</v>
      </c>
      <c r="F310" s="1" t="s">
        <v>46</v>
      </c>
      <c r="G310" s="1" t="s">
        <v>47</v>
      </c>
      <c r="H310" s="6">
        <v>38316</v>
      </c>
      <c r="I310" s="1">
        <v>10740</v>
      </c>
      <c r="J310" s="7">
        <v>1416</v>
      </c>
      <c r="K310" s="37" t="str">
        <f t="shared" si="18"/>
        <v>2004</v>
      </c>
    </row>
    <row r="311" spans="1:11" x14ac:dyDescent="0.25">
      <c r="A311" s="1" t="s">
        <v>25</v>
      </c>
      <c r="B311" s="35">
        <v>41134</v>
      </c>
      <c r="C311" t="str">
        <f t="shared" si="16"/>
        <v>13</v>
      </c>
      <c r="D311" t="str">
        <f t="shared" si="19"/>
        <v>08</v>
      </c>
      <c r="E311" t="str">
        <f t="shared" si="17"/>
        <v>2012</v>
      </c>
      <c r="F311" s="1" t="s">
        <v>46</v>
      </c>
      <c r="G311" s="1" t="s">
        <v>44</v>
      </c>
      <c r="H311" s="6">
        <v>37856</v>
      </c>
      <c r="I311" s="1">
        <v>10283</v>
      </c>
      <c r="J311" s="7">
        <v>1414.8</v>
      </c>
      <c r="K311" s="37" t="str">
        <f t="shared" si="18"/>
        <v>2003</v>
      </c>
    </row>
    <row r="312" spans="1:11" x14ac:dyDescent="0.25">
      <c r="A312" s="1" t="s">
        <v>26</v>
      </c>
      <c r="B312" s="35">
        <v>41135</v>
      </c>
      <c r="C312" t="str">
        <f t="shared" si="16"/>
        <v>14</v>
      </c>
      <c r="D312" t="str">
        <f t="shared" si="19"/>
        <v>08</v>
      </c>
      <c r="E312" t="str">
        <f t="shared" si="17"/>
        <v>2012</v>
      </c>
      <c r="F312" s="1" t="s">
        <v>46</v>
      </c>
      <c r="G312" s="1" t="s">
        <v>47</v>
      </c>
      <c r="H312" s="6">
        <v>38093</v>
      </c>
      <c r="I312" s="1">
        <v>10499</v>
      </c>
      <c r="J312" s="7">
        <v>1412</v>
      </c>
      <c r="K312" s="37" t="str">
        <f t="shared" si="18"/>
        <v>2004</v>
      </c>
    </row>
    <row r="313" spans="1:11" customFormat="1" x14ac:dyDescent="0.25">
      <c r="A313" s="27" t="s">
        <v>27</v>
      </c>
      <c r="B313" s="34">
        <v>41136</v>
      </c>
      <c r="C313" t="str">
        <f t="shared" si="16"/>
        <v>15</v>
      </c>
      <c r="D313" t="str">
        <f t="shared" si="19"/>
        <v>08</v>
      </c>
      <c r="E313" t="str">
        <f t="shared" si="17"/>
        <v>2012</v>
      </c>
      <c r="F313" s="27" t="s">
        <v>46</v>
      </c>
      <c r="G313" s="27" t="s">
        <v>41</v>
      </c>
      <c r="H313" s="28">
        <v>38361</v>
      </c>
      <c r="I313" s="27">
        <v>10808</v>
      </c>
      <c r="J313" s="29">
        <v>1411</v>
      </c>
      <c r="K313" s="37" t="str">
        <f t="shared" si="18"/>
        <v>2005</v>
      </c>
    </row>
    <row r="314" spans="1:11" customFormat="1" x14ac:dyDescent="0.25">
      <c r="A314" s="1" t="s">
        <v>20</v>
      </c>
      <c r="B314" s="35">
        <v>41137</v>
      </c>
      <c r="C314" t="str">
        <f t="shared" si="16"/>
        <v>16</v>
      </c>
      <c r="D314" t="str">
        <f t="shared" si="19"/>
        <v>08</v>
      </c>
      <c r="E314" t="str">
        <f t="shared" si="17"/>
        <v>2012</v>
      </c>
      <c r="F314" s="1" t="s">
        <v>46</v>
      </c>
      <c r="G314" s="1" t="s">
        <v>42</v>
      </c>
      <c r="H314" s="6">
        <v>38443</v>
      </c>
      <c r="I314" s="1">
        <v>10968</v>
      </c>
      <c r="J314" s="7">
        <v>1408</v>
      </c>
      <c r="K314" s="37" t="str">
        <f t="shared" si="18"/>
        <v>2005</v>
      </c>
    </row>
    <row r="315" spans="1:11" customFormat="1" x14ac:dyDescent="0.25">
      <c r="A315" s="1" t="s">
        <v>21</v>
      </c>
      <c r="B315" s="35">
        <v>41138</v>
      </c>
      <c r="C315" t="str">
        <f t="shared" si="16"/>
        <v>17</v>
      </c>
      <c r="D315" t="str">
        <f t="shared" si="19"/>
        <v>08</v>
      </c>
      <c r="E315" t="str">
        <f t="shared" si="17"/>
        <v>2012</v>
      </c>
      <c r="F315" s="1" t="s">
        <v>46</v>
      </c>
      <c r="G315" s="1" t="s">
        <v>42</v>
      </c>
      <c r="H315" s="6">
        <v>38430</v>
      </c>
      <c r="I315" s="1">
        <v>10946</v>
      </c>
      <c r="J315" s="7">
        <v>1407.5</v>
      </c>
      <c r="K315" s="37" t="str">
        <f t="shared" si="18"/>
        <v>2005</v>
      </c>
    </row>
    <row r="316" spans="1:11" customFormat="1" x14ac:dyDescent="0.25">
      <c r="A316" s="1" t="s">
        <v>22</v>
      </c>
      <c r="B316" s="35">
        <v>41139</v>
      </c>
      <c r="C316" t="str">
        <f t="shared" si="16"/>
        <v>18</v>
      </c>
      <c r="D316" t="str">
        <f t="shared" si="19"/>
        <v>08</v>
      </c>
      <c r="E316" t="str">
        <f t="shared" si="17"/>
        <v>2012</v>
      </c>
      <c r="F316" s="1" t="s">
        <v>46</v>
      </c>
      <c r="G316" s="1" t="s">
        <v>41</v>
      </c>
      <c r="H316" s="6">
        <v>38268</v>
      </c>
      <c r="I316" s="1">
        <v>10686</v>
      </c>
      <c r="J316" s="7">
        <v>1404.45</v>
      </c>
      <c r="K316" s="37" t="str">
        <f t="shared" si="18"/>
        <v>2004</v>
      </c>
    </row>
    <row r="317" spans="1:11" x14ac:dyDescent="0.25">
      <c r="A317" s="1" t="s">
        <v>23</v>
      </c>
      <c r="B317" s="35">
        <v>41140</v>
      </c>
      <c r="C317" t="str">
        <f t="shared" si="16"/>
        <v>19</v>
      </c>
      <c r="D317" t="str">
        <f t="shared" si="19"/>
        <v>08</v>
      </c>
      <c r="E317" t="str">
        <f t="shared" si="17"/>
        <v>2012</v>
      </c>
      <c r="F317" s="1" t="s">
        <v>46</v>
      </c>
      <c r="G317" s="1" t="s">
        <v>47</v>
      </c>
      <c r="H317" s="6">
        <v>38203</v>
      </c>
      <c r="I317" s="1">
        <v>10617</v>
      </c>
      <c r="J317" s="7">
        <v>1402.5</v>
      </c>
      <c r="K317" s="37" t="str">
        <f t="shared" si="18"/>
        <v>2004</v>
      </c>
    </row>
    <row r="318" spans="1:11" x14ac:dyDescent="0.25">
      <c r="A318" s="1" t="s">
        <v>24</v>
      </c>
      <c r="B318" s="35">
        <v>41141</v>
      </c>
      <c r="C318" t="str">
        <f t="shared" si="16"/>
        <v>20</v>
      </c>
      <c r="D318" t="str">
        <f t="shared" si="19"/>
        <v>08</v>
      </c>
      <c r="E318" t="str">
        <f t="shared" si="17"/>
        <v>2012</v>
      </c>
      <c r="F318" s="1" t="s">
        <v>46</v>
      </c>
      <c r="G318" s="1" t="s">
        <v>47</v>
      </c>
      <c r="H318" s="6">
        <v>38218</v>
      </c>
      <c r="I318" s="1">
        <v>10624</v>
      </c>
      <c r="J318" s="7">
        <v>1393.24</v>
      </c>
      <c r="K318" s="37" t="str">
        <f t="shared" si="18"/>
        <v>2004</v>
      </c>
    </row>
    <row r="319" spans="1:11" x14ac:dyDescent="0.25">
      <c r="A319" s="1" t="s">
        <v>25</v>
      </c>
      <c r="B319" s="35">
        <v>41142</v>
      </c>
      <c r="C319" t="str">
        <f t="shared" si="16"/>
        <v>21</v>
      </c>
      <c r="D319" t="str">
        <f t="shared" si="19"/>
        <v>08</v>
      </c>
      <c r="E319" t="str">
        <f t="shared" si="17"/>
        <v>2012</v>
      </c>
      <c r="F319" s="1" t="s">
        <v>46</v>
      </c>
      <c r="G319" s="1" t="s">
        <v>47</v>
      </c>
      <c r="H319" s="6">
        <v>38095</v>
      </c>
      <c r="I319" s="1">
        <v>10504</v>
      </c>
      <c r="J319" s="7">
        <v>1388.5</v>
      </c>
      <c r="K319" s="37" t="str">
        <f t="shared" si="18"/>
        <v>2004</v>
      </c>
    </row>
    <row r="320" spans="1:11" x14ac:dyDescent="0.25">
      <c r="A320" s="1" t="s">
        <v>26</v>
      </c>
      <c r="B320" s="35">
        <v>41143</v>
      </c>
      <c r="C320" t="str">
        <f t="shared" si="16"/>
        <v>22</v>
      </c>
      <c r="D320" t="str">
        <f t="shared" si="19"/>
        <v>08</v>
      </c>
      <c r="E320" t="str">
        <f t="shared" si="17"/>
        <v>2012</v>
      </c>
      <c r="F320" s="1" t="s">
        <v>38</v>
      </c>
      <c r="G320" s="1" t="s">
        <v>48</v>
      </c>
      <c r="H320" s="6">
        <v>38084</v>
      </c>
      <c r="I320" s="1">
        <v>10497</v>
      </c>
      <c r="J320" s="7">
        <v>1380.6</v>
      </c>
      <c r="K320" s="37" t="str">
        <f t="shared" si="18"/>
        <v>2004</v>
      </c>
    </row>
    <row r="321" spans="1:11" x14ac:dyDescent="0.25">
      <c r="A321" s="1" t="s">
        <v>27</v>
      </c>
      <c r="B321" s="35">
        <v>41144</v>
      </c>
      <c r="C321" t="str">
        <f t="shared" si="16"/>
        <v>23</v>
      </c>
      <c r="D321" t="str">
        <f t="shared" si="19"/>
        <v>08</v>
      </c>
      <c r="E321" t="str">
        <f t="shared" si="17"/>
        <v>2012</v>
      </c>
      <c r="F321" s="1" t="s">
        <v>46</v>
      </c>
      <c r="G321" s="1" t="s">
        <v>47</v>
      </c>
      <c r="H321" s="6">
        <v>38396</v>
      </c>
      <c r="I321" s="1">
        <v>10884</v>
      </c>
      <c r="J321" s="7">
        <v>1378.07</v>
      </c>
      <c r="K321" s="37" t="str">
        <f t="shared" si="18"/>
        <v>2005</v>
      </c>
    </row>
    <row r="322" spans="1:11" customFormat="1" x14ac:dyDescent="0.25">
      <c r="A322" s="27" t="s">
        <v>20</v>
      </c>
      <c r="B322" s="34">
        <v>41145</v>
      </c>
      <c r="C322" t="str">
        <f t="shared" si="16"/>
        <v>24</v>
      </c>
      <c r="D322" t="str">
        <f t="shared" si="19"/>
        <v>08</v>
      </c>
      <c r="E322" t="str">
        <f t="shared" si="17"/>
        <v>2012</v>
      </c>
      <c r="F322" s="27" t="s">
        <v>46</v>
      </c>
      <c r="G322" s="27" t="s">
        <v>42</v>
      </c>
      <c r="H322" s="28">
        <v>37835</v>
      </c>
      <c r="I322" s="27">
        <v>10270</v>
      </c>
      <c r="J322" s="29">
        <v>1376</v>
      </c>
      <c r="K322" s="37" t="str">
        <f t="shared" si="18"/>
        <v>2003</v>
      </c>
    </row>
    <row r="323" spans="1:11" x14ac:dyDescent="0.25">
      <c r="A323" s="1" t="s">
        <v>21</v>
      </c>
      <c r="B323" s="35">
        <v>41146</v>
      </c>
      <c r="C323" t="str">
        <f t="shared" ref="C323:C386" si="20">TEXT(B323,"DD")</f>
        <v>25</v>
      </c>
      <c r="D323" t="str">
        <f t="shared" si="19"/>
        <v>08</v>
      </c>
      <c r="E323" t="str">
        <f t="shared" ref="E323:E386" si="21">TEXT(B323,"YYYY")</f>
        <v>2012</v>
      </c>
      <c r="F323" s="1" t="s">
        <v>46</v>
      </c>
      <c r="G323" s="1" t="s">
        <v>44</v>
      </c>
      <c r="H323" s="6">
        <v>38231</v>
      </c>
      <c r="I323" s="1">
        <v>10644</v>
      </c>
      <c r="J323" s="7">
        <v>1371.8</v>
      </c>
      <c r="K323" s="37" t="str">
        <f t="shared" ref="K323:K386" si="22">TEXT(H323,"YYYY")</f>
        <v>2004</v>
      </c>
    </row>
    <row r="324" spans="1:11" x14ac:dyDescent="0.25">
      <c r="A324" s="1" t="s">
        <v>22</v>
      </c>
      <c r="B324" s="35">
        <v>41147</v>
      </c>
      <c r="C324" t="str">
        <f t="shared" si="20"/>
        <v>26</v>
      </c>
      <c r="D324" t="str">
        <f t="shared" ref="D324:D387" si="23">TEXT(B323,"MM")</f>
        <v>08</v>
      </c>
      <c r="E324" t="str">
        <f t="shared" si="21"/>
        <v>2012</v>
      </c>
      <c r="F324" s="1" t="s">
        <v>46</v>
      </c>
      <c r="G324" s="1" t="s">
        <v>47</v>
      </c>
      <c r="H324" s="6">
        <v>37966</v>
      </c>
      <c r="I324" s="1">
        <v>10373</v>
      </c>
      <c r="J324" s="7">
        <v>1366.4</v>
      </c>
      <c r="K324" s="37" t="str">
        <f t="shared" si="22"/>
        <v>2003</v>
      </c>
    </row>
    <row r="325" spans="1:11" customFormat="1" x14ac:dyDescent="0.25">
      <c r="A325" s="27" t="s">
        <v>23</v>
      </c>
      <c r="B325" s="34">
        <v>41148</v>
      </c>
      <c r="C325" t="str">
        <f t="shared" si="20"/>
        <v>27</v>
      </c>
      <c r="D325" t="str">
        <f t="shared" si="23"/>
        <v>08</v>
      </c>
      <c r="E325" t="str">
        <f t="shared" si="21"/>
        <v>2012</v>
      </c>
      <c r="F325" s="27" t="s">
        <v>46</v>
      </c>
      <c r="G325" s="27" t="s">
        <v>41</v>
      </c>
      <c r="H325" s="28">
        <v>38444</v>
      </c>
      <c r="I325" s="27">
        <v>10989</v>
      </c>
      <c r="J325" s="29">
        <v>1353.6</v>
      </c>
      <c r="K325" s="37" t="str">
        <f t="shared" si="22"/>
        <v>2005</v>
      </c>
    </row>
    <row r="326" spans="1:11" x14ac:dyDescent="0.25">
      <c r="A326" s="1" t="s">
        <v>24</v>
      </c>
      <c r="B326" s="35">
        <v>41149</v>
      </c>
      <c r="C326" t="str">
        <f t="shared" si="20"/>
        <v>28</v>
      </c>
      <c r="D326" t="str">
        <f t="shared" si="23"/>
        <v>08</v>
      </c>
      <c r="E326" t="str">
        <f t="shared" si="21"/>
        <v>2012</v>
      </c>
      <c r="F326" s="1" t="s">
        <v>46</v>
      </c>
      <c r="G326" s="1" t="s">
        <v>45</v>
      </c>
      <c r="H326" s="6">
        <v>38211</v>
      </c>
      <c r="I326" s="1">
        <v>10623</v>
      </c>
      <c r="J326" s="7">
        <v>1336.95</v>
      </c>
      <c r="K326" s="37" t="str">
        <f t="shared" si="22"/>
        <v>2004</v>
      </c>
    </row>
    <row r="327" spans="1:11" x14ac:dyDescent="0.25">
      <c r="A327" s="1" t="s">
        <v>25</v>
      </c>
      <c r="B327" s="35">
        <v>41150</v>
      </c>
      <c r="C327" t="str">
        <f t="shared" si="20"/>
        <v>29</v>
      </c>
      <c r="D327" t="str">
        <f t="shared" si="23"/>
        <v>08</v>
      </c>
      <c r="E327" t="str">
        <f t="shared" si="21"/>
        <v>2012</v>
      </c>
      <c r="F327" s="1" t="s">
        <v>46</v>
      </c>
      <c r="G327" s="1" t="s">
        <v>44</v>
      </c>
      <c r="H327" s="6">
        <v>38366</v>
      </c>
      <c r="I327" s="1">
        <v>10779</v>
      </c>
      <c r="J327" s="7">
        <v>1335</v>
      </c>
      <c r="K327" s="37" t="str">
        <f t="shared" si="22"/>
        <v>2005</v>
      </c>
    </row>
    <row r="328" spans="1:11" x14ac:dyDescent="0.25">
      <c r="A328" s="1" t="s">
        <v>26</v>
      </c>
      <c r="B328" s="35">
        <v>41151</v>
      </c>
      <c r="C328" t="str">
        <f t="shared" si="20"/>
        <v>30</v>
      </c>
      <c r="D328" t="str">
        <f t="shared" si="23"/>
        <v>08</v>
      </c>
      <c r="E328" t="str">
        <f t="shared" si="21"/>
        <v>2012</v>
      </c>
      <c r="F328" s="1" t="s">
        <v>46</v>
      </c>
      <c r="G328" s="1" t="s">
        <v>44</v>
      </c>
      <c r="H328" s="6">
        <v>38473</v>
      </c>
      <c r="I328" s="1">
        <v>11052</v>
      </c>
      <c r="J328" s="7">
        <v>1332</v>
      </c>
      <c r="K328" s="37" t="str">
        <f t="shared" si="22"/>
        <v>2005</v>
      </c>
    </row>
    <row r="329" spans="1:11" customFormat="1" x14ac:dyDescent="0.25">
      <c r="A329" s="27" t="s">
        <v>27</v>
      </c>
      <c r="B329" s="34">
        <v>41152</v>
      </c>
      <c r="C329" t="str">
        <f t="shared" si="20"/>
        <v>31</v>
      </c>
      <c r="D329" t="str">
        <f t="shared" si="23"/>
        <v>08</v>
      </c>
      <c r="E329" t="str">
        <f t="shared" si="21"/>
        <v>2012</v>
      </c>
      <c r="F329" s="27" t="s">
        <v>46</v>
      </c>
      <c r="G329" s="27" t="s">
        <v>41</v>
      </c>
      <c r="H329" s="28">
        <v>38064</v>
      </c>
      <c r="I329" s="27">
        <v>10471</v>
      </c>
      <c r="J329" s="29">
        <v>1328</v>
      </c>
      <c r="K329" s="37" t="str">
        <f t="shared" si="22"/>
        <v>2004</v>
      </c>
    </row>
    <row r="330" spans="1:11" x14ac:dyDescent="0.25">
      <c r="A330" s="1" t="s">
        <v>20</v>
      </c>
      <c r="B330" s="35">
        <v>41153</v>
      </c>
      <c r="C330" t="str">
        <f t="shared" si="20"/>
        <v>01</v>
      </c>
      <c r="D330" t="str">
        <f t="shared" si="23"/>
        <v>08</v>
      </c>
      <c r="E330" t="str">
        <f t="shared" si="21"/>
        <v>2012</v>
      </c>
      <c r="F330" s="1" t="s">
        <v>46</v>
      </c>
      <c r="G330" s="1" t="s">
        <v>45</v>
      </c>
      <c r="H330" s="6">
        <v>38220</v>
      </c>
      <c r="I330" s="1">
        <v>10635</v>
      </c>
      <c r="J330" s="7">
        <v>1326.22</v>
      </c>
      <c r="K330" s="37" t="str">
        <f t="shared" si="22"/>
        <v>2004</v>
      </c>
    </row>
    <row r="331" spans="1:11" x14ac:dyDescent="0.25">
      <c r="A331" s="1" t="s">
        <v>21</v>
      </c>
      <c r="B331" s="35">
        <v>41154</v>
      </c>
      <c r="C331" t="str">
        <f t="shared" si="20"/>
        <v>02</v>
      </c>
      <c r="D331" t="str">
        <f t="shared" si="23"/>
        <v>09</v>
      </c>
      <c r="E331" t="str">
        <f t="shared" si="21"/>
        <v>2012</v>
      </c>
      <c r="F331" s="1" t="s">
        <v>46</v>
      </c>
      <c r="G331" s="1" t="s">
        <v>45</v>
      </c>
      <c r="H331" s="6">
        <v>38002</v>
      </c>
      <c r="I331" s="1">
        <v>10380</v>
      </c>
      <c r="J331" s="7">
        <v>1313.82</v>
      </c>
      <c r="K331" s="37" t="str">
        <f t="shared" si="22"/>
        <v>2004</v>
      </c>
    </row>
    <row r="332" spans="1:11" customFormat="1" x14ac:dyDescent="0.25">
      <c r="A332" s="27" t="s">
        <v>22</v>
      </c>
      <c r="B332" s="34">
        <v>41155</v>
      </c>
      <c r="C332" t="str">
        <f t="shared" si="20"/>
        <v>03</v>
      </c>
      <c r="D332" t="str">
        <f t="shared" si="23"/>
        <v>09</v>
      </c>
      <c r="E332" t="str">
        <f t="shared" si="21"/>
        <v>2012</v>
      </c>
      <c r="F332" s="27" t="s">
        <v>38</v>
      </c>
      <c r="G332" s="27" t="s">
        <v>43</v>
      </c>
      <c r="H332" s="28">
        <v>38465</v>
      </c>
      <c r="I332" s="27">
        <v>10978</v>
      </c>
      <c r="J332" s="29">
        <v>1303.19</v>
      </c>
      <c r="K332" s="37" t="str">
        <f t="shared" si="22"/>
        <v>2005</v>
      </c>
    </row>
    <row r="333" spans="1:11" x14ac:dyDescent="0.25">
      <c r="A333" s="1" t="s">
        <v>23</v>
      </c>
      <c r="B333" s="35">
        <v>41156</v>
      </c>
      <c r="C333" t="str">
        <f t="shared" si="20"/>
        <v>04</v>
      </c>
      <c r="D333" t="str">
        <f t="shared" si="23"/>
        <v>09</v>
      </c>
      <c r="E333" t="str">
        <f t="shared" si="21"/>
        <v>2012</v>
      </c>
      <c r="F333" s="1" t="s">
        <v>46</v>
      </c>
      <c r="G333" s="1" t="s">
        <v>47</v>
      </c>
      <c r="H333" s="6">
        <v>38302</v>
      </c>
      <c r="I333" s="1">
        <v>10728</v>
      </c>
      <c r="J333" s="7">
        <v>1296.75</v>
      </c>
      <c r="K333" s="37" t="str">
        <f t="shared" si="22"/>
        <v>2004</v>
      </c>
    </row>
    <row r="334" spans="1:11" customFormat="1" x14ac:dyDescent="0.25">
      <c r="A334" s="27" t="s">
        <v>24</v>
      </c>
      <c r="B334" s="34">
        <v>41157</v>
      </c>
      <c r="C334" t="str">
        <f t="shared" si="20"/>
        <v>05</v>
      </c>
      <c r="D334" t="str">
        <f t="shared" si="23"/>
        <v>09</v>
      </c>
      <c r="E334" t="str">
        <f t="shared" si="21"/>
        <v>2012</v>
      </c>
      <c r="F334" s="27" t="s">
        <v>46</v>
      </c>
      <c r="G334" s="27" t="s">
        <v>42</v>
      </c>
      <c r="H334" s="28">
        <v>37866</v>
      </c>
      <c r="I334" s="27">
        <v>10292</v>
      </c>
      <c r="J334" s="29">
        <v>1296</v>
      </c>
      <c r="K334" s="37" t="str">
        <f t="shared" si="22"/>
        <v>2003</v>
      </c>
    </row>
    <row r="335" spans="1:11" x14ac:dyDescent="0.25">
      <c r="A335" s="1" t="s">
        <v>25</v>
      </c>
      <c r="B335" s="35">
        <v>41158</v>
      </c>
      <c r="C335" t="str">
        <f t="shared" si="20"/>
        <v>06</v>
      </c>
      <c r="D335" t="str">
        <f t="shared" si="23"/>
        <v>09</v>
      </c>
      <c r="E335" t="str">
        <f t="shared" si="21"/>
        <v>2012</v>
      </c>
      <c r="F335" s="1" t="s">
        <v>46</v>
      </c>
      <c r="G335" s="1" t="s">
        <v>44</v>
      </c>
      <c r="H335" s="6">
        <v>38289</v>
      </c>
      <c r="I335" s="1">
        <v>10715</v>
      </c>
      <c r="J335" s="7">
        <v>1296</v>
      </c>
      <c r="K335" s="37" t="str">
        <f t="shared" si="22"/>
        <v>2004</v>
      </c>
    </row>
    <row r="336" spans="1:11" customFormat="1" x14ac:dyDescent="0.25">
      <c r="A336" s="27" t="s">
        <v>26</v>
      </c>
      <c r="B336" s="34">
        <v>41159</v>
      </c>
      <c r="C336" t="str">
        <f t="shared" si="20"/>
        <v>07</v>
      </c>
      <c r="D336" t="str">
        <f t="shared" si="23"/>
        <v>09</v>
      </c>
      <c r="E336" t="str">
        <f t="shared" si="21"/>
        <v>2012</v>
      </c>
      <c r="F336" s="27" t="s">
        <v>46</v>
      </c>
      <c r="G336" s="27" t="s">
        <v>42</v>
      </c>
      <c r="H336" s="28">
        <v>38247</v>
      </c>
      <c r="I336" s="27">
        <v>10665</v>
      </c>
      <c r="J336" s="29">
        <v>1295</v>
      </c>
      <c r="K336" s="37" t="str">
        <f t="shared" si="22"/>
        <v>2004</v>
      </c>
    </row>
    <row r="337" spans="1:11" customFormat="1" x14ac:dyDescent="0.25">
      <c r="A337" s="1" t="s">
        <v>27</v>
      </c>
      <c r="B337" s="35">
        <v>41160</v>
      </c>
      <c r="C337" t="str">
        <f t="shared" si="20"/>
        <v>08</v>
      </c>
      <c r="D337" t="str">
        <f t="shared" si="23"/>
        <v>09</v>
      </c>
      <c r="E337" t="str">
        <f t="shared" si="21"/>
        <v>2012</v>
      </c>
      <c r="F337" s="1" t="s">
        <v>46</v>
      </c>
      <c r="G337" s="1" t="s">
        <v>42</v>
      </c>
      <c r="H337" s="6">
        <v>38249</v>
      </c>
      <c r="I337" s="1">
        <v>10664</v>
      </c>
      <c r="J337" s="7">
        <v>1288.3900000000001</v>
      </c>
      <c r="K337" s="37" t="str">
        <f t="shared" si="22"/>
        <v>2004</v>
      </c>
    </row>
    <row r="338" spans="1:11" x14ac:dyDescent="0.25">
      <c r="A338" s="1" t="s">
        <v>20</v>
      </c>
      <c r="B338" s="35">
        <v>41161</v>
      </c>
      <c r="C338" t="str">
        <f t="shared" si="20"/>
        <v>09</v>
      </c>
      <c r="D338" t="str">
        <f t="shared" si="23"/>
        <v>09</v>
      </c>
      <c r="E338" t="str">
        <f t="shared" si="21"/>
        <v>2012</v>
      </c>
      <c r="F338" s="1" t="s">
        <v>46</v>
      </c>
      <c r="G338" s="1" t="s">
        <v>44</v>
      </c>
      <c r="H338" s="6">
        <v>38260</v>
      </c>
      <c r="I338" s="1">
        <v>10681</v>
      </c>
      <c r="J338" s="7">
        <v>1287.4000000000001</v>
      </c>
      <c r="K338" s="37" t="str">
        <f t="shared" si="22"/>
        <v>2004</v>
      </c>
    </row>
    <row r="339" spans="1:11" x14ac:dyDescent="0.25">
      <c r="A339" s="1" t="s">
        <v>21</v>
      </c>
      <c r="B339" s="35">
        <v>41162</v>
      </c>
      <c r="C339" t="str">
        <f t="shared" si="20"/>
        <v>10</v>
      </c>
      <c r="D339" t="str">
        <f t="shared" si="23"/>
        <v>09</v>
      </c>
      <c r="E339" t="str">
        <f t="shared" si="21"/>
        <v>2012</v>
      </c>
      <c r="F339" s="1" t="s">
        <v>46</v>
      </c>
      <c r="G339" s="1" t="s">
        <v>47</v>
      </c>
      <c r="H339" s="6">
        <v>38469</v>
      </c>
      <c r="I339" s="1">
        <v>11029</v>
      </c>
      <c r="J339" s="7">
        <v>1286.8</v>
      </c>
      <c r="K339" s="37" t="str">
        <f t="shared" si="22"/>
        <v>2005</v>
      </c>
    </row>
    <row r="340" spans="1:11" customFormat="1" x14ac:dyDescent="0.25">
      <c r="A340" s="27" t="s">
        <v>22</v>
      </c>
      <c r="B340" s="34">
        <v>41163</v>
      </c>
      <c r="C340" t="str">
        <f t="shared" si="20"/>
        <v>11</v>
      </c>
      <c r="D340" t="str">
        <f t="shared" si="23"/>
        <v>09</v>
      </c>
      <c r="E340" t="str">
        <f t="shared" si="21"/>
        <v>2012</v>
      </c>
      <c r="F340" s="27" t="s">
        <v>46</v>
      </c>
      <c r="G340" s="27" t="s">
        <v>42</v>
      </c>
      <c r="H340" s="28">
        <v>38079</v>
      </c>
      <c r="I340" s="27">
        <v>10486</v>
      </c>
      <c r="J340" s="29">
        <v>1272</v>
      </c>
      <c r="K340" s="37" t="str">
        <f t="shared" si="22"/>
        <v>2004</v>
      </c>
    </row>
    <row r="341" spans="1:11" customFormat="1" x14ac:dyDescent="0.25">
      <c r="A341" s="1" t="s">
        <v>23</v>
      </c>
      <c r="B341" s="35">
        <v>41164</v>
      </c>
      <c r="C341" t="str">
        <f t="shared" si="20"/>
        <v>12</v>
      </c>
      <c r="D341" t="str">
        <f t="shared" si="23"/>
        <v>09</v>
      </c>
      <c r="E341" t="str">
        <f t="shared" si="21"/>
        <v>2012</v>
      </c>
      <c r="F341" s="1" t="s">
        <v>46</v>
      </c>
      <c r="G341" s="1" t="s">
        <v>42</v>
      </c>
      <c r="H341" s="6">
        <v>38289</v>
      </c>
      <c r="I341" s="1">
        <v>10717</v>
      </c>
      <c r="J341" s="7">
        <v>1270.75</v>
      </c>
      <c r="K341" s="37" t="str">
        <f t="shared" si="22"/>
        <v>2004</v>
      </c>
    </row>
    <row r="342" spans="1:11" customFormat="1" x14ac:dyDescent="0.25">
      <c r="A342" s="1" t="s">
        <v>24</v>
      </c>
      <c r="B342" s="35">
        <v>41165</v>
      </c>
      <c r="C342" t="str">
        <f t="shared" si="20"/>
        <v>13</v>
      </c>
      <c r="D342" t="str">
        <f t="shared" si="23"/>
        <v>09</v>
      </c>
      <c r="E342" t="str">
        <f t="shared" si="21"/>
        <v>2012</v>
      </c>
      <c r="F342" s="1" t="s">
        <v>46</v>
      </c>
      <c r="G342" s="1" t="s">
        <v>42</v>
      </c>
      <c r="H342" s="6">
        <v>38256</v>
      </c>
      <c r="I342" s="1">
        <v>10680</v>
      </c>
      <c r="J342" s="7">
        <v>1261.8800000000001</v>
      </c>
      <c r="K342" s="37" t="str">
        <f t="shared" si="22"/>
        <v>2004</v>
      </c>
    </row>
    <row r="343" spans="1:11" x14ac:dyDescent="0.25">
      <c r="A343" s="1" t="s">
        <v>25</v>
      </c>
      <c r="B343" s="35">
        <v>41166</v>
      </c>
      <c r="C343" t="str">
        <f t="shared" si="20"/>
        <v>14</v>
      </c>
      <c r="D343" t="str">
        <f t="shared" si="23"/>
        <v>09</v>
      </c>
      <c r="E343" t="str">
        <f t="shared" si="21"/>
        <v>2012</v>
      </c>
      <c r="F343" s="1" t="s">
        <v>46</v>
      </c>
      <c r="G343" s="1" t="s">
        <v>44</v>
      </c>
      <c r="H343" s="6">
        <v>38206</v>
      </c>
      <c r="I343" s="1">
        <v>10619</v>
      </c>
      <c r="J343" s="7">
        <v>1260</v>
      </c>
      <c r="K343" s="37" t="str">
        <f t="shared" si="22"/>
        <v>2004</v>
      </c>
    </row>
    <row r="344" spans="1:11" customFormat="1" x14ac:dyDescent="0.25">
      <c r="A344" s="27" t="s">
        <v>26</v>
      </c>
      <c r="B344" s="34">
        <v>41167</v>
      </c>
      <c r="C344" t="str">
        <f t="shared" si="20"/>
        <v>15</v>
      </c>
      <c r="D344" t="str">
        <f t="shared" si="23"/>
        <v>09</v>
      </c>
      <c r="E344" t="str">
        <f t="shared" si="21"/>
        <v>2012</v>
      </c>
      <c r="F344" s="27" t="s">
        <v>38</v>
      </c>
      <c r="G344" s="27" t="s">
        <v>39</v>
      </c>
      <c r="H344" s="28">
        <v>38067</v>
      </c>
      <c r="I344" s="27">
        <v>10474</v>
      </c>
      <c r="J344" s="29">
        <v>1249.0999999999999</v>
      </c>
      <c r="K344" s="37" t="str">
        <f t="shared" si="22"/>
        <v>2004</v>
      </c>
    </row>
    <row r="345" spans="1:11" x14ac:dyDescent="0.25">
      <c r="A345" s="1" t="s">
        <v>27</v>
      </c>
      <c r="B345" s="35">
        <v>41168</v>
      </c>
      <c r="C345" t="str">
        <f t="shared" si="20"/>
        <v>16</v>
      </c>
      <c r="D345" t="str">
        <f t="shared" si="23"/>
        <v>09</v>
      </c>
      <c r="E345" t="str">
        <f t="shared" si="21"/>
        <v>2012</v>
      </c>
      <c r="F345" s="1" t="s">
        <v>46</v>
      </c>
      <c r="G345" s="1" t="s">
        <v>47</v>
      </c>
      <c r="H345" s="6">
        <v>38154</v>
      </c>
      <c r="I345" s="1">
        <v>10564</v>
      </c>
      <c r="J345" s="7">
        <v>1234.05</v>
      </c>
      <c r="K345" s="37" t="str">
        <f t="shared" si="22"/>
        <v>2004</v>
      </c>
    </row>
    <row r="346" spans="1:11" x14ac:dyDescent="0.25">
      <c r="A346" s="1" t="s">
        <v>20</v>
      </c>
      <c r="B346" s="35">
        <v>41169</v>
      </c>
      <c r="C346" t="str">
        <f t="shared" si="20"/>
        <v>17</v>
      </c>
      <c r="D346" t="str">
        <f t="shared" si="23"/>
        <v>09</v>
      </c>
      <c r="E346" t="str">
        <f t="shared" si="21"/>
        <v>2012</v>
      </c>
      <c r="F346" s="1" t="s">
        <v>46</v>
      </c>
      <c r="G346" s="1" t="s">
        <v>44</v>
      </c>
      <c r="H346" s="6">
        <v>38291</v>
      </c>
      <c r="I346" s="1">
        <v>10712</v>
      </c>
      <c r="J346" s="7">
        <v>1233.48</v>
      </c>
      <c r="K346" s="37" t="str">
        <f t="shared" si="22"/>
        <v>2004</v>
      </c>
    </row>
    <row r="347" spans="1:11" customFormat="1" x14ac:dyDescent="0.25">
      <c r="A347" s="27" t="s">
        <v>21</v>
      </c>
      <c r="B347" s="34">
        <v>41170</v>
      </c>
      <c r="C347" t="str">
        <f t="shared" si="20"/>
        <v>18</v>
      </c>
      <c r="D347" t="str">
        <f t="shared" si="23"/>
        <v>09</v>
      </c>
      <c r="E347" t="str">
        <f t="shared" si="21"/>
        <v>2012</v>
      </c>
      <c r="F347" s="27" t="s">
        <v>46</v>
      </c>
      <c r="G347" s="27" t="s">
        <v>41</v>
      </c>
      <c r="H347" s="28">
        <v>37975</v>
      </c>
      <c r="I347" s="27">
        <v>10388</v>
      </c>
      <c r="J347" s="29">
        <v>1228.8</v>
      </c>
      <c r="K347" s="37" t="str">
        <f t="shared" si="22"/>
        <v>2003</v>
      </c>
    </row>
    <row r="348" spans="1:11" x14ac:dyDescent="0.25">
      <c r="A348" s="1" t="s">
        <v>22</v>
      </c>
      <c r="B348" s="35">
        <v>41171</v>
      </c>
      <c r="C348" t="str">
        <f t="shared" si="20"/>
        <v>19</v>
      </c>
      <c r="D348" t="str">
        <f t="shared" si="23"/>
        <v>09</v>
      </c>
      <c r="E348" t="str">
        <f t="shared" si="21"/>
        <v>2012</v>
      </c>
      <c r="F348" s="1" t="s">
        <v>38</v>
      </c>
      <c r="G348" s="1" t="s">
        <v>48</v>
      </c>
      <c r="H348" s="6">
        <v>38240</v>
      </c>
      <c r="I348" s="1">
        <v>10659</v>
      </c>
      <c r="J348" s="7">
        <v>1227.02</v>
      </c>
      <c r="K348" s="37" t="str">
        <f t="shared" si="22"/>
        <v>2004</v>
      </c>
    </row>
    <row r="349" spans="1:11" customFormat="1" x14ac:dyDescent="0.25">
      <c r="A349" s="27" t="s">
        <v>23</v>
      </c>
      <c r="B349" s="34">
        <v>41172</v>
      </c>
      <c r="C349" t="str">
        <f t="shared" si="20"/>
        <v>20</v>
      </c>
      <c r="D349" t="str">
        <f t="shared" si="23"/>
        <v>09</v>
      </c>
      <c r="E349" t="str">
        <f t="shared" si="21"/>
        <v>2012</v>
      </c>
      <c r="F349" s="27" t="s">
        <v>38</v>
      </c>
      <c r="G349" s="27" t="s">
        <v>40</v>
      </c>
      <c r="H349" s="28">
        <v>38401</v>
      </c>
      <c r="I349" s="27">
        <v>10885</v>
      </c>
      <c r="J349" s="29">
        <v>1209</v>
      </c>
      <c r="K349" s="37" t="str">
        <f t="shared" si="22"/>
        <v>2005</v>
      </c>
    </row>
    <row r="350" spans="1:11" customFormat="1" x14ac:dyDescent="0.25">
      <c r="A350" s="1" t="s">
        <v>24</v>
      </c>
      <c r="B350" s="35">
        <v>41173</v>
      </c>
      <c r="C350" t="str">
        <f t="shared" si="20"/>
        <v>21</v>
      </c>
      <c r="D350" t="str">
        <f t="shared" si="23"/>
        <v>09</v>
      </c>
      <c r="E350" t="str">
        <f t="shared" si="21"/>
        <v>2012</v>
      </c>
      <c r="F350" s="1" t="s">
        <v>46</v>
      </c>
      <c r="G350" s="1" t="s">
        <v>41</v>
      </c>
      <c r="H350" s="6">
        <v>37846</v>
      </c>
      <c r="I350" s="1">
        <v>10277</v>
      </c>
      <c r="J350" s="7">
        <v>1200.8</v>
      </c>
      <c r="K350" s="37" t="str">
        <f t="shared" si="22"/>
        <v>2003</v>
      </c>
    </row>
    <row r="351" spans="1:11" customFormat="1" x14ac:dyDescent="0.25">
      <c r="A351" s="1" t="s">
        <v>25</v>
      </c>
      <c r="B351" s="35">
        <v>41174</v>
      </c>
      <c r="C351" t="str">
        <f t="shared" si="20"/>
        <v>22</v>
      </c>
      <c r="D351" t="str">
        <f t="shared" si="23"/>
        <v>09</v>
      </c>
      <c r="E351" t="str">
        <f t="shared" si="21"/>
        <v>2012</v>
      </c>
      <c r="F351" s="1" t="s">
        <v>38</v>
      </c>
      <c r="G351" s="1" t="s">
        <v>40</v>
      </c>
      <c r="H351" s="6">
        <v>38452</v>
      </c>
      <c r="I351" s="1">
        <v>10999</v>
      </c>
      <c r="J351" s="7">
        <v>1197.95</v>
      </c>
      <c r="K351" s="37" t="str">
        <f t="shared" si="22"/>
        <v>2005</v>
      </c>
    </row>
    <row r="352" spans="1:11" customFormat="1" x14ac:dyDescent="0.25">
      <c r="A352" s="1" t="s">
        <v>26</v>
      </c>
      <c r="B352" s="35">
        <v>41175</v>
      </c>
      <c r="C352" t="str">
        <f t="shared" si="20"/>
        <v>23</v>
      </c>
      <c r="D352" t="str">
        <f t="shared" si="23"/>
        <v>09</v>
      </c>
      <c r="E352" t="str">
        <f t="shared" si="21"/>
        <v>2012</v>
      </c>
      <c r="F352" s="1" t="s">
        <v>46</v>
      </c>
      <c r="G352" s="1" t="s">
        <v>42</v>
      </c>
      <c r="H352" s="6">
        <v>38448</v>
      </c>
      <c r="I352" s="1">
        <v>10995</v>
      </c>
      <c r="J352" s="7">
        <v>1196</v>
      </c>
      <c r="K352" s="37" t="str">
        <f t="shared" si="22"/>
        <v>2005</v>
      </c>
    </row>
    <row r="353" spans="1:11" x14ac:dyDescent="0.25">
      <c r="A353" s="1" t="s">
        <v>27</v>
      </c>
      <c r="B353" s="35">
        <v>41176</v>
      </c>
      <c r="C353" t="str">
        <f t="shared" si="20"/>
        <v>24</v>
      </c>
      <c r="D353" t="str">
        <f t="shared" si="23"/>
        <v>09</v>
      </c>
      <c r="E353" t="str">
        <f t="shared" si="21"/>
        <v>2012</v>
      </c>
      <c r="F353" s="1" t="s">
        <v>46</v>
      </c>
      <c r="G353" s="1" t="s">
        <v>45</v>
      </c>
      <c r="H353" s="6">
        <v>38013</v>
      </c>
      <c r="I353" s="1">
        <v>10421</v>
      </c>
      <c r="J353" s="7">
        <v>1194.27</v>
      </c>
      <c r="K353" s="37" t="str">
        <f t="shared" si="22"/>
        <v>2004</v>
      </c>
    </row>
    <row r="354" spans="1:11" customFormat="1" x14ac:dyDescent="0.25">
      <c r="A354" s="27" t="s">
        <v>20</v>
      </c>
      <c r="B354" s="34">
        <v>41177</v>
      </c>
      <c r="C354" t="str">
        <f t="shared" si="20"/>
        <v>25</v>
      </c>
      <c r="D354" t="str">
        <f t="shared" si="23"/>
        <v>09</v>
      </c>
      <c r="E354" t="str">
        <f t="shared" si="21"/>
        <v>2012</v>
      </c>
      <c r="F354" s="27" t="s">
        <v>46</v>
      </c>
      <c r="G354" s="27" t="s">
        <v>41</v>
      </c>
      <c r="H354" s="28">
        <v>38016</v>
      </c>
      <c r="I354" s="27">
        <v>10407</v>
      </c>
      <c r="J354" s="29">
        <v>1194</v>
      </c>
      <c r="K354" s="37" t="str">
        <f t="shared" si="22"/>
        <v>2004</v>
      </c>
    </row>
    <row r="355" spans="1:11" x14ac:dyDescent="0.25">
      <c r="A355" s="1" t="s">
        <v>21</v>
      </c>
      <c r="B355" s="35">
        <v>41178</v>
      </c>
      <c r="C355" t="str">
        <f t="shared" si="20"/>
        <v>26</v>
      </c>
      <c r="D355" t="str">
        <f t="shared" si="23"/>
        <v>09</v>
      </c>
      <c r="E355" t="str">
        <f t="shared" si="21"/>
        <v>2012</v>
      </c>
      <c r="F355" s="1" t="s">
        <v>46</v>
      </c>
      <c r="G355" s="1" t="s">
        <v>47</v>
      </c>
      <c r="H355" s="6">
        <v>38358</v>
      </c>
      <c r="I355" s="1">
        <v>10803</v>
      </c>
      <c r="J355" s="7">
        <v>1193.01</v>
      </c>
      <c r="K355" s="37" t="str">
        <f t="shared" si="22"/>
        <v>2005</v>
      </c>
    </row>
    <row r="356" spans="1:11" x14ac:dyDescent="0.25">
      <c r="A356" s="1" t="s">
        <v>22</v>
      </c>
      <c r="B356" s="35">
        <v>41179</v>
      </c>
      <c r="C356" t="str">
        <f t="shared" si="20"/>
        <v>27</v>
      </c>
      <c r="D356" t="str">
        <f t="shared" si="23"/>
        <v>09</v>
      </c>
      <c r="E356" t="str">
        <f t="shared" si="21"/>
        <v>2012</v>
      </c>
      <c r="F356" s="1" t="s">
        <v>38</v>
      </c>
      <c r="G356" s="1" t="s">
        <v>48</v>
      </c>
      <c r="H356" s="6">
        <v>37905</v>
      </c>
      <c r="I356" s="1">
        <v>10319</v>
      </c>
      <c r="J356" s="7">
        <v>1191.2</v>
      </c>
      <c r="K356" s="37" t="str">
        <f t="shared" si="22"/>
        <v>2003</v>
      </c>
    </row>
    <row r="357" spans="1:11" x14ac:dyDescent="0.25">
      <c r="A357" s="1" t="s">
        <v>23</v>
      </c>
      <c r="B357" s="35">
        <v>41180</v>
      </c>
      <c r="C357" t="str">
        <f t="shared" si="20"/>
        <v>28</v>
      </c>
      <c r="D357" t="str">
        <f t="shared" si="23"/>
        <v>09</v>
      </c>
      <c r="E357" t="str">
        <f t="shared" si="21"/>
        <v>2012</v>
      </c>
      <c r="F357" s="1" t="s">
        <v>46</v>
      </c>
      <c r="G357" s="1" t="s">
        <v>45</v>
      </c>
      <c r="H357" s="6">
        <v>38220</v>
      </c>
      <c r="I357" s="1">
        <v>10627</v>
      </c>
      <c r="J357" s="7">
        <v>1185.75</v>
      </c>
      <c r="K357" s="37" t="str">
        <f t="shared" si="22"/>
        <v>2004</v>
      </c>
    </row>
    <row r="358" spans="1:11" x14ac:dyDescent="0.25">
      <c r="A358" s="1" t="s">
        <v>24</v>
      </c>
      <c r="B358" s="35">
        <v>41181</v>
      </c>
      <c r="C358" t="str">
        <f t="shared" si="20"/>
        <v>29</v>
      </c>
      <c r="D358" t="str">
        <f t="shared" si="23"/>
        <v>09</v>
      </c>
      <c r="E358" t="str">
        <f t="shared" si="21"/>
        <v>2012</v>
      </c>
      <c r="F358" s="1" t="s">
        <v>46</v>
      </c>
      <c r="G358" s="1" t="s">
        <v>45</v>
      </c>
      <c r="H358" s="6">
        <v>38211</v>
      </c>
      <c r="I358" s="1">
        <v>10596</v>
      </c>
      <c r="J358" s="7">
        <v>1180.8800000000001</v>
      </c>
      <c r="K358" s="37" t="str">
        <f t="shared" si="22"/>
        <v>2004</v>
      </c>
    </row>
    <row r="359" spans="1:11" customFormat="1" x14ac:dyDescent="0.25">
      <c r="A359" s="27" t="s">
        <v>25</v>
      </c>
      <c r="B359" s="34">
        <v>41182</v>
      </c>
      <c r="C359" t="str">
        <f t="shared" si="20"/>
        <v>30</v>
      </c>
      <c r="D359" t="str">
        <f t="shared" si="23"/>
        <v>09</v>
      </c>
      <c r="E359" t="str">
        <f t="shared" si="21"/>
        <v>2012</v>
      </c>
      <c r="F359" s="27" t="s">
        <v>46</v>
      </c>
      <c r="G359" s="27" t="s">
        <v>41</v>
      </c>
      <c r="H359" s="28">
        <v>37845</v>
      </c>
      <c r="I359" s="27">
        <v>10265</v>
      </c>
      <c r="J359" s="29">
        <v>1176</v>
      </c>
      <c r="K359" s="37" t="str">
        <f t="shared" si="22"/>
        <v>2003</v>
      </c>
    </row>
    <row r="360" spans="1:11" customFormat="1" x14ac:dyDescent="0.25">
      <c r="A360" s="1" t="s">
        <v>26</v>
      </c>
      <c r="B360" s="35">
        <v>41183</v>
      </c>
      <c r="C360" t="str">
        <f t="shared" si="20"/>
        <v>01</v>
      </c>
      <c r="D360" t="str">
        <f t="shared" si="23"/>
        <v>09</v>
      </c>
      <c r="E360" t="str">
        <f t="shared" si="21"/>
        <v>2012</v>
      </c>
      <c r="F360" s="1" t="s">
        <v>38</v>
      </c>
      <c r="G360" s="1" t="s">
        <v>40</v>
      </c>
      <c r="H360" s="6">
        <v>38423</v>
      </c>
      <c r="I360" s="1">
        <v>10929</v>
      </c>
      <c r="J360" s="7">
        <v>1174.75</v>
      </c>
      <c r="K360" s="37" t="str">
        <f t="shared" si="22"/>
        <v>2005</v>
      </c>
    </row>
    <row r="361" spans="1:11" x14ac:dyDescent="0.25">
      <c r="A361" s="1" t="s">
        <v>27</v>
      </c>
      <c r="B361" s="35">
        <v>41184</v>
      </c>
      <c r="C361" t="str">
        <f t="shared" si="20"/>
        <v>02</v>
      </c>
      <c r="D361" t="str">
        <f t="shared" si="23"/>
        <v>10</v>
      </c>
      <c r="E361" t="str">
        <f t="shared" si="21"/>
        <v>2012</v>
      </c>
      <c r="F361" s="1" t="s">
        <v>46</v>
      </c>
      <c r="G361" s="1" t="s">
        <v>47</v>
      </c>
      <c r="H361" s="6">
        <v>37860</v>
      </c>
      <c r="I361" s="1">
        <v>10284</v>
      </c>
      <c r="J361" s="7">
        <v>1170.3699999999999</v>
      </c>
      <c r="K361" s="37" t="str">
        <f t="shared" si="22"/>
        <v>2003</v>
      </c>
    </row>
    <row r="362" spans="1:11" x14ac:dyDescent="0.25">
      <c r="A362" s="1" t="s">
        <v>20</v>
      </c>
      <c r="B362" s="35">
        <v>41185</v>
      </c>
      <c r="C362" t="str">
        <f t="shared" si="20"/>
        <v>03</v>
      </c>
      <c r="D362" t="str">
        <f t="shared" si="23"/>
        <v>10</v>
      </c>
      <c r="E362" t="str">
        <f t="shared" si="21"/>
        <v>2012</v>
      </c>
      <c r="F362" s="1" t="s">
        <v>46</v>
      </c>
      <c r="G362" s="1" t="s">
        <v>47</v>
      </c>
      <c r="H362" s="6">
        <v>37911</v>
      </c>
      <c r="I362" s="1">
        <v>10328</v>
      </c>
      <c r="J362" s="7">
        <v>1168</v>
      </c>
      <c r="K362" s="37" t="str">
        <f t="shared" si="22"/>
        <v>2003</v>
      </c>
    </row>
    <row r="363" spans="1:11" customFormat="1" x14ac:dyDescent="0.25">
      <c r="A363" s="27" t="s">
        <v>21</v>
      </c>
      <c r="B363" s="34">
        <v>41186</v>
      </c>
      <c r="C363" t="str">
        <f t="shared" si="20"/>
        <v>04</v>
      </c>
      <c r="D363" t="str">
        <f t="shared" si="23"/>
        <v>10</v>
      </c>
      <c r="E363" t="str">
        <f t="shared" si="21"/>
        <v>2012</v>
      </c>
      <c r="F363" s="27" t="s">
        <v>46</v>
      </c>
      <c r="G363" s="27" t="s">
        <v>42</v>
      </c>
      <c r="H363" s="28">
        <v>37957</v>
      </c>
      <c r="I363" s="27">
        <v>10357</v>
      </c>
      <c r="J363" s="29">
        <v>1167.68</v>
      </c>
      <c r="K363" s="37" t="str">
        <f t="shared" si="22"/>
        <v>2003</v>
      </c>
    </row>
    <row r="364" spans="1:11" customFormat="1" x14ac:dyDescent="0.25">
      <c r="A364" s="1" t="s">
        <v>22</v>
      </c>
      <c r="B364" s="35">
        <v>41187</v>
      </c>
      <c r="C364" t="str">
        <f t="shared" si="20"/>
        <v>05</v>
      </c>
      <c r="D364" t="str">
        <f t="shared" si="23"/>
        <v>10</v>
      </c>
      <c r="E364" t="str">
        <f t="shared" si="21"/>
        <v>2012</v>
      </c>
      <c r="F364" s="1" t="s">
        <v>38</v>
      </c>
      <c r="G364" s="1" t="s">
        <v>43</v>
      </c>
      <c r="H364" s="6">
        <v>38144</v>
      </c>
      <c r="I364" s="1">
        <v>10557</v>
      </c>
      <c r="J364" s="7">
        <v>1152.5</v>
      </c>
      <c r="K364" s="37" t="str">
        <f t="shared" si="22"/>
        <v>2004</v>
      </c>
    </row>
    <row r="365" spans="1:11" x14ac:dyDescent="0.25">
      <c r="A365" s="1" t="s">
        <v>23</v>
      </c>
      <c r="B365" s="35">
        <v>41188</v>
      </c>
      <c r="C365" t="str">
        <f t="shared" si="20"/>
        <v>06</v>
      </c>
      <c r="D365" t="str">
        <f t="shared" si="23"/>
        <v>10</v>
      </c>
      <c r="E365" t="str">
        <f t="shared" si="21"/>
        <v>2012</v>
      </c>
      <c r="F365" s="1" t="s">
        <v>46</v>
      </c>
      <c r="G365" s="1" t="s">
        <v>47</v>
      </c>
      <c r="H365" s="6">
        <v>38122</v>
      </c>
      <c r="I365" s="1">
        <v>10526</v>
      </c>
      <c r="J365" s="7">
        <v>1151.4000000000001</v>
      </c>
      <c r="K365" s="37" t="str">
        <f t="shared" si="22"/>
        <v>2004</v>
      </c>
    </row>
    <row r="366" spans="1:11" x14ac:dyDescent="0.25">
      <c r="A366" s="1" t="s">
        <v>24</v>
      </c>
      <c r="B366" s="35">
        <v>41189</v>
      </c>
      <c r="C366" t="str">
        <f t="shared" si="20"/>
        <v>07</v>
      </c>
      <c r="D366" t="str">
        <f t="shared" si="23"/>
        <v>10</v>
      </c>
      <c r="E366" t="str">
        <f t="shared" si="21"/>
        <v>2012</v>
      </c>
      <c r="F366" s="1" t="s">
        <v>46</v>
      </c>
      <c r="G366" s="1" t="s">
        <v>44</v>
      </c>
      <c r="H366" s="6">
        <v>38365</v>
      </c>
      <c r="I366" s="1">
        <v>10820</v>
      </c>
      <c r="J366" s="7">
        <v>1140</v>
      </c>
      <c r="K366" s="37" t="str">
        <f t="shared" si="22"/>
        <v>2005</v>
      </c>
    </row>
    <row r="367" spans="1:11" x14ac:dyDescent="0.25">
      <c r="A367" s="1" t="s">
        <v>25</v>
      </c>
      <c r="B367" s="35">
        <v>41190</v>
      </c>
      <c r="C367" t="str">
        <f t="shared" si="20"/>
        <v>08</v>
      </c>
      <c r="D367" t="str">
        <f t="shared" si="23"/>
        <v>10</v>
      </c>
      <c r="E367" t="str">
        <f t="shared" si="21"/>
        <v>2012</v>
      </c>
      <c r="F367" s="1" t="s">
        <v>46</v>
      </c>
      <c r="G367" s="1" t="s">
        <v>47</v>
      </c>
      <c r="H367" s="6">
        <v>38199</v>
      </c>
      <c r="I367" s="1">
        <v>10606</v>
      </c>
      <c r="J367" s="7">
        <v>1130.4000000000001</v>
      </c>
      <c r="K367" s="37" t="str">
        <f t="shared" si="22"/>
        <v>2004</v>
      </c>
    </row>
    <row r="368" spans="1:11" customFormat="1" x14ac:dyDescent="0.25">
      <c r="A368" s="27" t="s">
        <v>26</v>
      </c>
      <c r="B368" s="34">
        <v>41191</v>
      </c>
      <c r="C368" t="str">
        <f t="shared" si="20"/>
        <v>09</v>
      </c>
      <c r="D368" t="str">
        <f t="shared" si="23"/>
        <v>10</v>
      </c>
      <c r="E368" t="str">
        <f t="shared" si="21"/>
        <v>2012</v>
      </c>
      <c r="F368" s="27" t="s">
        <v>46</v>
      </c>
      <c r="G368" s="27" t="s">
        <v>41</v>
      </c>
      <c r="H368" s="28">
        <v>38415</v>
      </c>
      <c r="I368" s="27">
        <v>10919</v>
      </c>
      <c r="J368" s="29">
        <v>1122.8</v>
      </c>
      <c r="K368" s="37" t="str">
        <f t="shared" si="22"/>
        <v>2005</v>
      </c>
    </row>
    <row r="369" spans="1:11" x14ac:dyDescent="0.25">
      <c r="A369" s="1" t="s">
        <v>27</v>
      </c>
      <c r="B369" s="35">
        <v>41192</v>
      </c>
      <c r="C369" t="str">
        <f t="shared" si="20"/>
        <v>10</v>
      </c>
      <c r="D369" t="str">
        <f t="shared" si="23"/>
        <v>10</v>
      </c>
      <c r="E369" t="str">
        <f t="shared" si="21"/>
        <v>2012</v>
      </c>
      <c r="F369" s="1" t="s">
        <v>46</v>
      </c>
      <c r="G369" s="1" t="s">
        <v>47</v>
      </c>
      <c r="H369" s="6">
        <v>37824</v>
      </c>
      <c r="I369" s="1">
        <v>10257</v>
      </c>
      <c r="J369" s="7">
        <v>1119.9000000000001</v>
      </c>
      <c r="K369" s="37" t="str">
        <f t="shared" si="22"/>
        <v>2003</v>
      </c>
    </row>
    <row r="370" spans="1:11" x14ac:dyDescent="0.25">
      <c r="A370" s="1" t="s">
        <v>20</v>
      </c>
      <c r="B370" s="35">
        <v>41193</v>
      </c>
      <c r="C370" t="str">
        <f t="shared" si="20"/>
        <v>11</v>
      </c>
      <c r="D370" t="str">
        <f t="shared" si="23"/>
        <v>10</v>
      </c>
      <c r="E370" t="str">
        <f t="shared" si="21"/>
        <v>2012</v>
      </c>
      <c r="F370" s="1" t="s">
        <v>46</v>
      </c>
      <c r="G370" s="1" t="s">
        <v>45</v>
      </c>
      <c r="H370" s="6">
        <v>38441</v>
      </c>
      <c r="I370" s="1">
        <v>10961</v>
      </c>
      <c r="J370" s="7">
        <v>1119.9000000000001</v>
      </c>
      <c r="K370" s="37" t="str">
        <f t="shared" si="22"/>
        <v>2005</v>
      </c>
    </row>
    <row r="371" spans="1:11" x14ac:dyDescent="0.25">
      <c r="A371" s="1" t="s">
        <v>21</v>
      </c>
      <c r="B371" s="35">
        <v>41194</v>
      </c>
      <c r="C371" t="str">
        <f t="shared" si="20"/>
        <v>12</v>
      </c>
      <c r="D371" t="str">
        <f t="shared" si="23"/>
        <v>10</v>
      </c>
      <c r="E371" t="str">
        <f t="shared" si="21"/>
        <v>2012</v>
      </c>
      <c r="F371" s="1" t="s">
        <v>38</v>
      </c>
      <c r="G371" s="1" t="s">
        <v>48</v>
      </c>
      <c r="H371" s="6">
        <v>37882</v>
      </c>
      <c r="I371" s="1">
        <v>10303</v>
      </c>
      <c r="J371" s="7">
        <v>1117.8</v>
      </c>
      <c r="K371" s="37" t="str">
        <f t="shared" si="22"/>
        <v>2003</v>
      </c>
    </row>
    <row r="372" spans="1:11" customFormat="1" x14ac:dyDescent="0.25">
      <c r="A372" s="27" t="s">
        <v>22</v>
      </c>
      <c r="B372" s="34">
        <v>41195</v>
      </c>
      <c r="C372" t="str">
        <f t="shared" si="20"/>
        <v>13</v>
      </c>
      <c r="D372" t="str">
        <f t="shared" si="23"/>
        <v>10</v>
      </c>
      <c r="E372" t="str">
        <f t="shared" si="21"/>
        <v>2012</v>
      </c>
      <c r="F372" s="27" t="s">
        <v>38</v>
      </c>
      <c r="G372" s="27" t="s">
        <v>40</v>
      </c>
      <c r="H372" s="28">
        <v>37982</v>
      </c>
      <c r="I372" s="27">
        <v>10370</v>
      </c>
      <c r="J372" s="29">
        <v>1117.5999999999999</v>
      </c>
      <c r="K372" s="37" t="str">
        <f t="shared" si="22"/>
        <v>2003</v>
      </c>
    </row>
    <row r="373" spans="1:11" customFormat="1" x14ac:dyDescent="0.25">
      <c r="A373" s="1" t="s">
        <v>23</v>
      </c>
      <c r="B373" s="35">
        <v>41196</v>
      </c>
      <c r="C373" t="str">
        <f t="shared" si="20"/>
        <v>14</v>
      </c>
      <c r="D373" t="str">
        <f t="shared" si="23"/>
        <v>10</v>
      </c>
      <c r="E373" t="str">
        <f t="shared" si="21"/>
        <v>2012</v>
      </c>
      <c r="F373" s="1" t="s">
        <v>46</v>
      </c>
      <c r="G373" s="1" t="s">
        <v>41</v>
      </c>
      <c r="H373" s="6">
        <v>38375</v>
      </c>
      <c r="I373" s="1">
        <v>10846</v>
      </c>
      <c r="J373" s="7">
        <v>1112</v>
      </c>
      <c r="K373" s="37" t="str">
        <f t="shared" si="22"/>
        <v>2005</v>
      </c>
    </row>
    <row r="374" spans="1:11" customFormat="1" x14ac:dyDescent="0.25">
      <c r="A374" s="1" t="s">
        <v>24</v>
      </c>
      <c r="B374" s="35">
        <v>41197</v>
      </c>
      <c r="C374" t="str">
        <f t="shared" si="20"/>
        <v>15</v>
      </c>
      <c r="D374" t="str">
        <f t="shared" si="23"/>
        <v>10</v>
      </c>
      <c r="E374" t="str">
        <f t="shared" si="21"/>
        <v>2012</v>
      </c>
      <c r="F374" s="1" t="s">
        <v>38</v>
      </c>
      <c r="G374" s="1" t="s">
        <v>40</v>
      </c>
      <c r="H374" s="6">
        <v>37952</v>
      </c>
      <c r="I374" s="1">
        <v>10356</v>
      </c>
      <c r="J374" s="7">
        <v>1106.4000000000001</v>
      </c>
      <c r="K374" s="37" t="str">
        <f t="shared" si="22"/>
        <v>2003</v>
      </c>
    </row>
    <row r="375" spans="1:11" x14ac:dyDescent="0.25">
      <c r="A375" s="1" t="s">
        <v>25</v>
      </c>
      <c r="B375" s="35">
        <v>41198</v>
      </c>
      <c r="C375" t="str">
        <f t="shared" si="20"/>
        <v>16</v>
      </c>
      <c r="D375" t="str">
        <f t="shared" si="23"/>
        <v>10</v>
      </c>
      <c r="E375" t="str">
        <f t="shared" si="21"/>
        <v>2012</v>
      </c>
      <c r="F375" s="1" t="s">
        <v>46</v>
      </c>
      <c r="G375" s="1" t="s">
        <v>45</v>
      </c>
      <c r="H375" s="6">
        <v>37835</v>
      </c>
      <c r="I375" s="1">
        <v>10268</v>
      </c>
      <c r="J375" s="7">
        <v>1101.2</v>
      </c>
      <c r="K375" s="37" t="str">
        <f t="shared" si="22"/>
        <v>2003</v>
      </c>
    </row>
    <row r="376" spans="1:11" x14ac:dyDescent="0.25">
      <c r="A376" s="1" t="s">
        <v>26</v>
      </c>
      <c r="B376" s="35">
        <v>41199</v>
      </c>
      <c r="C376" t="str">
        <f t="shared" si="20"/>
        <v>17</v>
      </c>
      <c r="D376" t="str">
        <f t="shared" si="23"/>
        <v>10</v>
      </c>
      <c r="E376" t="str">
        <f t="shared" si="21"/>
        <v>2012</v>
      </c>
      <c r="F376" s="1" t="s">
        <v>46</v>
      </c>
      <c r="G376" s="1" t="s">
        <v>47</v>
      </c>
      <c r="H376" s="6">
        <v>38182</v>
      </c>
      <c r="I376" s="1">
        <v>10590</v>
      </c>
      <c r="J376" s="7">
        <v>1101</v>
      </c>
      <c r="K376" s="37" t="str">
        <f t="shared" si="22"/>
        <v>2004</v>
      </c>
    </row>
    <row r="377" spans="1:11" x14ac:dyDescent="0.25">
      <c r="A377" s="1" t="s">
        <v>27</v>
      </c>
      <c r="B377" s="35">
        <v>41200</v>
      </c>
      <c r="C377" t="str">
        <f t="shared" si="20"/>
        <v>18</v>
      </c>
      <c r="D377" t="str">
        <f t="shared" si="23"/>
        <v>10</v>
      </c>
      <c r="E377" t="str">
        <f t="shared" si="21"/>
        <v>2012</v>
      </c>
      <c r="F377" s="1" t="s">
        <v>46</v>
      </c>
      <c r="G377" s="1" t="s">
        <v>47</v>
      </c>
      <c r="H377" s="6">
        <v>38450</v>
      </c>
      <c r="I377" s="1">
        <v>10966</v>
      </c>
      <c r="J377" s="7">
        <v>1098.46</v>
      </c>
      <c r="K377" s="37" t="str">
        <f t="shared" si="22"/>
        <v>2005</v>
      </c>
    </row>
    <row r="378" spans="1:11" customFormat="1" x14ac:dyDescent="0.25">
      <c r="A378" s="27" t="s">
        <v>20</v>
      </c>
      <c r="B378" s="34">
        <v>41201</v>
      </c>
      <c r="C378" t="str">
        <f t="shared" si="20"/>
        <v>19</v>
      </c>
      <c r="D378" t="str">
        <f t="shared" si="23"/>
        <v>10</v>
      </c>
      <c r="E378" t="str">
        <f t="shared" si="21"/>
        <v>2012</v>
      </c>
      <c r="F378" s="27" t="s">
        <v>38</v>
      </c>
      <c r="G378" s="27" t="s">
        <v>39</v>
      </c>
      <c r="H378" s="28">
        <v>38395</v>
      </c>
      <c r="I378" s="27">
        <v>10866</v>
      </c>
      <c r="J378" s="29">
        <v>1096.2</v>
      </c>
      <c r="K378" s="37" t="str">
        <f t="shared" si="22"/>
        <v>2005</v>
      </c>
    </row>
    <row r="379" spans="1:11" customFormat="1" x14ac:dyDescent="0.25">
      <c r="A379" s="1" t="s">
        <v>21</v>
      </c>
      <c r="B379" s="35">
        <v>41202</v>
      </c>
      <c r="C379" t="str">
        <f t="shared" si="20"/>
        <v>20</v>
      </c>
      <c r="D379" t="str">
        <f t="shared" si="23"/>
        <v>10</v>
      </c>
      <c r="E379" t="str">
        <f t="shared" si="21"/>
        <v>2012</v>
      </c>
      <c r="F379" s="1" t="s">
        <v>46</v>
      </c>
      <c r="G379" s="1" t="s">
        <v>42</v>
      </c>
      <c r="H379" s="6">
        <v>38249</v>
      </c>
      <c r="I379" s="1">
        <v>10653</v>
      </c>
      <c r="J379" s="7">
        <v>1083.1500000000001</v>
      </c>
      <c r="K379" s="37" t="str">
        <f t="shared" si="22"/>
        <v>2004</v>
      </c>
    </row>
    <row r="380" spans="1:11" x14ac:dyDescent="0.25">
      <c r="A380" s="1" t="s">
        <v>22</v>
      </c>
      <c r="B380" s="35">
        <v>41203</v>
      </c>
      <c r="C380" t="str">
        <f t="shared" si="20"/>
        <v>21</v>
      </c>
      <c r="D380" t="str">
        <f t="shared" si="23"/>
        <v>10</v>
      </c>
      <c r="E380" t="str">
        <f t="shared" si="21"/>
        <v>2012</v>
      </c>
      <c r="F380" s="1" t="s">
        <v>46</v>
      </c>
      <c r="G380" s="1" t="s">
        <v>47</v>
      </c>
      <c r="H380" s="6">
        <v>38340</v>
      </c>
      <c r="I380" s="1">
        <v>10749</v>
      </c>
      <c r="J380" s="7">
        <v>1080</v>
      </c>
      <c r="K380" s="37" t="str">
        <f t="shared" si="22"/>
        <v>2004</v>
      </c>
    </row>
    <row r="381" spans="1:11" customFormat="1" x14ac:dyDescent="0.25">
      <c r="A381" s="27" t="s">
        <v>23</v>
      </c>
      <c r="B381" s="34">
        <v>41204</v>
      </c>
      <c r="C381" t="str">
        <f t="shared" si="20"/>
        <v>22</v>
      </c>
      <c r="D381" t="str">
        <f t="shared" si="23"/>
        <v>10</v>
      </c>
      <c r="E381" t="str">
        <f t="shared" si="21"/>
        <v>2012</v>
      </c>
      <c r="F381" s="27" t="s">
        <v>46</v>
      </c>
      <c r="G381" s="27" t="s">
        <v>42</v>
      </c>
      <c r="H381" s="28">
        <v>38385</v>
      </c>
      <c r="I381" s="27">
        <v>10859</v>
      </c>
      <c r="J381" s="29">
        <v>1078.69</v>
      </c>
      <c r="K381" s="37" t="str">
        <f t="shared" si="22"/>
        <v>2005</v>
      </c>
    </row>
    <row r="382" spans="1:11" customFormat="1" x14ac:dyDescent="0.25">
      <c r="A382" s="1" t="s">
        <v>24</v>
      </c>
      <c r="B382" s="35">
        <v>41205</v>
      </c>
      <c r="C382" t="str">
        <f t="shared" si="20"/>
        <v>23</v>
      </c>
      <c r="D382" t="str">
        <f t="shared" si="23"/>
        <v>10</v>
      </c>
      <c r="E382" t="str">
        <f t="shared" si="21"/>
        <v>2012</v>
      </c>
      <c r="F382" s="1" t="s">
        <v>38</v>
      </c>
      <c r="G382" s="1" t="s">
        <v>40</v>
      </c>
      <c r="H382" s="6">
        <v>38027</v>
      </c>
      <c r="I382" s="1">
        <v>10439</v>
      </c>
      <c r="J382" s="7">
        <v>1078</v>
      </c>
      <c r="K382" s="37" t="str">
        <f t="shared" si="22"/>
        <v>2004</v>
      </c>
    </row>
    <row r="383" spans="1:11" x14ac:dyDescent="0.25">
      <c r="A383" s="1" t="s">
        <v>25</v>
      </c>
      <c r="B383" s="35">
        <v>41206</v>
      </c>
      <c r="C383" t="str">
        <f t="shared" si="20"/>
        <v>24</v>
      </c>
      <c r="D383" t="str">
        <f t="shared" si="23"/>
        <v>10</v>
      </c>
      <c r="E383" t="str">
        <f t="shared" si="21"/>
        <v>2012</v>
      </c>
      <c r="F383" s="1" t="s">
        <v>46</v>
      </c>
      <c r="G383" s="1" t="s">
        <v>45</v>
      </c>
      <c r="H383" s="6">
        <v>38147</v>
      </c>
      <c r="I383" s="1">
        <v>10560</v>
      </c>
      <c r="J383" s="7">
        <v>1072.42</v>
      </c>
      <c r="K383" s="37" t="str">
        <f t="shared" si="22"/>
        <v>2004</v>
      </c>
    </row>
    <row r="384" spans="1:11" customFormat="1" x14ac:dyDescent="0.25">
      <c r="A384" s="27" t="s">
        <v>26</v>
      </c>
      <c r="B384" s="34">
        <v>41207</v>
      </c>
      <c r="C384" t="str">
        <f t="shared" si="20"/>
        <v>25</v>
      </c>
      <c r="D384" t="str">
        <f t="shared" si="23"/>
        <v>10</v>
      </c>
      <c r="E384" t="str">
        <f t="shared" si="21"/>
        <v>2012</v>
      </c>
      <c r="F384" s="27" t="s">
        <v>38</v>
      </c>
      <c r="G384" s="27" t="s">
        <v>43</v>
      </c>
      <c r="H384" s="28">
        <v>38375</v>
      </c>
      <c r="I384" s="27">
        <v>10837</v>
      </c>
      <c r="J384" s="29">
        <v>1064.5</v>
      </c>
      <c r="K384" s="37" t="str">
        <f t="shared" si="22"/>
        <v>2005</v>
      </c>
    </row>
    <row r="385" spans="1:11" x14ac:dyDescent="0.25">
      <c r="A385" s="1" t="s">
        <v>27</v>
      </c>
      <c r="B385" s="35">
        <v>41208</v>
      </c>
      <c r="C385" t="str">
        <f t="shared" si="20"/>
        <v>26</v>
      </c>
      <c r="D385" t="str">
        <f t="shared" si="23"/>
        <v>10</v>
      </c>
      <c r="E385" t="str">
        <f t="shared" si="21"/>
        <v>2012</v>
      </c>
      <c r="F385" s="1" t="s">
        <v>46</v>
      </c>
      <c r="G385" s="1" t="s">
        <v>47</v>
      </c>
      <c r="H385" s="6">
        <v>38200</v>
      </c>
      <c r="I385" s="1">
        <v>10608</v>
      </c>
      <c r="J385" s="7">
        <v>1064</v>
      </c>
      <c r="K385" s="37" t="str">
        <f t="shared" si="22"/>
        <v>2004</v>
      </c>
    </row>
    <row r="386" spans="1:11" customFormat="1" x14ac:dyDescent="0.25">
      <c r="A386" s="27" t="s">
        <v>20</v>
      </c>
      <c r="B386" s="34">
        <v>41209</v>
      </c>
      <c r="C386" t="str">
        <f t="shared" si="20"/>
        <v>27</v>
      </c>
      <c r="D386" t="str">
        <f t="shared" si="23"/>
        <v>10</v>
      </c>
      <c r="E386" t="str">
        <f t="shared" si="21"/>
        <v>2012</v>
      </c>
      <c r="F386" s="27" t="s">
        <v>46</v>
      </c>
      <c r="G386" s="27" t="s">
        <v>42</v>
      </c>
      <c r="H386" s="28">
        <v>37975</v>
      </c>
      <c r="I386" s="27">
        <v>10387</v>
      </c>
      <c r="J386" s="29">
        <v>1058.4000000000001</v>
      </c>
      <c r="K386" s="37" t="str">
        <f t="shared" si="22"/>
        <v>2003</v>
      </c>
    </row>
    <row r="387" spans="1:11" customFormat="1" x14ac:dyDescent="0.25">
      <c r="A387" s="1" t="s">
        <v>21</v>
      </c>
      <c r="B387" s="35">
        <v>41210</v>
      </c>
      <c r="C387" t="str">
        <f t="shared" ref="C387:C450" si="24">TEXT(B387,"DD")</f>
        <v>28</v>
      </c>
      <c r="D387" t="str">
        <f t="shared" si="23"/>
        <v>10</v>
      </c>
      <c r="E387" t="str">
        <f t="shared" ref="E387:E450" si="25">TEXT(B387,"YYYY")</f>
        <v>2012</v>
      </c>
      <c r="F387" s="1" t="s">
        <v>38</v>
      </c>
      <c r="G387" s="1" t="s">
        <v>40</v>
      </c>
      <c r="H387" s="6">
        <v>37875</v>
      </c>
      <c r="I387" s="1">
        <v>10296</v>
      </c>
      <c r="J387" s="7">
        <v>1050.5999999999999</v>
      </c>
      <c r="K387" s="37" t="str">
        <f t="shared" ref="K387:K450" si="26">TEXT(H387,"YYYY")</f>
        <v>2003</v>
      </c>
    </row>
    <row r="388" spans="1:11" x14ac:dyDescent="0.25">
      <c r="A388" s="1" t="s">
        <v>22</v>
      </c>
      <c r="B388" s="35">
        <v>41211</v>
      </c>
      <c r="C388" t="str">
        <f t="shared" si="24"/>
        <v>29</v>
      </c>
      <c r="D388" t="str">
        <f t="shared" ref="D388:D451" si="27">TEXT(B387,"MM")</f>
        <v>10</v>
      </c>
      <c r="E388" t="str">
        <f t="shared" si="25"/>
        <v>2012</v>
      </c>
      <c r="F388" s="1" t="s">
        <v>46</v>
      </c>
      <c r="G388" s="1" t="s">
        <v>45</v>
      </c>
      <c r="H388" s="6">
        <v>38065</v>
      </c>
      <c r="I388" s="1">
        <v>10472</v>
      </c>
      <c r="J388" s="7">
        <v>1036.8</v>
      </c>
      <c r="K388" s="37" t="str">
        <f t="shared" si="26"/>
        <v>2004</v>
      </c>
    </row>
    <row r="389" spans="1:11" x14ac:dyDescent="0.25">
      <c r="A389" s="1" t="s">
        <v>23</v>
      </c>
      <c r="B389" s="35">
        <v>41212</v>
      </c>
      <c r="C389" t="str">
        <f t="shared" si="24"/>
        <v>30</v>
      </c>
      <c r="D389" t="str">
        <f t="shared" si="27"/>
        <v>10</v>
      </c>
      <c r="E389" t="str">
        <f t="shared" si="25"/>
        <v>2012</v>
      </c>
      <c r="F389" s="1" t="s">
        <v>46</v>
      </c>
      <c r="G389" s="1" t="s">
        <v>44</v>
      </c>
      <c r="H389" s="6">
        <v>38038</v>
      </c>
      <c r="I389" s="1">
        <v>10444</v>
      </c>
      <c r="J389" s="7">
        <v>1031.7</v>
      </c>
      <c r="K389" s="37" t="str">
        <f t="shared" si="26"/>
        <v>2004</v>
      </c>
    </row>
    <row r="390" spans="1:11" customFormat="1" x14ac:dyDescent="0.25">
      <c r="A390" s="27" t="s">
        <v>24</v>
      </c>
      <c r="B390" s="34">
        <v>41213</v>
      </c>
      <c r="C390" t="str">
        <f t="shared" si="24"/>
        <v>31</v>
      </c>
      <c r="D390" t="str">
        <f t="shared" si="27"/>
        <v>10</v>
      </c>
      <c r="E390" t="str">
        <f t="shared" si="25"/>
        <v>2012</v>
      </c>
      <c r="F390" s="27" t="s">
        <v>46</v>
      </c>
      <c r="G390" s="27" t="s">
        <v>42</v>
      </c>
      <c r="H390" s="28">
        <v>38366</v>
      </c>
      <c r="I390" s="27">
        <v>10825</v>
      </c>
      <c r="J390" s="29">
        <v>1030.76</v>
      </c>
      <c r="K390" s="37" t="str">
        <f t="shared" si="26"/>
        <v>2005</v>
      </c>
    </row>
    <row r="391" spans="1:11" x14ac:dyDescent="0.25">
      <c r="A391" s="1" t="s">
        <v>25</v>
      </c>
      <c r="B391" s="35">
        <v>41214</v>
      </c>
      <c r="C391" t="str">
        <f t="shared" si="24"/>
        <v>01</v>
      </c>
      <c r="D391" t="str">
        <f t="shared" si="27"/>
        <v>10</v>
      </c>
      <c r="E391" t="str">
        <f t="shared" si="25"/>
        <v>2012</v>
      </c>
      <c r="F391" s="1" t="s">
        <v>46</v>
      </c>
      <c r="G391" s="1" t="s">
        <v>47</v>
      </c>
      <c r="H391" s="6">
        <v>38470</v>
      </c>
      <c r="I391" s="1">
        <v>11026</v>
      </c>
      <c r="J391" s="7">
        <v>1030</v>
      </c>
      <c r="K391" s="37" t="str">
        <f t="shared" si="26"/>
        <v>2005</v>
      </c>
    </row>
    <row r="392" spans="1:11" customFormat="1" x14ac:dyDescent="0.25">
      <c r="A392" s="27" t="s">
        <v>26</v>
      </c>
      <c r="B392" s="34">
        <v>41215</v>
      </c>
      <c r="C392" t="str">
        <f t="shared" si="24"/>
        <v>02</v>
      </c>
      <c r="D392" t="str">
        <f t="shared" si="27"/>
        <v>11</v>
      </c>
      <c r="E392" t="str">
        <f t="shared" si="25"/>
        <v>2012</v>
      </c>
      <c r="F392" s="27" t="s">
        <v>38</v>
      </c>
      <c r="G392" s="27" t="s">
        <v>40</v>
      </c>
      <c r="H392" s="28">
        <v>38424</v>
      </c>
      <c r="I392" s="27">
        <v>10944</v>
      </c>
      <c r="J392" s="29">
        <v>1025.33</v>
      </c>
      <c r="K392" s="37" t="str">
        <f t="shared" si="26"/>
        <v>2005</v>
      </c>
    </row>
    <row r="393" spans="1:11" customFormat="1" x14ac:dyDescent="0.25">
      <c r="A393" s="1" t="s">
        <v>27</v>
      </c>
      <c r="B393" s="35">
        <v>41216</v>
      </c>
      <c r="C393" t="str">
        <f t="shared" si="24"/>
        <v>03</v>
      </c>
      <c r="D393" t="str">
        <f t="shared" si="27"/>
        <v>11</v>
      </c>
      <c r="E393" t="str">
        <f t="shared" si="25"/>
        <v>2012</v>
      </c>
      <c r="F393" s="1" t="s">
        <v>38</v>
      </c>
      <c r="G393" s="1" t="s">
        <v>40</v>
      </c>
      <c r="H393" s="6">
        <v>38041</v>
      </c>
      <c r="I393" s="1">
        <v>10423</v>
      </c>
      <c r="J393" s="7">
        <v>1020</v>
      </c>
      <c r="K393" s="37" t="str">
        <f t="shared" si="26"/>
        <v>2004</v>
      </c>
    </row>
    <row r="394" spans="1:11" customFormat="1" x14ac:dyDescent="0.25">
      <c r="A394" s="1" t="s">
        <v>20</v>
      </c>
      <c r="B394" s="35">
        <v>41217</v>
      </c>
      <c r="C394" t="str">
        <f t="shared" si="24"/>
        <v>04</v>
      </c>
      <c r="D394" t="str">
        <f t="shared" si="27"/>
        <v>11</v>
      </c>
      <c r="E394" t="str">
        <f t="shared" si="25"/>
        <v>2012</v>
      </c>
      <c r="F394" s="1" t="s">
        <v>46</v>
      </c>
      <c r="G394" s="1" t="s">
        <v>41</v>
      </c>
      <c r="H394" s="6">
        <v>38450</v>
      </c>
      <c r="I394" s="1">
        <v>10982</v>
      </c>
      <c r="J394" s="7">
        <v>1014</v>
      </c>
      <c r="K394" s="37" t="str">
        <f t="shared" si="26"/>
        <v>2005</v>
      </c>
    </row>
    <row r="395" spans="1:11" x14ac:dyDescent="0.25">
      <c r="A395" s="1" t="s">
        <v>21</v>
      </c>
      <c r="B395" s="35">
        <v>41218</v>
      </c>
      <c r="C395" t="str">
        <f t="shared" si="24"/>
        <v>05</v>
      </c>
      <c r="D395" t="str">
        <f t="shared" si="27"/>
        <v>11</v>
      </c>
      <c r="E395" t="str">
        <f t="shared" si="25"/>
        <v>2012</v>
      </c>
      <c r="F395" s="1" t="s">
        <v>46</v>
      </c>
      <c r="G395" s="1" t="s">
        <v>47</v>
      </c>
      <c r="H395" s="6">
        <v>38169</v>
      </c>
      <c r="I395" s="1">
        <v>10580</v>
      </c>
      <c r="J395" s="7">
        <v>1013.74</v>
      </c>
      <c r="K395" s="37" t="str">
        <f t="shared" si="26"/>
        <v>2004</v>
      </c>
    </row>
    <row r="396" spans="1:11" customFormat="1" x14ac:dyDescent="0.25">
      <c r="A396" s="27" t="s">
        <v>22</v>
      </c>
      <c r="B396" s="34">
        <v>41219</v>
      </c>
      <c r="C396" t="str">
        <f t="shared" si="24"/>
        <v>06</v>
      </c>
      <c r="D396" t="str">
        <f t="shared" si="27"/>
        <v>11</v>
      </c>
      <c r="E396" t="str">
        <f t="shared" si="25"/>
        <v>2012</v>
      </c>
      <c r="F396" s="27" t="s">
        <v>38</v>
      </c>
      <c r="G396" s="27" t="s">
        <v>43</v>
      </c>
      <c r="H396" s="28">
        <v>38312</v>
      </c>
      <c r="I396" s="27">
        <v>10736</v>
      </c>
      <c r="J396" s="29">
        <v>997</v>
      </c>
      <c r="K396" s="37" t="str">
        <f t="shared" si="26"/>
        <v>2004</v>
      </c>
    </row>
    <row r="397" spans="1:11" x14ac:dyDescent="0.25">
      <c r="A397" s="1" t="s">
        <v>23</v>
      </c>
      <c r="B397" s="35">
        <v>41220</v>
      </c>
      <c r="C397" t="str">
        <f t="shared" si="24"/>
        <v>07</v>
      </c>
      <c r="D397" t="str">
        <f t="shared" si="27"/>
        <v>11</v>
      </c>
      <c r="E397" t="str">
        <f t="shared" si="25"/>
        <v>2012</v>
      </c>
      <c r="F397" s="1" t="s">
        <v>46</v>
      </c>
      <c r="G397" s="1" t="s">
        <v>45</v>
      </c>
      <c r="H397" s="6">
        <v>38274</v>
      </c>
      <c r="I397" s="1">
        <v>10696</v>
      </c>
      <c r="J397" s="7">
        <v>996</v>
      </c>
      <c r="K397" s="37" t="str">
        <f t="shared" si="26"/>
        <v>2004</v>
      </c>
    </row>
    <row r="398" spans="1:11" x14ac:dyDescent="0.25">
      <c r="A398" s="1" t="s">
        <v>24</v>
      </c>
      <c r="B398" s="35">
        <v>41221</v>
      </c>
      <c r="C398" t="str">
        <f t="shared" si="24"/>
        <v>08</v>
      </c>
      <c r="D398" t="str">
        <f t="shared" si="27"/>
        <v>11</v>
      </c>
      <c r="E398" t="str">
        <f t="shared" si="25"/>
        <v>2012</v>
      </c>
      <c r="F398" s="1" t="s">
        <v>46</v>
      </c>
      <c r="G398" s="1" t="s">
        <v>47</v>
      </c>
      <c r="H398" s="6">
        <v>37908</v>
      </c>
      <c r="I398" s="1">
        <v>10326</v>
      </c>
      <c r="J398" s="7">
        <v>982</v>
      </c>
      <c r="K398" s="37" t="str">
        <f t="shared" si="26"/>
        <v>2003</v>
      </c>
    </row>
    <row r="399" spans="1:11" customFormat="1" x14ac:dyDescent="0.25">
      <c r="A399" s="27" t="s">
        <v>25</v>
      </c>
      <c r="B399" s="34">
        <v>41222</v>
      </c>
      <c r="C399" t="str">
        <f t="shared" si="24"/>
        <v>09</v>
      </c>
      <c r="D399" t="str">
        <f t="shared" si="27"/>
        <v>11</v>
      </c>
      <c r="E399" t="str">
        <f t="shared" si="25"/>
        <v>2012</v>
      </c>
      <c r="F399" s="27" t="s">
        <v>46</v>
      </c>
      <c r="G399" s="27" t="s">
        <v>41</v>
      </c>
      <c r="H399" s="28">
        <v>38340</v>
      </c>
      <c r="I399" s="27">
        <v>10781</v>
      </c>
      <c r="J399" s="29">
        <v>975.88</v>
      </c>
      <c r="K399" s="37" t="str">
        <f t="shared" si="26"/>
        <v>2004</v>
      </c>
    </row>
    <row r="400" spans="1:11" customFormat="1" x14ac:dyDescent="0.25">
      <c r="A400" s="1" t="s">
        <v>26</v>
      </c>
      <c r="B400" s="35">
        <v>41223</v>
      </c>
      <c r="C400" t="str">
        <f t="shared" si="24"/>
        <v>10</v>
      </c>
      <c r="D400" t="str">
        <f t="shared" si="27"/>
        <v>11</v>
      </c>
      <c r="E400" t="str">
        <f t="shared" si="25"/>
        <v>2012</v>
      </c>
      <c r="F400" s="1" t="s">
        <v>46</v>
      </c>
      <c r="G400" s="1" t="s">
        <v>42</v>
      </c>
      <c r="H400" s="6">
        <v>38381</v>
      </c>
      <c r="I400" s="1">
        <v>10842</v>
      </c>
      <c r="J400" s="7">
        <v>975</v>
      </c>
      <c r="K400" s="37" t="str">
        <f t="shared" si="26"/>
        <v>2005</v>
      </c>
    </row>
    <row r="401" spans="1:11" customFormat="1" x14ac:dyDescent="0.25">
      <c r="A401" s="1" t="s">
        <v>27</v>
      </c>
      <c r="B401" s="35">
        <v>41224</v>
      </c>
      <c r="C401" t="str">
        <f t="shared" si="24"/>
        <v>11</v>
      </c>
      <c r="D401" t="str">
        <f t="shared" si="27"/>
        <v>11</v>
      </c>
      <c r="E401" t="str">
        <f t="shared" si="25"/>
        <v>2012</v>
      </c>
      <c r="F401" s="1" t="s">
        <v>38</v>
      </c>
      <c r="G401" s="1" t="s">
        <v>43</v>
      </c>
      <c r="H401" s="6">
        <v>38382</v>
      </c>
      <c r="I401" s="1">
        <v>10849</v>
      </c>
      <c r="J401" s="7">
        <v>967.82</v>
      </c>
      <c r="K401" s="37" t="str">
        <f t="shared" si="26"/>
        <v>2005</v>
      </c>
    </row>
    <row r="402" spans="1:11" customFormat="1" x14ac:dyDescent="0.25">
      <c r="A402" s="1" t="s">
        <v>20</v>
      </c>
      <c r="B402" s="35">
        <v>41225</v>
      </c>
      <c r="C402" t="str">
        <f t="shared" si="24"/>
        <v>12</v>
      </c>
      <c r="D402" t="str">
        <f t="shared" si="27"/>
        <v>11</v>
      </c>
      <c r="E402" t="str">
        <f t="shared" si="25"/>
        <v>2012</v>
      </c>
      <c r="F402" s="1" t="s">
        <v>38</v>
      </c>
      <c r="G402" s="1" t="s">
        <v>43</v>
      </c>
      <c r="H402" s="6">
        <v>38007</v>
      </c>
      <c r="I402" s="1">
        <v>10411</v>
      </c>
      <c r="J402" s="7">
        <v>966.8</v>
      </c>
      <c r="K402" s="37" t="str">
        <f t="shared" si="26"/>
        <v>2004</v>
      </c>
    </row>
    <row r="403" spans="1:11" customFormat="1" x14ac:dyDescent="0.25">
      <c r="A403" s="1" t="s">
        <v>21</v>
      </c>
      <c r="B403" s="35">
        <v>41226</v>
      </c>
      <c r="C403" t="str">
        <f t="shared" si="24"/>
        <v>13</v>
      </c>
      <c r="D403" t="str">
        <f t="shared" si="27"/>
        <v>11</v>
      </c>
      <c r="E403" t="str">
        <f t="shared" si="25"/>
        <v>2012</v>
      </c>
      <c r="F403" s="1" t="s">
        <v>46</v>
      </c>
      <c r="G403" s="1" t="s">
        <v>41</v>
      </c>
      <c r="H403" s="6">
        <v>38162</v>
      </c>
      <c r="I403" s="1">
        <v>10563</v>
      </c>
      <c r="J403" s="7">
        <v>965</v>
      </c>
      <c r="K403" s="37" t="str">
        <f t="shared" si="26"/>
        <v>2004</v>
      </c>
    </row>
    <row r="404" spans="1:11" customFormat="1" x14ac:dyDescent="0.25">
      <c r="A404" s="1" t="s">
        <v>22</v>
      </c>
      <c r="B404" s="35">
        <v>41227</v>
      </c>
      <c r="C404" t="str">
        <f t="shared" si="24"/>
        <v>14</v>
      </c>
      <c r="D404" t="str">
        <f t="shared" si="27"/>
        <v>11</v>
      </c>
      <c r="E404" t="str">
        <f t="shared" si="25"/>
        <v>2012</v>
      </c>
      <c r="F404" s="1" t="s">
        <v>46</v>
      </c>
      <c r="G404" s="1" t="s">
        <v>42</v>
      </c>
      <c r="H404" s="6">
        <v>38060</v>
      </c>
      <c r="I404" s="1">
        <v>10469</v>
      </c>
      <c r="J404" s="7">
        <v>956.67</v>
      </c>
      <c r="K404" s="37" t="str">
        <f t="shared" si="26"/>
        <v>2004</v>
      </c>
    </row>
    <row r="405" spans="1:11" customFormat="1" x14ac:dyDescent="0.25">
      <c r="A405" s="1" t="s">
        <v>23</v>
      </c>
      <c r="B405" s="35">
        <v>41228</v>
      </c>
      <c r="C405" t="str">
        <f t="shared" si="24"/>
        <v>15</v>
      </c>
      <c r="D405" t="str">
        <f t="shared" si="27"/>
        <v>11</v>
      </c>
      <c r="E405" t="str">
        <f t="shared" si="25"/>
        <v>2012</v>
      </c>
      <c r="F405" s="1" t="s">
        <v>46</v>
      </c>
      <c r="G405" s="1" t="s">
        <v>42</v>
      </c>
      <c r="H405" s="6">
        <v>37881</v>
      </c>
      <c r="I405" s="1">
        <v>10304</v>
      </c>
      <c r="J405" s="7">
        <v>954.4</v>
      </c>
      <c r="K405" s="37" t="str">
        <f t="shared" si="26"/>
        <v>2003</v>
      </c>
    </row>
    <row r="406" spans="1:11" customFormat="1" x14ac:dyDescent="0.25">
      <c r="A406" s="1" t="s">
        <v>24</v>
      </c>
      <c r="B406" s="35">
        <v>41229</v>
      </c>
      <c r="C406" t="str">
        <f t="shared" si="24"/>
        <v>16</v>
      </c>
      <c r="D406" t="str">
        <f t="shared" si="27"/>
        <v>11</v>
      </c>
      <c r="E406" t="str">
        <f t="shared" si="25"/>
        <v>2012</v>
      </c>
      <c r="F406" s="1" t="s">
        <v>46</v>
      </c>
      <c r="G406" s="1" t="s">
        <v>42</v>
      </c>
      <c r="H406" s="6">
        <v>37959</v>
      </c>
      <c r="I406" s="1">
        <v>10364</v>
      </c>
      <c r="J406" s="7">
        <v>950</v>
      </c>
      <c r="K406" s="37" t="str">
        <f t="shared" si="26"/>
        <v>2003</v>
      </c>
    </row>
    <row r="407" spans="1:11" customFormat="1" x14ac:dyDescent="0.25">
      <c r="A407" s="1" t="s">
        <v>25</v>
      </c>
      <c r="B407" s="35">
        <v>41230</v>
      </c>
      <c r="C407" t="str">
        <f t="shared" si="24"/>
        <v>17</v>
      </c>
      <c r="D407" t="str">
        <f t="shared" si="27"/>
        <v>11</v>
      </c>
      <c r="E407" t="str">
        <f t="shared" si="25"/>
        <v>2012</v>
      </c>
      <c r="F407" s="1" t="s">
        <v>38</v>
      </c>
      <c r="G407" s="1" t="s">
        <v>39</v>
      </c>
      <c r="H407" s="6">
        <v>38116</v>
      </c>
      <c r="I407" s="1">
        <v>10529</v>
      </c>
      <c r="J407" s="7">
        <v>946</v>
      </c>
      <c r="K407" s="37" t="str">
        <f t="shared" si="26"/>
        <v>2004</v>
      </c>
    </row>
    <row r="408" spans="1:11" customFormat="1" x14ac:dyDescent="0.25">
      <c r="A408" s="1" t="s">
        <v>26</v>
      </c>
      <c r="B408" s="35">
        <v>41231</v>
      </c>
      <c r="C408" t="str">
        <f t="shared" si="24"/>
        <v>18</v>
      </c>
      <c r="D408" t="str">
        <f t="shared" si="27"/>
        <v>11</v>
      </c>
      <c r="E408" t="str">
        <f t="shared" si="25"/>
        <v>2012</v>
      </c>
      <c r="F408" s="1" t="s">
        <v>46</v>
      </c>
      <c r="G408" s="1" t="s">
        <v>41</v>
      </c>
      <c r="H408" s="6">
        <v>38451</v>
      </c>
      <c r="I408" s="1">
        <v>10994</v>
      </c>
      <c r="J408" s="7">
        <v>940.5</v>
      </c>
      <c r="K408" s="37" t="str">
        <f t="shared" si="26"/>
        <v>2005</v>
      </c>
    </row>
    <row r="409" spans="1:11" x14ac:dyDescent="0.25">
      <c r="A409" s="1" t="s">
        <v>27</v>
      </c>
      <c r="B409" s="35">
        <v>41232</v>
      </c>
      <c r="C409" t="str">
        <f t="shared" si="24"/>
        <v>19</v>
      </c>
      <c r="D409" t="str">
        <f t="shared" si="27"/>
        <v>11</v>
      </c>
      <c r="E409" t="str">
        <f t="shared" si="25"/>
        <v>2012</v>
      </c>
      <c r="F409" s="1" t="s">
        <v>46</v>
      </c>
      <c r="G409" s="1" t="s">
        <v>47</v>
      </c>
      <c r="H409" s="6">
        <v>38409</v>
      </c>
      <c r="I409" s="1">
        <v>10901</v>
      </c>
      <c r="J409" s="7">
        <v>934.5</v>
      </c>
      <c r="K409" s="37" t="str">
        <f t="shared" si="26"/>
        <v>2005</v>
      </c>
    </row>
    <row r="410" spans="1:11" x14ac:dyDescent="0.25">
      <c r="A410" s="1" t="s">
        <v>20</v>
      </c>
      <c r="B410" s="35">
        <v>41233</v>
      </c>
      <c r="C410" t="str">
        <f t="shared" si="24"/>
        <v>20</v>
      </c>
      <c r="D410" t="str">
        <f t="shared" si="27"/>
        <v>11</v>
      </c>
      <c r="E410" t="str">
        <f t="shared" si="25"/>
        <v>2012</v>
      </c>
      <c r="F410" s="1" t="s">
        <v>46</v>
      </c>
      <c r="G410" s="1" t="s">
        <v>44</v>
      </c>
      <c r="H410" s="6">
        <v>38455</v>
      </c>
      <c r="I410" s="1">
        <v>11011</v>
      </c>
      <c r="J410" s="7">
        <v>933.5</v>
      </c>
      <c r="K410" s="37" t="str">
        <f t="shared" si="26"/>
        <v>2005</v>
      </c>
    </row>
    <row r="411" spans="1:11" x14ac:dyDescent="0.25">
      <c r="A411" s="1" t="s">
        <v>21</v>
      </c>
      <c r="B411" s="35">
        <v>41234</v>
      </c>
      <c r="C411" t="str">
        <f t="shared" si="24"/>
        <v>21</v>
      </c>
      <c r="D411" t="str">
        <f t="shared" si="27"/>
        <v>11</v>
      </c>
      <c r="E411" t="str">
        <f t="shared" si="25"/>
        <v>2012</v>
      </c>
      <c r="F411" s="1" t="s">
        <v>46</v>
      </c>
      <c r="G411" s="1" t="s">
        <v>44</v>
      </c>
      <c r="H411" s="6">
        <v>38415</v>
      </c>
      <c r="I411" s="1">
        <v>10903</v>
      </c>
      <c r="J411" s="7">
        <v>932.05</v>
      </c>
      <c r="K411" s="37" t="str">
        <f t="shared" si="26"/>
        <v>2005</v>
      </c>
    </row>
    <row r="412" spans="1:11" customFormat="1" x14ac:dyDescent="0.25">
      <c r="A412" s="27" t="s">
        <v>22</v>
      </c>
      <c r="B412" s="34">
        <v>41235</v>
      </c>
      <c r="C412" t="str">
        <f t="shared" si="24"/>
        <v>22</v>
      </c>
      <c r="D412" t="str">
        <f t="shared" si="27"/>
        <v>11</v>
      </c>
      <c r="E412" t="str">
        <f t="shared" si="25"/>
        <v>2012</v>
      </c>
      <c r="F412" s="27" t="s">
        <v>38</v>
      </c>
      <c r="G412" s="27" t="s">
        <v>43</v>
      </c>
      <c r="H412" s="28">
        <v>38387</v>
      </c>
      <c r="I412" s="27">
        <v>10828</v>
      </c>
      <c r="J412" s="29">
        <v>932</v>
      </c>
      <c r="K412" s="37" t="str">
        <f t="shared" si="26"/>
        <v>2005</v>
      </c>
    </row>
    <row r="413" spans="1:11" x14ac:dyDescent="0.25">
      <c r="A413" s="1" t="s">
        <v>23</v>
      </c>
      <c r="B413" s="35">
        <v>41236</v>
      </c>
      <c r="C413" t="str">
        <f t="shared" si="24"/>
        <v>23</v>
      </c>
      <c r="D413" t="str">
        <f t="shared" si="27"/>
        <v>11</v>
      </c>
      <c r="E413" t="str">
        <f t="shared" si="25"/>
        <v>2012</v>
      </c>
      <c r="F413" s="1" t="s">
        <v>38</v>
      </c>
      <c r="G413" s="1" t="s">
        <v>48</v>
      </c>
      <c r="H413" s="6">
        <v>38381</v>
      </c>
      <c r="I413" s="1">
        <v>10848</v>
      </c>
      <c r="J413" s="7">
        <v>931.5</v>
      </c>
      <c r="K413" s="37" t="str">
        <f t="shared" si="26"/>
        <v>2005</v>
      </c>
    </row>
    <row r="414" spans="1:11" customFormat="1" x14ac:dyDescent="0.25">
      <c r="A414" s="27" t="s">
        <v>24</v>
      </c>
      <c r="B414" s="34">
        <v>41237</v>
      </c>
      <c r="C414" t="str">
        <f t="shared" si="24"/>
        <v>24</v>
      </c>
      <c r="D414" t="str">
        <f t="shared" si="27"/>
        <v>11</v>
      </c>
      <c r="E414" t="str">
        <f t="shared" si="25"/>
        <v>2012</v>
      </c>
      <c r="F414" s="27" t="s">
        <v>38</v>
      </c>
      <c r="G414" s="27" t="s">
        <v>39</v>
      </c>
      <c r="H414" s="28">
        <v>38291</v>
      </c>
      <c r="I414" s="27">
        <v>10721</v>
      </c>
      <c r="J414" s="29">
        <v>923.87</v>
      </c>
      <c r="K414" s="37" t="str">
        <f t="shared" si="26"/>
        <v>2004</v>
      </c>
    </row>
    <row r="415" spans="1:11" customFormat="1" x14ac:dyDescent="0.25">
      <c r="A415" s="1" t="s">
        <v>25</v>
      </c>
      <c r="B415" s="35">
        <v>41238</v>
      </c>
      <c r="C415" t="str">
        <f t="shared" si="24"/>
        <v>25</v>
      </c>
      <c r="D415" t="str">
        <f t="shared" si="27"/>
        <v>11</v>
      </c>
      <c r="E415" t="str">
        <f t="shared" si="25"/>
        <v>2012</v>
      </c>
      <c r="F415" s="1" t="s">
        <v>38</v>
      </c>
      <c r="G415" s="1" t="s">
        <v>40</v>
      </c>
      <c r="H415" s="6">
        <v>38427</v>
      </c>
      <c r="I415" s="1">
        <v>10933</v>
      </c>
      <c r="J415" s="7">
        <v>920.6</v>
      </c>
      <c r="K415" s="37" t="str">
        <f t="shared" si="26"/>
        <v>2005</v>
      </c>
    </row>
    <row r="416" spans="1:11" customFormat="1" x14ac:dyDescent="0.25">
      <c r="A416" s="1" t="s">
        <v>26</v>
      </c>
      <c r="B416" s="35">
        <v>41239</v>
      </c>
      <c r="C416" t="str">
        <f t="shared" si="24"/>
        <v>26</v>
      </c>
      <c r="D416" t="str">
        <f t="shared" si="27"/>
        <v>11</v>
      </c>
      <c r="E416" t="str">
        <f t="shared" si="25"/>
        <v>2012</v>
      </c>
      <c r="F416" s="1" t="s">
        <v>46</v>
      </c>
      <c r="G416" s="1" t="s">
        <v>42</v>
      </c>
      <c r="H416" s="6">
        <v>38254</v>
      </c>
      <c r="I416" s="1">
        <v>10671</v>
      </c>
      <c r="J416" s="7">
        <v>920.1</v>
      </c>
      <c r="K416" s="37" t="str">
        <f t="shared" si="26"/>
        <v>2004</v>
      </c>
    </row>
    <row r="417" spans="1:11" x14ac:dyDescent="0.25">
      <c r="A417" s="1" t="s">
        <v>27</v>
      </c>
      <c r="B417" s="35">
        <v>41240</v>
      </c>
      <c r="C417" t="str">
        <f t="shared" si="24"/>
        <v>27</v>
      </c>
      <c r="D417" t="str">
        <f t="shared" si="27"/>
        <v>11</v>
      </c>
      <c r="E417" t="str">
        <f t="shared" si="25"/>
        <v>2012</v>
      </c>
      <c r="F417" s="1" t="s">
        <v>38</v>
      </c>
      <c r="G417" s="1" t="s">
        <v>48</v>
      </c>
      <c r="H417" s="6">
        <v>38395</v>
      </c>
      <c r="I417" s="1">
        <v>10876</v>
      </c>
      <c r="J417" s="7">
        <v>917</v>
      </c>
      <c r="K417" s="37" t="str">
        <f t="shared" si="26"/>
        <v>2005</v>
      </c>
    </row>
    <row r="418" spans="1:11" x14ac:dyDescent="0.25">
      <c r="A418" s="1" t="s">
        <v>20</v>
      </c>
      <c r="B418" s="35">
        <v>41241</v>
      </c>
      <c r="C418" t="str">
        <f t="shared" si="24"/>
        <v>28</v>
      </c>
      <c r="D418" t="str">
        <f t="shared" si="27"/>
        <v>11</v>
      </c>
      <c r="E418" t="str">
        <f t="shared" si="25"/>
        <v>2012</v>
      </c>
      <c r="F418" s="1" t="s">
        <v>46</v>
      </c>
      <c r="G418" s="1" t="s">
        <v>47</v>
      </c>
      <c r="H418" s="6">
        <v>38053</v>
      </c>
      <c r="I418" s="1">
        <v>10447</v>
      </c>
      <c r="J418" s="7">
        <v>914.4</v>
      </c>
      <c r="K418" s="37" t="str">
        <f t="shared" si="26"/>
        <v>2004</v>
      </c>
    </row>
    <row r="419" spans="1:11" x14ac:dyDescent="0.25">
      <c r="A419" s="1" t="s">
        <v>21</v>
      </c>
      <c r="B419" s="35">
        <v>41242</v>
      </c>
      <c r="C419" t="str">
        <f t="shared" si="24"/>
        <v>29</v>
      </c>
      <c r="D419" t="str">
        <f t="shared" si="27"/>
        <v>11</v>
      </c>
      <c r="E419" t="str">
        <f t="shared" si="25"/>
        <v>2012</v>
      </c>
      <c r="F419" s="1" t="s">
        <v>46</v>
      </c>
      <c r="G419" s="1" t="s">
        <v>47</v>
      </c>
      <c r="H419" s="6">
        <v>38086</v>
      </c>
      <c r="I419" s="1">
        <v>10494</v>
      </c>
      <c r="J419" s="7">
        <v>912</v>
      </c>
      <c r="K419" s="37" t="str">
        <f t="shared" si="26"/>
        <v>2004</v>
      </c>
    </row>
    <row r="420" spans="1:11" customFormat="1" x14ac:dyDescent="0.25">
      <c r="A420" s="27" t="s">
        <v>22</v>
      </c>
      <c r="B420" s="34">
        <v>41243</v>
      </c>
      <c r="C420" t="str">
        <f t="shared" si="24"/>
        <v>30</v>
      </c>
      <c r="D420" t="str">
        <f t="shared" si="27"/>
        <v>11</v>
      </c>
      <c r="E420" t="str">
        <f t="shared" si="25"/>
        <v>2012</v>
      </c>
      <c r="F420" s="27" t="s">
        <v>46</v>
      </c>
      <c r="G420" s="27" t="s">
        <v>42</v>
      </c>
      <c r="H420" s="28">
        <v>38445</v>
      </c>
      <c r="I420" s="27">
        <v>10976</v>
      </c>
      <c r="J420" s="29">
        <v>912</v>
      </c>
      <c r="K420" s="37" t="str">
        <f t="shared" si="26"/>
        <v>2005</v>
      </c>
    </row>
    <row r="421" spans="1:11" customFormat="1" x14ac:dyDescent="0.25">
      <c r="A421" s="1" t="s">
        <v>23</v>
      </c>
      <c r="B421" s="35">
        <v>41244</v>
      </c>
      <c r="C421" t="str">
        <f t="shared" si="24"/>
        <v>01</v>
      </c>
      <c r="D421" t="str">
        <f t="shared" si="27"/>
        <v>11</v>
      </c>
      <c r="E421" t="str">
        <f t="shared" si="25"/>
        <v>2012</v>
      </c>
      <c r="F421" s="1" t="s">
        <v>46</v>
      </c>
      <c r="G421" s="1" t="s">
        <v>41</v>
      </c>
      <c r="H421" s="6">
        <v>38444</v>
      </c>
      <c r="I421" s="1">
        <v>10967</v>
      </c>
      <c r="J421" s="7">
        <v>910.4</v>
      </c>
      <c r="K421" s="37" t="str">
        <f t="shared" si="26"/>
        <v>2005</v>
      </c>
    </row>
    <row r="422" spans="1:11" customFormat="1" x14ac:dyDescent="0.25">
      <c r="A422" s="1" t="s">
        <v>24</v>
      </c>
      <c r="B422" s="35">
        <v>41245</v>
      </c>
      <c r="C422" t="str">
        <f t="shared" si="24"/>
        <v>02</v>
      </c>
      <c r="D422" t="str">
        <f t="shared" si="27"/>
        <v>12</v>
      </c>
      <c r="E422" t="str">
        <f t="shared" si="25"/>
        <v>2012</v>
      </c>
      <c r="F422" s="1" t="s">
        <v>38</v>
      </c>
      <c r="G422" s="1" t="s">
        <v>40</v>
      </c>
      <c r="H422" s="6">
        <v>38375</v>
      </c>
      <c r="I422" s="1">
        <v>10833</v>
      </c>
      <c r="J422" s="7">
        <v>906.93</v>
      </c>
      <c r="K422" s="37" t="str">
        <f t="shared" si="26"/>
        <v>2005</v>
      </c>
    </row>
    <row r="423" spans="1:11" customFormat="1" x14ac:dyDescent="0.25">
      <c r="A423" s="1" t="s">
        <v>25</v>
      </c>
      <c r="B423" s="35">
        <v>41246</v>
      </c>
      <c r="C423" t="str">
        <f t="shared" si="24"/>
        <v>03</v>
      </c>
      <c r="D423" t="str">
        <f t="shared" si="27"/>
        <v>12</v>
      </c>
      <c r="E423" t="str">
        <f t="shared" si="25"/>
        <v>2012</v>
      </c>
      <c r="F423" s="1" t="s">
        <v>46</v>
      </c>
      <c r="G423" s="1" t="s">
        <v>41</v>
      </c>
      <c r="H423" s="6">
        <v>38456</v>
      </c>
      <c r="I423" s="1">
        <v>11000</v>
      </c>
      <c r="J423" s="7">
        <v>903.75</v>
      </c>
      <c r="K423" s="37" t="str">
        <f t="shared" si="26"/>
        <v>2005</v>
      </c>
    </row>
    <row r="424" spans="1:11" customFormat="1" x14ac:dyDescent="0.25">
      <c r="A424" s="1" t="s">
        <v>26</v>
      </c>
      <c r="B424" s="35">
        <v>41247</v>
      </c>
      <c r="C424" t="str">
        <f t="shared" si="24"/>
        <v>04</v>
      </c>
      <c r="D424" t="str">
        <f t="shared" si="27"/>
        <v>12</v>
      </c>
      <c r="E424" t="str">
        <f t="shared" si="25"/>
        <v>2012</v>
      </c>
      <c r="F424" s="1" t="s">
        <v>46</v>
      </c>
      <c r="G424" s="1" t="s">
        <v>42</v>
      </c>
      <c r="H424" s="6">
        <v>38218</v>
      </c>
      <c r="I424" s="1">
        <v>10630</v>
      </c>
      <c r="J424" s="7">
        <v>903.6</v>
      </c>
      <c r="K424" s="37" t="str">
        <f t="shared" si="26"/>
        <v>2004</v>
      </c>
    </row>
    <row r="425" spans="1:11" x14ac:dyDescent="0.25">
      <c r="A425" s="1" t="s">
        <v>27</v>
      </c>
      <c r="B425" s="35">
        <v>41248</v>
      </c>
      <c r="C425" t="str">
        <f t="shared" si="24"/>
        <v>05</v>
      </c>
      <c r="D425" t="str">
        <f t="shared" si="27"/>
        <v>12</v>
      </c>
      <c r="E425" t="str">
        <f t="shared" si="25"/>
        <v>2012</v>
      </c>
      <c r="F425" s="1" t="s">
        <v>46</v>
      </c>
      <c r="G425" s="1" t="s">
        <v>45</v>
      </c>
      <c r="H425" s="6">
        <v>37973</v>
      </c>
      <c r="I425" s="1">
        <v>10383</v>
      </c>
      <c r="J425" s="7">
        <v>899</v>
      </c>
      <c r="K425" s="37" t="str">
        <f t="shared" si="26"/>
        <v>2003</v>
      </c>
    </row>
    <row r="426" spans="1:11" x14ac:dyDescent="0.25">
      <c r="A426" s="1" t="s">
        <v>20</v>
      </c>
      <c r="B426" s="35">
        <v>41249</v>
      </c>
      <c r="C426" t="str">
        <f t="shared" si="24"/>
        <v>06</v>
      </c>
      <c r="D426" t="str">
        <f t="shared" si="27"/>
        <v>12</v>
      </c>
      <c r="E426" t="str">
        <f t="shared" si="25"/>
        <v>2012</v>
      </c>
      <c r="F426" s="1" t="s">
        <v>46</v>
      </c>
      <c r="G426" s="1" t="s">
        <v>47</v>
      </c>
      <c r="H426" s="6">
        <v>38403</v>
      </c>
      <c r="I426" s="1">
        <v>10882</v>
      </c>
      <c r="J426" s="7">
        <v>892.64</v>
      </c>
      <c r="K426" s="37" t="str">
        <f t="shared" si="26"/>
        <v>2005</v>
      </c>
    </row>
    <row r="427" spans="1:11" customFormat="1" x14ac:dyDescent="0.25">
      <c r="A427" s="27" t="s">
        <v>21</v>
      </c>
      <c r="B427" s="34">
        <v>41250</v>
      </c>
      <c r="C427" t="str">
        <f t="shared" si="24"/>
        <v>07</v>
      </c>
      <c r="D427" t="str">
        <f t="shared" si="27"/>
        <v>12</v>
      </c>
      <c r="E427" t="str">
        <f t="shared" si="25"/>
        <v>2012</v>
      </c>
      <c r="F427" s="27" t="s">
        <v>38</v>
      </c>
      <c r="G427" s="27" t="s">
        <v>39</v>
      </c>
      <c r="H427" s="28">
        <v>38179</v>
      </c>
      <c r="I427" s="27">
        <v>10569</v>
      </c>
      <c r="J427" s="29">
        <v>890</v>
      </c>
      <c r="K427" s="37" t="str">
        <f t="shared" si="26"/>
        <v>2004</v>
      </c>
    </row>
    <row r="428" spans="1:11" customFormat="1" x14ac:dyDescent="0.25">
      <c r="A428" s="1" t="s">
        <v>22</v>
      </c>
      <c r="B428" s="35">
        <v>41251</v>
      </c>
      <c r="C428" t="str">
        <f t="shared" si="24"/>
        <v>08</v>
      </c>
      <c r="D428" t="str">
        <f t="shared" si="27"/>
        <v>12</v>
      </c>
      <c r="E428" t="str">
        <f t="shared" si="25"/>
        <v>2012</v>
      </c>
      <c r="F428" s="1" t="s">
        <v>46</v>
      </c>
      <c r="G428" s="1" t="s">
        <v>41</v>
      </c>
      <c r="H428" s="6">
        <v>38074</v>
      </c>
      <c r="I428" s="1">
        <v>10487</v>
      </c>
      <c r="J428" s="7">
        <v>889.7</v>
      </c>
      <c r="K428" s="37" t="str">
        <f t="shared" si="26"/>
        <v>2004</v>
      </c>
    </row>
    <row r="429" spans="1:11" customFormat="1" x14ac:dyDescent="0.25">
      <c r="A429" s="1" t="s">
        <v>23</v>
      </c>
      <c r="B429" s="35">
        <v>41252</v>
      </c>
      <c r="C429" t="str">
        <f t="shared" si="24"/>
        <v>09</v>
      </c>
      <c r="D429" t="str">
        <f t="shared" si="27"/>
        <v>12</v>
      </c>
      <c r="E429" t="str">
        <f t="shared" si="25"/>
        <v>2012</v>
      </c>
      <c r="F429" s="1" t="s">
        <v>46</v>
      </c>
      <c r="G429" s="1" t="s">
        <v>41</v>
      </c>
      <c r="H429" s="6">
        <v>38143</v>
      </c>
      <c r="I429" s="1">
        <v>10552</v>
      </c>
      <c r="J429" s="7">
        <v>880.5</v>
      </c>
      <c r="K429" s="37" t="str">
        <f t="shared" si="26"/>
        <v>2004</v>
      </c>
    </row>
    <row r="430" spans="1:11" x14ac:dyDescent="0.25">
      <c r="A430" s="1" t="s">
        <v>24</v>
      </c>
      <c r="B430" s="35">
        <v>41253</v>
      </c>
      <c r="C430" t="str">
        <f t="shared" si="24"/>
        <v>10</v>
      </c>
      <c r="D430" t="str">
        <f t="shared" si="27"/>
        <v>12</v>
      </c>
      <c r="E430" t="str">
        <f t="shared" si="25"/>
        <v>2012</v>
      </c>
      <c r="F430" s="1" t="s">
        <v>46</v>
      </c>
      <c r="G430" s="1" t="s">
        <v>47</v>
      </c>
      <c r="H430" s="6">
        <v>38273</v>
      </c>
      <c r="I430" s="1">
        <v>10692</v>
      </c>
      <c r="J430" s="7">
        <v>878</v>
      </c>
      <c r="K430" s="37" t="str">
        <f t="shared" si="26"/>
        <v>2004</v>
      </c>
    </row>
    <row r="431" spans="1:11" customFormat="1" x14ac:dyDescent="0.25">
      <c r="A431" s="27" t="s">
        <v>25</v>
      </c>
      <c r="B431" s="34">
        <v>41254</v>
      </c>
      <c r="C431" t="str">
        <f t="shared" si="24"/>
        <v>11</v>
      </c>
      <c r="D431" t="str">
        <f t="shared" si="27"/>
        <v>12</v>
      </c>
      <c r="E431" t="str">
        <f t="shared" si="25"/>
        <v>2012</v>
      </c>
      <c r="F431" s="27" t="s">
        <v>46</v>
      </c>
      <c r="G431" s="27" t="s">
        <v>42</v>
      </c>
      <c r="H431" s="28">
        <v>38462</v>
      </c>
      <c r="I431" s="27">
        <v>11027</v>
      </c>
      <c r="J431" s="29">
        <v>877.72</v>
      </c>
      <c r="K431" s="37" t="str">
        <f t="shared" si="26"/>
        <v>2005</v>
      </c>
    </row>
    <row r="432" spans="1:11" customFormat="1" x14ac:dyDescent="0.25">
      <c r="A432" s="1" t="s">
        <v>26</v>
      </c>
      <c r="B432" s="35">
        <v>41255</v>
      </c>
      <c r="C432" t="str">
        <f t="shared" si="24"/>
        <v>12</v>
      </c>
      <c r="D432" t="str">
        <f t="shared" si="27"/>
        <v>12</v>
      </c>
      <c r="E432" t="str">
        <f t="shared" si="25"/>
        <v>2012</v>
      </c>
      <c r="F432" s="1" t="s">
        <v>38</v>
      </c>
      <c r="G432" s="1" t="s">
        <v>39</v>
      </c>
      <c r="H432" s="6">
        <v>37919</v>
      </c>
      <c r="I432" s="1">
        <v>10333</v>
      </c>
      <c r="J432" s="7">
        <v>877.2</v>
      </c>
      <c r="K432" s="37" t="str">
        <f t="shared" si="26"/>
        <v>2003</v>
      </c>
    </row>
    <row r="433" spans="1:11" x14ac:dyDescent="0.25">
      <c r="A433" s="1" t="s">
        <v>27</v>
      </c>
      <c r="B433" s="35">
        <v>41256</v>
      </c>
      <c r="C433" t="str">
        <f t="shared" si="24"/>
        <v>13</v>
      </c>
      <c r="D433" t="str">
        <f t="shared" si="27"/>
        <v>12</v>
      </c>
      <c r="E433" t="str">
        <f t="shared" si="25"/>
        <v>2012</v>
      </c>
      <c r="F433" s="1" t="s">
        <v>46</v>
      </c>
      <c r="G433" s="1" t="s">
        <v>47</v>
      </c>
      <c r="H433" s="6">
        <v>38333</v>
      </c>
      <c r="I433" s="1">
        <v>10774</v>
      </c>
      <c r="J433" s="7">
        <v>868.75</v>
      </c>
      <c r="K433" s="37" t="str">
        <f t="shared" si="26"/>
        <v>2004</v>
      </c>
    </row>
    <row r="434" spans="1:11" customFormat="1" x14ac:dyDescent="0.25">
      <c r="A434" s="27" t="s">
        <v>20</v>
      </c>
      <c r="B434" s="34">
        <v>41257</v>
      </c>
      <c r="C434" t="str">
        <f t="shared" si="24"/>
        <v>14</v>
      </c>
      <c r="D434" t="str">
        <f t="shared" si="27"/>
        <v>12</v>
      </c>
      <c r="E434" t="str">
        <f t="shared" si="25"/>
        <v>2012</v>
      </c>
      <c r="F434" s="27" t="s">
        <v>46</v>
      </c>
      <c r="G434" s="27" t="s">
        <v>42</v>
      </c>
      <c r="H434" s="28">
        <v>37968</v>
      </c>
      <c r="I434" s="27">
        <v>10377</v>
      </c>
      <c r="J434" s="29">
        <v>863.6</v>
      </c>
      <c r="K434" s="37" t="str">
        <f t="shared" si="26"/>
        <v>2003</v>
      </c>
    </row>
    <row r="435" spans="1:11" customFormat="1" x14ac:dyDescent="0.25">
      <c r="A435" s="1" t="s">
        <v>21</v>
      </c>
      <c r="B435" s="35">
        <v>41258</v>
      </c>
      <c r="C435" t="str">
        <f t="shared" si="24"/>
        <v>15</v>
      </c>
      <c r="D435" t="str">
        <f t="shared" si="27"/>
        <v>12</v>
      </c>
      <c r="E435" t="str">
        <f t="shared" si="25"/>
        <v>2012</v>
      </c>
      <c r="F435" s="1" t="s">
        <v>46</v>
      </c>
      <c r="G435" s="1" t="s">
        <v>42</v>
      </c>
      <c r="H435" s="6">
        <v>38414</v>
      </c>
      <c r="I435" s="1">
        <v>10902</v>
      </c>
      <c r="J435" s="7">
        <v>863.43</v>
      </c>
      <c r="K435" s="37" t="str">
        <f t="shared" si="26"/>
        <v>2005</v>
      </c>
    </row>
    <row r="436" spans="1:11" customFormat="1" x14ac:dyDescent="0.25">
      <c r="A436" s="1" t="s">
        <v>22</v>
      </c>
      <c r="B436" s="35">
        <v>41259</v>
      </c>
      <c r="C436" t="str">
        <f t="shared" si="24"/>
        <v>16</v>
      </c>
      <c r="D436" t="str">
        <f t="shared" si="27"/>
        <v>12</v>
      </c>
      <c r="E436" t="str">
        <f t="shared" si="25"/>
        <v>2012</v>
      </c>
      <c r="F436" s="1" t="s">
        <v>46</v>
      </c>
      <c r="G436" s="1" t="s">
        <v>41</v>
      </c>
      <c r="H436" s="6">
        <v>37968</v>
      </c>
      <c r="I436" s="1">
        <v>10379</v>
      </c>
      <c r="J436" s="7">
        <v>863.28</v>
      </c>
      <c r="K436" s="37" t="str">
        <f t="shared" si="26"/>
        <v>2003</v>
      </c>
    </row>
    <row r="437" spans="1:11" customFormat="1" x14ac:dyDescent="0.25">
      <c r="A437" s="1" t="s">
        <v>23</v>
      </c>
      <c r="B437" s="35">
        <v>41260</v>
      </c>
      <c r="C437" t="str">
        <f t="shared" si="24"/>
        <v>17</v>
      </c>
      <c r="D437" t="str">
        <f t="shared" si="27"/>
        <v>12</v>
      </c>
      <c r="E437" t="str">
        <f t="shared" si="25"/>
        <v>2012</v>
      </c>
      <c r="F437" s="1" t="s">
        <v>46</v>
      </c>
      <c r="G437" s="1" t="s">
        <v>42</v>
      </c>
      <c r="H437" s="6">
        <v>38263</v>
      </c>
      <c r="I437" s="1">
        <v>10690</v>
      </c>
      <c r="J437" s="7">
        <v>862.5</v>
      </c>
      <c r="K437" s="37" t="str">
        <f t="shared" si="26"/>
        <v>2004</v>
      </c>
    </row>
    <row r="438" spans="1:11" x14ac:dyDescent="0.25">
      <c r="A438" s="1" t="s">
        <v>24</v>
      </c>
      <c r="B438" s="35">
        <v>41261</v>
      </c>
      <c r="C438" t="str">
        <f t="shared" si="24"/>
        <v>18</v>
      </c>
      <c r="D438" t="str">
        <f t="shared" si="27"/>
        <v>12</v>
      </c>
      <c r="E438" t="str">
        <f t="shared" si="25"/>
        <v>2012</v>
      </c>
      <c r="F438" s="1" t="s">
        <v>38</v>
      </c>
      <c r="G438" s="1" t="s">
        <v>48</v>
      </c>
      <c r="H438" s="6">
        <v>38401</v>
      </c>
      <c r="I438" s="1">
        <v>10890</v>
      </c>
      <c r="J438" s="7">
        <v>860.1</v>
      </c>
      <c r="K438" s="37" t="str">
        <f t="shared" si="26"/>
        <v>2005</v>
      </c>
    </row>
    <row r="439" spans="1:11" x14ac:dyDescent="0.25">
      <c r="A439" s="1" t="s">
        <v>25</v>
      </c>
      <c r="B439" s="35">
        <v>41262</v>
      </c>
      <c r="C439" t="str">
        <f t="shared" si="24"/>
        <v>19</v>
      </c>
      <c r="D439" t="str">
        <f t="shared" si="27"/>
        <v>12</v>
      </c>
      <c r="E439" t="str">
        <f t="shared" si="25"/>
        <v>2012</v>
      </c>
      <c r="F439" s="1" t="s">
        <v>46</v>
      </c>
      <c r="G439" s="1" t="s">
        <v>44</v>
      </c>
      <c r="H439" s="6">
        <v>38416</v>
      </c>
      <c r="I439" s="1">
        <v>10911</v>
      </c>
      <c r="J439" s="7">
        <v>858</v>
      </c>
      <c r="K439" s="37" t="str">
        <f t="shared" si="26"/>
        <v>2005</v>
      </c>
    </row>
    <row r="440" spans="1:11" x14ac:dyDescent="0.25">
      <c r="A440" s="1" t="s">
        <v>26</v>
      </c>
      <c r="B440" s="35">
        <v>41263</v>
      </c>
      <c r="C440" t="str">
        <f t="shared" si="24"/>
        <v>20</v>
      </c>
      <c r="D440" t="str">
        <f t="shared" si="27"/>
        <v>12</v>
      </c>
      <c r="E440" t="str">
        <f t="shared" si="25"/>
        <v>2012</v>
      </c>
      <c r="F440" s="1" t="s">
        <v>46</v>
      </c>
      <c r="G440" s="1" t="s">
        <v>47</v>
      </c>
      <c r="H440" s="6">
        <v>37995</v>
      </c>
      <c r="I440" s="1">
        <v>10403</v>
      </c>
      <c r="J440" s="7">
        <v>855.01</v>
      </c>
      <c r="K440" s="37" t="str">
        <f t="shared" si="26"/>
        <v>2004</v>
      </c>
    </row>
    <row r="441" spans="1:11" x14ac:dyDescent="0.25">
      <c r="C441" t="str">
        <f t="shared" si="24"/>
        <v>00</v>
      </c>
      <c r="D441" t="str">
        <f t="shared" si="27"/>
        <v>12</v>
      </c>
      <c r="E441" t="str">
        <f t="shared" si="25"/>
        <v>1900</v>
      </c>
      <c r="F441" s="1" t="s">
        <v>46</v>
      </c>
      <c r="G441" s="1" t="s">
        <v>45</v>
      </c>
      <c r="H441" s="6">
        <v>38360</v>
      </c>
      <c r="I441" s="1">
        <v>10811</v>
      </c>
      <c r="J441" s="7">
        <v>852</v>
      </c>
      <c r="K441" s="37" t="str">
        <f t="shared" si="26"/>
        <v>2005</v>
      </c>
    </row>
    <row r="442" spans="1:11" x14ac:dyDescent="0.25">
      <c r="C442" t="str">
        <f t="shared" si="24"/>
        <v>00</v>
      </c>
      <c r="D442" t="str">
        <f t="shared" si="27"/>
        <v>01</v>
      </c>
      <c r="E442" t="str">
        <f t="shared" si="25"/>
        <v>1900</v>
      </c>
      <c r="F442" s="1" t="s">
        <v>46</v>
      </c>
      <c r="G442" s="1" t="s">
        <v>44</v>
      </c>
      <c r="H442" s="6">
        <v>38088</v>
      </c>
      <c r="I442" s="1">
        <v>10492</v>
      </c>
      <c r="J442" s="7">
        <v>851.2</v>
      </c>
      <c r="K442" s="37" t="str">
        <f t="shared" si="26"/>
        <v>2004</v>
      </c>
    </row>
    <row r="443" spans="1:11" customFormat="1" x14ac:dyDescent="0.25">
      <c r="B443" s="36"/>
      <c r="C443" t="str">
        <f t="shared" si="24"/>
        <v>00</v>
      </c>
      <c r="D443" t="str">
        <f t="shared" si="27"/>
        <v>01</v>
      </c>
      <c r="E443" t="str">
        <f t="shared" si="25"/>
        <v>1900</v>
      </c>
      <c r="F443" s="27" t="s">
        <v>46</v>
      </c>
      <c r="G443" s="27" t="s">
        <v>42</v>
      </c>
      <c r="H443" s="28">
        <v>37875</v>
      </c>
      <c r="I443" s="27">
        <v>10293</v>
      </c>
      <c r="J443" s="29">
        <v>848.7</v>
      </c>
      <c r="K443" s="37" t="str">
        <f t="shared" si="26"/>
        <v>2003</v>
      </c>
    </row>
    <row r="444" spans="1:11" customFormat="1" x14ac:dyDescent="0.25">
      <c r="B444" s="36"/>
      <c r="C444" t="str">
        <f t="shared" si="24"/>
        <v>00</v>
      </c>
      <c r="D444" t="str">
        <f t="shared" si="27"/>
        <v>01</v>
      </c>
      <c r="E444" t="str">
        <f t="shared" si="25"/>
        <v>1900</v>
      </c>
      <c r="F444" s="1" t="s">
        <v>38</v>
      </c>
      <c r="G444" s="1" t="s">
        <v>40</v>
      </c>
      <c r="H444" s="6">
        <v>38441</v>
      </c>
      <c r="I444" s="1">
        <v>10965</v>
      </c>
      <c r="J444" s="7">
        <v>848</v>
      </c>
      <c r="K444" s="37" t="str">
        <f t="shared" si="26"/>
        <v>2005</v>
      </c>
    </row>
    <row r="445" spans="1:11" customFormat="1" x14ac:dyDescent="0.25">
      <c r="B445" s="36"/>
      <c r="C445" t="str">
        <f t="shared" si="24"/>
        <v>00</v>
      </c>
      <c r="D445" t="str">
        <f t="shared" si="27"/>
        <v>01</v>
      </c>
      <c r="E445" t="str">
        <f t="shared" si="25"/>
        <v>1900</v>
      </c>
      <c r="F445" s="1" t="s">
        <v>46</v>
      </c>
      <c r="G445" s="1" t="s">
        <v>42</v>
      </c>
      <c r="H445" s="6">
        <v>38373</v>
      </c>
      <c r="I445" s="1">
        <v>10835</v>
      </c>
      <c r="J445" s="7">
        <v>845.8</v>
      </c>
      <c r="K445" s="37" t="str">
        <f t="shared" si="26"/>
        <v>2005</v>
      </c>
    </row>
    <row r="446" spans="1:11" x14ac:dyDescent="0.25">
      <c r="C446" t="str">
        <f t="shared" si="24"/>
        <v>00</v>
      </c>
      <c r="D446" t="str">
        <f t="shared" si="27"/>
        <v>01</v>
      </c>
      <c r="E446" t="str">
        <f t="shared" si="25"/>
        <v>1900</v>
      </c>
      <c r="F446" s="1" t="s">
        <v>46</v>
      </c>
      <c r="G446" s="1" t="s">
        <v>45</v>
      </c>
      <c r="H446" s="6">
        <v>38296</v>
      </c>
      <c r="I446" s="1">
        <v>10719</v>
      </c>
      <c r="J446" s="7">
        <v>844.25</v>
      </c>
      <c r="K446" s="37" t="str">
        <f t="shared" si="26"/>
        <v>2004</v>
      </c>
    </row>
    <row r="447" spans="1:11" customFormat="1" x14ac:dyDescent="0.25">
      <c r="B447" s="36"/>
      <c r="C447" t="str">
        <f t="shared" si="24"/>
        <v>00</v>
      </c>
      <c r="D447" t="str">
        <f t="shared" si="27"/>
        <v>01</v>
      </c>
      <c r="E447" t="str">
        <f t="shared" si="25"/>
        <v>1900</v>
      </c>
      <c r="F447" s="27" t="s">
        <v>46</v>
      </c>
      <c r="G447" s="27" t="s">
        <v>42</v>
      </c>
      <c r="H447" s="28">
        <v>38389</v>
      </c>
      <c r="I447" s="27">
        <v>10827</v>
      </c>
      <c r="J447" s="29">
        <v>843</v>
      </c>
      <c r="K447" s="37" t="str">
        <f t="shared" si="26"/>
        <v>2005</v>
      </c>
    </row>
    <row r="448" spans="1:11" x14ac:dyDescent="0.25">
      <c r="C448" t="str">
        <f t="shared" si="24"/>
        <v>00</v>
      </c>
      <c r="D448" t="str">
        <f t="shared" si="27"/>
        <v>01</v>
      </c>
      <c r="E448" t="str">
        <f t="shared" si="25"/>
        <v>1900</v>
      </c>
      <c r="F448" s="1" t="s">
        <v>46</v>
      </c>
      <c r="G448" s="1" t="s">
        <v>44</v>
      </c>
      <c r="H448" s="6">
        <v>38168</v>
      </c>
      <c r="I448" s="1">
        <v>10576</v>
      </c>
      <c r="J448" s="7">
        <v>838.45</v>
      </c>
      <c r="K448" s="37" t="str">
        <f t="shared" si="26"/>
        <v>2004</v>
      </c>
    </row>
    <row r="449" spans="2:11" customFormat="1" x14ac:dyDescent="0.25">
      <c r="B449" s="36"/>
      <c r="C449" t="str">
        <f t="shared" si="24"/>
        <v>00</v>
      </c>
      <c r="D449" t="str">
        <f t="shared" si="27"/>
        <v>01</v>
      </c>
      <c r="E449" t="str">
        <f t="shared" si="25"/>
        <v>1900</v>
      </c>
      <c r="F449" s="27" t="s">
        <v>46</v>
      </c>
      <c r="G449" s="27" t="s">
        <v>41</v>
      </c>
      <c r="H449" s="28">
        <v>38151</v>
      </c>
      <c r="I449" s="27">
        <v>10556</v>
      </c>
      <c r="J449" s="29">
        <v>835.2</v>
      </c>
      <c r="K449" s="37" t="str">
        <f t="shared" si="26"/>
        <v>2004</v>
      </c>
    </row>
    <row r="450" spans="2:11" x14ac:dyDescent="0.25">
      <c r="C450" t="str">
        <f t="shared" si="24"/>
        <v>00</v>
      </c>
      <c r="D450" t="str">
        <f t="shared" si="27"/>
        <v>01</v>
      </c>
      <c r="E450" t="str">
        <f t="shared" si="25"/>
        <v>1900</v>
      </c>
      <c r="F450" s="1" t="s">
        <v>38</v>
      </c>
      <c r="G450" s="1" t="s">
        <v>48</v>
      </c>
      <c r="H450" s="6">
        <v>37957</v>
      </c>
      <c r="I450" s="1">
        <v>10367</v>
      </c>
      <c r="J450" s="7">
        <v>834.2</v>
      </c>
      <c r="K450" s="37" t="str">
        <f t="shared" si="26"/>
        <v>2003</v>
      </c>
    </row>
    <row r="451" spans="2:11" x14ac:dyDescent="0.25">
      <c r="C451" t="str">
        <f t="shared" ref="C451:C514" si="28">TEXT(B451,"DD")</f>
        <v>00</v>
      </c>
      <c r="D451" t="str">
        <f t="shared" si="27"/>
        <v>01</v>
      </c>
      <c r="E451" t="str">
        <f t="shared" ref="E451:E514" si="29">TEXT(B451,"YYYY")</f>
        <v>1900</v>
      </c>
      <c r="F451" s="1" t="s">
        <v>38</v>
      </c>
      <c r="G451" s="1" t="s">
        <v>48</v>
      </c>
      <c r="H451" s="6">
        <v>38364</v>
      </c>
      <c r="I451" s="1">
        <v>10818</v>
      </c>
      <c r="J451" s="7">
        <v>833</v>
      </c>
      <c r="K451" s="37" t="str">
        <f t="shared" ref="K451:K514" si="30">TEXT(H451,"YYYY")</f>
        <v>2005</v>
      </c>
    </row>
    <row r="452" spans="2:11" x14ac:dyDescent="0.25">
      <c r="C452" t="str">
        <f t="shared" si="28"/>
        <v>00</v>
      </c>
      <c r="D452" t="str">
        <f t="shared" ref="D452:D515" si="31">TEXT(B451,"MM")</f>
        <v>01</v>
      </c>
      <c r="E452" t="str">
        <f t="shared" si="29"/>
        <v>1900</v>
      </c>
      <c r="F452" s="1" t="s">
        <v>46</v>
      </c>
      <c r="G452" s="1" t="s">
        <v>44</v>
      </c>
      <c r="H452" s="6">
        <v>38374</v>
      </c>
      <c r="I452" s="1">
        <v>10839</v>
      </c>
      <c r="J452" s="7">
        <v>827.55</v>
      </c>
      <c r="K452" s="37" t="str">
        <f t="shared" si="30"/>
        <v>2005</v>
      </c>
    </row>
    <row r="453" spans="2:11" x14ac:dyDescent="0.25">
      <c r="C453" t="str">
        <f t="shared" si="28"/>
        <v>00</v>
      </c>
      <c r="D453" t="str">
        <f t="shared" si="31"/>
        <v>01</v>
      </c>
      <c r="E453" t="str">
        <f t="shared" si="29"/>
        <v>1900</v>
      </c>
      <c r="F453" s="1" t="s">
        <v>46</v>
      </c>
      <c r="G453" s="1" t="s">
        <v>45</v>
      </c>
      <c r="H453" s="6">
        <v>37861</v>
      </c>
      <c r="I453" s="1">
        <v>10287</v>
      </c>
      <c r="J453" s="7">
        <v>819</v>
      </c>
      <c r="K453" s="37" t="str">
        <f t="shared" si="30"/>
        <v>2003</v>
      </c>
    </row>
    <row r="454" spans="2:11" customFormat="1" x14ac:dyDescent="0.25">
      <c r="B454" s="36"/>
      <c r="C454" t="str">
        <f t="shared" si="28"/>
        <v>00</v>
      </c>
      <c r="D454" t="str">
        <f t="shared" si="31"/>
        <v>01</v>
      </c>
      <c r="E454" t="str">
        <f t="shared" si="29"/>
        <v>1900</v>
      </c>
      <c r="F454" s="27" t="s">
        <v>46</v>
      </c>
      <c r="G454" s="27" t="s">
        <v>42</v>
      </c>
      <c r="H454" s="28">
        <v>38130</v>
      </c>
      <c r="I454" s="27">
        <v>10525</v>
      </c>
      <c r="J454" s="29">
        <v>818.4</v>
      </c>
      <c r="K454" s="37" t="str">
        <f t="shared" si="30"/>
        <v>2004</v>
      </c>
    </row>
    <row r="455" spans="2:11" x14ac:dyDescent="0.25">
      <c r="C455" t="str">
        <f t="shared" si="28"/>
        <v>00</v>
      </c>
      <c r="D455" t="str">
        <f t="shared" si="31"/>
        <v>01</v>
      </c>
      <c r="E455" t="str">
        <f t="shared" si="29"/>
        <v>1900</v>
      </c>
      <c r="F455" s="1" t="s">
        <v>38</v>
      </c>
      <c r="G455" s="1" t="s">
        <v>48</v>
      </c>
      <c r="H455" s="6">
        <v>38473</v>
      </c>
      <c r="I455" s="1">
        <v>11047</v>
      </c>
      <c r="J455" s="7">
        <v>817.87</v>
      </c>
      <c r="K455" s="37" t="str">
        <f t="shared" si="30"/>
        <v>2005</v>
      </c>
    </row>
    <row r="456" spans="2:11" customFormat="1" x14ac:dyDescent="0.25">
      <c r="B456" s="36"/>
      <c r="C456" t="str">
        <f t="shared" si="28"/>
        <v>00</v>
      </c>
      <c r="D456" t="str">
        <f t="shared" si="31"/>
        <v>01</v>
      </c>
      <c r="E456" t="str">
        <f t="shared" si="29"/>
        <v>1900</v>
      </c>
      <c r="F456" s="27" t="s">
        <v>46</v>
      </c>
      <c r="G456" s="27" t="s">
        <v>41</v>
      </c>
      <c r="H456" s="28">
        <v>38106</v>
      </c>
      <c r="I456" s="27">
        <v>10502</v>
      </c>
      <c r="J456" s="29">
        <v>816.3</v>
      </c>
      <c r="K456" s="37" t="str">
        <f t="shared" si="30"/>
        <v>2004</v>
      </c>
    </row>
    <row r="457" spans="2:11" customFormat="1" x14ac:dyDescent="0.25">
      <c r="B457" s="36"/>
      <c r="C457" t="str">
        <f t="shared" si="28"/>
        <v>00</v>
      </c>
      <c r="D457" t="str">
        <f t="shared" si="31"/>
        <v>01</v>
      </c>
      <c r="E457" t="str">
        <f t="shared" si="29"/>
        <v>1900</v>
      </c>
      <c r="F457" s="1" t="s">
        <v>38</v>
      </c>
      <c r="G457" s="1" t="s">
        <v>40</v>
      </c>
      <c r="H457" s="6">
        <v>38232</v>
      </c>
      <c r="I457" s="1">
        <v>10643</v>
      </c>
      <c r="J457" s="7">
        <v>814.5</v>
      </c>
      <c r="K457" s="37" t="str">
        <f t="shared" si="30"/>
        <v>2004</v>
      </c>
    </row>
    <row r="458" spans="2:11" x14ac:dyDescent="0.25">
      <c r="C458" t="str">
        <f t="shared" si="28"/>
        <v>00</v>
      </c>
      <c r="D458" t="str">
        <f t="shared" si="31"/>
        <v>01</v>
      </c>
      <c r="E458" t="str">
        <f t="shared" si="29"/>
        <v>1900</v>
      </c>
      <c r="F458" s="1" t="s">
        <v>46</v>
      </c>
      <c r="G458" s="1" t="s">
        <v>47</v>
      </c>
      <c r="H458" s="6">
        <v>37933</v>
      </c>
      <c r="I458" s="1">
        <v>10347</v>
      </c>
      <c r="J458" s="7">
        <v>814.42</v>
      </c>
      <c r="K458" s="37" t="str">
        <f t="shared" si="30"/>
        <v>2003</v>
      </c>
    </row>
    <row r="459" spans="2:11" customFormat="1" x14ac:dyDescent="0.25">
      <c r="B459" s="36"/>
      <c r="C459" t="str">
        <f t="shared" si="28"/>
        <v>00</v>
      </c>
      <c r="D459" t="str">
        <f t="shared" si="31"/>
        <v>01</v>
      </c>
      <c r="E459" t="str">
        <f t="shared" si="29"/>
        <v>1900</v>
      </c>
      <c r="F459" s="27" t="s">
        <v>46</v>
      </c>
      <c r="G459" s="27" t="s">
        <v>42</v>
      </c>
      <c r="H459" s="28">
        <v>38256</v>
      </c>
      <c r="I459" s="27">
        <v>10677</v>
      </c>
      <c r="J459" s="29">
        <v>813.36</v>
      </c>
      <c r="K459" s="37" t="str">
        <f t="shared" si="30"/>
        <v>2004</v>
      </c>
    </row>
    <row r="460" spans="2:11" customFormat="1" x14ac:dyDescent="0.25">
      <c r="B460" s="36"/>
      <c r="C460" t="str">
        <f t="shared" si="28"/>
        <v>00</v>
      </c>
      <c r="D460" t="str">
        <f t="shared" si="31"/>
        <v>01</v>
      </c>
      <c r="E460" t="str">
        <f t="shared" si="29"/>
        <v>1900</v>
      </c>
      <c r="F460" s="1" t="s">
        <v>46</v>
      </c>
      <c r="G460" s="1" t="s">
        <v>42</v>
      </c>
      <c r="H460" s="6">
        <v>38184</v>
      </c>
      <c r="I460" s="1">
        <v>10591</v>
      </c>
      <c r="J460" s="7">
        <v>812.5</v>
      </c>
      <c r="K460" s="37" t="str">
        <f t="shared" si="30"/>
        <v>2004</v>
      </c>
    </row>
    <row r="461" spans="2:11" customFormat="1" x14ac:dyDescent="0.25">
      <c r="B461" s="36"/>
      <c r="C461" t="str">
        <f t="shared" si="28"/>
        <v>00</v>
      </c>
      <c r="D461" t="str">
        <f t="shared" si="31"/>
        <v>01</v>
      </c>
      <c r="E461" t="str">
        <f t="shared" si="29"/>
        <v>1900</v>
      </c>
      <c r="F461" s="1" t="s">
        <v>38</v>
      </c>
      <c r="G461" s="1" t="s">
        <v>40</v>
      </c>
      <c r="H461" s="6">
        <v>38200</v>
      </c>
      <c r="I461" s="1">
        <v>10611</v>
      </c>
      <c r="J461" s="7">
        <v>808</v>
      </c>
      <c r="K461" s="37" t="str">
        <f t="shared" si="30"/>
        <v>2004</v>
      </c>
    </row>
    <row r="462" spans="2:11" customFormat="1" x14ac:dyDescent="0.25">
      <c r="B462" s="36"/>
      <c r="C462" t="str">
        <f t="shared" si="28"/>
        <v>00</v>
      </c>
      <c r="D462" t="str">
        <f t="shared" si="31"/>
        <v>01</v>
      </c>
      <c r="E462" t="str">
        <f t="shared" si="29"/>
        <v>1900</v>
      </c>
      <c r="F462" s="1" t="s">
        <v>46</v>
      </c>
      <c r="G462" s="1" t="s">
        <v>42</v>
      </c>
      <c r="H462" s="6">
        <v>38177</v>
      </c>
      <c r="I462" s="1">
        <v>10587</v>
      </c>
      <c r="J462" s="7">
        <v>807.38</v>
      </c>
      <c r="K462" s="37" t="str">
        <f t="shared" si="30"/>
        <v>2004</v>
      </c>
    </row>
    <row r="463" spans="2:11" x14ac:dyDescent="0.25">
      <c r="C463" t="str">
        <f t="shared" si="28"/>
        <v>00</v>
      </c>
      <c r="D463" t="str">
        <f t="shared" si="31"/>
        <v>01</v>
      </c>
      <c r="E463" t="str">
        <f t="shared" si="29"/>
        <v>1900</v>
      </c>
      <c r="F463" s="1" t="s">
        <v>46</v>
      </c>
      <c r="G463" s="1" t="s">
        <v>44</v>
      </c>
      <c r="H463" s="6">
        <v>38274</v>
      </c>
      <c r="I463" s="1">
        <v>10697</v>
      </c>
      <c r="J463" s="7">
        <v>805.43</v>
      </c>
      <c r="K463" s="37" t="str">
        <f t="shared" si="30"/>
        <v>2004</v>
      </c>
    </row>
    <row r="464" spans="2:11" x14ac:dyDescent="0.25">
      <c r="C464" t="str">
        <f t="shared" si="28"/>
        <v>00</v>
      </c>
      <c r="D464" t="str">
        <f t="shared" si="31"/>
        <v>01</v>
      </c>
      <c r="E464" t="str">
        <f t="shared" si="29"/>
        <v>1900</v>
      </c>
      <c r="F464" s="1" t="s">
        <v>46</v>
      </c>
      <c r="G464" s="1" t="s">
        <v>44</v>
      </c>
      <c r="H464" s="6">
        <v>38001</v>
      </c>
      <c r="I464" s="1">
        <v>10410</v>
      </c>
      <c r="J464" s="7">
        <v>802</v>
      </c>
      <c r="K464" s="37" t="str">
        <f t="shared" si="30"/>
        <v>2004</v>
      </c>
    </row>
    <row r="465" spans="2:11" x14ac:dyDescent="0.25">
      <c r="C465" t="str">
        <f t="shared" si="28"/>
        <v>00</v>
      </c>
      <c r="D465" t="str">
        <f t="shared" si="31"/>
        <v>01</v>
      </c>
      <c r="E465" t="str">
        <f t="shared" si="29"/>
        <v>1900</v>
      </c>
      <c r="F465" s="1" t="s">
        <v>46</v>
      </c>
      <c r="G465" s="1" t="s">
        <v>47</v>
      </c>
      <c r="H465" s="6">
        <v>38263</v>
      </c>
      <c r="I465" s="1">
        <v>10685</v>
      </c>
      <c r="J465" s="7">
        <v>801.1</v>
      </c>
      <c r="K465" s="37" t="str">
        <f t="shared" si="30"/>
        <v>2004</v>
      </c>
    </row>
    <row r="466" spans="2:11" x14ac:dyDescent="0.25">
      <c r="C466" t="str">
        <f t="shared" si="28"/>
        <v>00</v>
      </c>
      <c r="D466" t="str">
        <f t="shared" si="31"/>
        <v>01</v>
      </c>
      <c r="E466" t="str">
        <f t="shared" si="29"/>
        <v>1900</v>
      </c>
      <c r="F466" s="1" t="s">
        <v>46</v>
      </c>
      <c r="G466" s="1" t="s">
        <v>47</v>
      </c>
      <c r="H466" s="6">
        <v>38450</v>
      </c>
      <c r="I466" s="1">
        <v>10927</v>
      </c>
      <c r="J466" s="7">
        <v>800</v>
      </c>
      <c r="K466" s="37" t="str">
        <f t="shared" si="30"/>
        <v>2005</v>
      </c>
    </row>
    <row r="467" spans="2:11" x14ac:dyDescent="0.25">
      <c r="C467" t="str">
        <f t="shared" si="28"/>
        <v>00</v>
      </c>
      <c r="D467" t="str">
        <f t="shared" si="31"/>
        <v>01</v>
      </c>
      <c r="E467" t="str">
        <f t="shared" si="29"/>
        <v>1900</v>
      </c>
      <c r="F467" s="1" t="s">
        <v>46</v>
      </c>
      <c r="G467" s="1" t="s">
        <v>47</v>
      </c>
      <c r="H467" s="6">
        <v>38430</v>
      </c>
      <c r="I467" s="1">
        <v>10931</v>
      </c>
      <c r="J467" s="7">
        <v>799.2</v>
      </c>
      <c r="K467" s="37" t="str">
        <f t="shared" si="30"/>
        <v>2005</v>
      </c>
    </row>
    <row r="468" spans="2:11" x14ac:dyDescent="0.25">
      <c r="C468" t="str">
        <f t="shared" si="28"/>
        <v>00</v>
      </c>
      <c r="D468" t="str">
        <f t="shared" si="31"/>
        <v>01</v>
      </c>
      <c r="E468" t="str">
        <f t="shared" si="29"/>
        <v>1900</v>
      </c>
      <c r="F468" s="1" t="s">
        <v>38</v>
      </c>
      <c r="G468" s="1" t="s">
        <v>48</v>
      </c>
      <c r="H468" s="6">
        <v>38119</v>
      </c>
      <c r="I468" s="1">
        <v>10532</v>
      </c>
      <c r="J468" s="7">
        <v>796.35</v>
      </c>
      <c r="K468" s="37" t="str">
        <f t="shared" si="30"/>
        <v>2004</v>
      </c>
    </row>
    <row r="469" spans="2:11" x14ac:dyDescent="0.25">
      <c r="C469" t="str">
        <f t="shared" si="28"/>
        <v>00</v>
      </c>
      <c r="D469" t="str">
        <f t="shared" si="31"/>
        <v>01</v>
      </c>
      <c r="E469" t="str">
        <f t="shared" si="29"/>
        <v>1900</v>
      </c>
      <c r="F469" s="1" t="s">
        <v>38</v>
      </c>
      <c r="G469" s="1" t="s">
        <v>48</v>
      </c>
      <c r="H469" s="6">
        <v>38438</v>
      </c>
      <c r="I469" s="1">
        <v>10958</v>
      </c>
      <c r="J469" s="7">
        <v>781</v>
      </c>
      <c r="K469" s="37" t="str">
        <f t="shared" si="30"/>
        <v>2005</v>
      </c>
    </row>
    <row r="470" spans="2:11" x14ac:dyDescent="0.25">
      <c r="C470" t="str">
        <f t="shared" si="28"/>
        <v>00</v>
      </c>
      <c r="D470" t="str">
        <f t="shared" si="31"/>
        <v>01</v>
      </c>
      <c r="E470" t="str">
        <f t="shared" si="29"/>
        <v>1900</v>
      </c>
      <c r="F470" s="1" t="s">
        <v>46</v>
      </c>
      <c r="G470" s="1" t="s">
        <v>47</v>
      </c>
      <c r="H470" s="6">
        <v>38415</v>
      </c>
      <c r="I470" s="1">
        <v>10913</v>
      </c>
      <c r="J470" s="7">
        <v>768.75</v>
      </c>
      <c r="K470" s="37" t="str">
        <f t="shared" si="30"/>
        <v>2005</v>
      </c>
    </row>
    <row r="471" spans="2:11" x14ac:dyDescent="0.25">
      <c r="C471" t="str">
        <f t="shared" si="28"/>
        <v>00</v>
      </c>
      <c r="D471" t="str">
        <f t="shared" si="31"/>
        <v>01</v>
      </c>
      <c r="E471" t="str">
        <f t="shared" si="29"/>
        <v>1900</v>
      </c>
      <c r="F471" s="1" t="s">
        <v>46</v>
      </c>
      <c r="G471" s="1" t="s">
        <v>47</v>
      </c>
      <c r="H471" s="6">
        <v>38168</v>
      </c>
      <c r="I471" s="1">
        <v>10574</v>
      </c>
      <c r="J471" s="7">
        <v>764.3</v>
      </c>
      <c r="K471" s="37" t="str">
        <f t="shared" si="30"/>
        <v>2004</v>
      </c>
    </row>
    <row r="472" spans="2:11" x14ac:dyDescent="0.25">
      <c r="C472" t="str">
        <f t="shared" si="28"/>
        <v>00</v>
      </c>
      <c r="D472" t="str">
        <f t="shared" si="31"/>
        <v>01</v>
      </c>
      <c r="E472" t="str">
        <f t="shared" si="29"/>
        <v>1900</v>
      </c>
      <c r="F472" s="1" t="s">
        <v>46</v>
      </c>
      <c r="G472" s="1" t="s">
        <v>47</v>
      </c>
      <c r="H472" s="6">
        <v>38210</v>
      </c>
      <c r="I472" s="1">
        <v>10621</v>
      </c>
      <c r="J472" s="7">
        <v>758.5</v>
      </c>
      <c r="K472" s="37" t="str">
        <f t="shared" si="30"/>
        <v>2004</v>
      </c>
    </row>
    <row r="473" spans="2:11" customFormat="1" x14ac:dyDescent="0.25">
      <c r="B473" s="36"/>
      <c r="C473" t="str">
        <f t="shared" si="28"/>
        <v>00</v>
      </c>
      <c r="D473" t="str">
        <f t="shared" si="31"/>
        <v>01</v>
      </c>
      <c r="E473" t="str">
        <f t="shared" si="29"/>
        <v>1900</v>
      </c>
      <c r="F473" s="27" t="s">
        <v>38</v>
      </c>
      <c r="G473" s="27" t="s">
        <v>40</v>
      </c>
      <c r="H473" s="28">
        <v>38070</v>
      </c>
      <c r="I473" s="27">
        <v>10480</v>
      </c>
      <c r="J473" s="29">
        <v>756</v>
      </c>
      <c r="K473" s="37" t="str">
        <f t="shared" si="30"/>
        <v>2004</v>
      </c>
    </row>
    <row r="474" spans="2:11" x14ac:dyDescent="0.25">
      <c r="C474" t="str">
        <f t="shared" si="28"/>
        <v>00</v>
      </c>
      <c r="D474" t="str">
        <f t="shared" si="31"/>
        <v>01</v>
      </c>
      <c r="E474" t="str">
        <f t="shared" si="29"/>
        <v>1900</v>
      </c>
      <c r="F474" s="1" t="s">
        <v>46</v>
      </c>
      <c r="G474" s="1" t="s">
        <v>45</v>
      </c>
      <c r="H474" s="6">
        <v>37881</v>
      </c>
      <c r="I474" s="1">
        <v>10301</v>
      </c>
      <c r="J474" s="7">
        <v>755</v>
      </c>
      <c r="K474" s="37" t="str">
        <f t="shared" si="30"/>
        <v>2003</v>
      </c>
    </row>
    <row r="475" spans="2:11" x14ac:dyDescent="0.25">
      <c r="C475" t="str">
        <f t="shared" si="28"/>
        <v>00</v>
      </c>
      <c r="D475" t="str">
        <f t="shared" si="31"/>
        <v>01</v>
      </c>
      <c r="E475" t="str">
        <f t="shared" si="29"/>
        <v>1900</v>
      </c>
      <c r="F475" s="1" t="s">
        <v>38</v>
      </c>
      <c r="G475" s="1" t="s">
        <v>48</v>
      </c>
      <c r="H475" s="6">
        <v>38410</v>
      </c>
      <c r="I475" s="1">
        <v>10896</v>
      </c>
      <c r="J475" s="7">
        <v>750.5</v>
      </c>
      <c r="K475" s="37" t="str">
        <f t="shared" si="30"/>
        <v>2005</v>
      </c>
    </row>
    <row r="476" spans="2:11" x14ac:dyDescent="0.25">
      <c r="C476" t="str">
        <f t="shared" si="28"/>
        <v>00</v>
      </c>
      <c r="D476" t="str">
        <f t="shared" si="31"/>
        <v>01</v>
      </c>
      <c r="E476" t="str">
        <f t="shared" si="29"/>
        <v>1900</v>
      </c>
      <c r="F476" s="1" t="s">
        <v>38</v>
      </c>
      <c r="G476" s="1" t="s">
        <v>48</v>
      </c>
      <c r="H476" s="6">
        <v>38099</v>
      </c>
      <c r="I476" s="1">
        <v>10507</v>
      </c>
      <c r="J476" s="7">
        <v>749.06</v>
      </c>
      <c r="K476" s="37" t="str">
        <f t="shared" si="30"/>
        <v>2004</v>
      </c>
    </row>
    <row r="477" spans="2:11" x14ac:dyDescent="0.25">
      <c r="C477" t="str">
        <f t="shared" si="28"/>
        <v>00</v>
      </c>
      <c r="D477" t="str">
        <f t="shared" si="31"/>
        <v>01</v>
      </c>
      <c r="E477" t="str">
        <f t="shared" si="29"/>
        <v>1900</v>
      </c>
      <c r="F477" s="1" t="s">
        <v>38</v>
      </c>
      <c r="G477" s="1" t="s">
        <v>48</v>
      </c>
      <c r="H477" s="6">
        <v>38424</v>
      </c>
      <c r="I477" s="1">
        <v>10923</v>
      </c>
      <c r="J477" s="7">
        <v>748.8</v>
      </c>
      <c r="K477" s="37" t="str">
        <f t="shared" si="30"/>
        <v>2005</v>
      </c>
    </row>
    <row r="478" spans="2:11" customFormat="1" x14ac:dyDescent="0.25">
      <c r="B478" s="36"/>
      <c r="C478" t="str">
        <f t="shared" si="28"/>
        <v>00</v>
      </c>
      <c r="D478" t="str">
        <f t="shared" si="31"/>
        <v>01</v>
      </c>
      <c r="E478" t="str">
        <f t="shared" si="29"/>
        <v>1900</v>
      </c>
      <c r="F478" s="27" t="s">
        <v>38</v>
      </c>
      <c r="G478" s="27" t="s">
        <v>39</v>
      </c>
      <c r="H478" s="28">
        <v>38416</v>
      </c>
      <c r="I478" s="27">
        <v>10922</v>
      </c>
      <c r="J478" s="29">
        <v>742.5</v>
      </c>
      <c r="K478" s="37" t="str">
        <f t="shared" si="30"/>
        <v>2005</v>
      </c>
    </row>
    <row r="479" spans="2:11" customFormat="1" x14ac:dyDescent="0.25">
      <c r="B479" s="36"/>
      <c r="C479" t="str">
        <f t="shared" si="28"/>
        <v>00</v>
      </c>
      <c r="D479" t="str">
        <f t="shared" si="31"/>
        <v>01</v>
      </c>
      <c r="E479" t="str">
        <f t="shared" si="29"/>
        <v>1900</v>
      </c>
      <c r="F479" s="1" t="s">
        <v>38</v>
      </c>
      <c r="G479" s="1" t="s">
        <v>40</v>
      </c>
      <c r="H479" s="6">
        <v>38315</v>
      </c>
      <c r="I479" s="1">
        <v>10744</v>
      </c>
      <c r="J479" s="7">
        <v>736</v>
      </c>
      <c r="K479" s="37" t="str">
        <f t="shared" si="30"/>
        <v>2004</v>
      </c>
    </row>
    <row r="480" spans="2:11" x14ac:dyDescent="0.25">
      <c r="C480" t="str">
        <f t="shared" si="28"/>
        <v>00</v>
      </c>
      <c r="D480" t="str">
        <f t="shared" si="31"/>
        <v>01</v>
      </c>
      <c r="E480" t="str">
        <f t="shared" si="29"/>
        <v>1900</v>
      </c>
      <c r="F480" s="1" t="s">
        <v>46</v>
      </c>
      <c r="G480" s="1" t="s">
        <v>45</v>
      </c>
      <c r="H480" s="6">
        <v>38378</v>
      </c>
      <c r="I480" s="1">
        <v>10844</v>
      </c>
      <c r="J480" s="7">
        <v>735</v>
      </c>
      <c r="K480" s="37" t="str">
        <f t="shared" si="30"/>
        <v>2005</v>
      </c>
    </row>
    <row r="481" spans="2:11" customFormat="1" x14ac:dyDescent="0.25">
      <c r="B481" s="36"/>
      <c r="C481" t="str">
        <f t="shared" si="28"/>
        <v>00</v>
      </c>
      <c r="D481" t="str">
        <f t="shared" si="31"/>
        <v>01</v>
      </c>
      <c r="E481" t="str">
        <f t="shared" si="29"/>
        <v>1900</v>
      </c>
      <c r="F481" s="27" t="s">
        <v>46</v>
      </c>
      <c r="G481" s="27" t="s">
        <v>42</v>
      </c>
      <c r="H481" s="28">
        <v>38472</v>
      </c>
      <c r="I481" s="27">
        <v>11038</v>
      </c>
      <c r="J481" s="29">
        <v>732.6</v>
      </c>
      <c r="K481" s="37" t="str">
        <f t="shared" si="30"/>
        <v>2005</v>
      </c>
    </row>
    <row r="482" spans="2:11" customFormat="1" x14ac:dyDescent="0.25">
      <c r="B482" s="36"/>
      <c r="C482" t="str">
        <f t="shared" si="28"/>
        <v>00</v>
      </c>
      <c r="D482" t="str">
        <f t="shared" si="31"/>
        <v>01</v>
      </c>
      <c r="E482" t="str">
        <f t="shared" si="29"/>
        <v>1900</v>
      </c>
      <c r="F482" s="1" t="s">
        <v>46</v>
      </c>
      <c r="G482" s="1" t="s">
        <v>42</v>
      </c>
      <c r="H482" s="6">
        <v>38371</v>
      </c>
      <c r="I482" s="1">
        <v>10788</v>
      </c>
      <c r="J482" s="7">
        <v>731.5</v>
      </c>
      <c r="K482" s="37" t="str">
        <f t="shared" si="30"/>
        <v>2005</v>
      </c>
    </row>
    <row r="483" spans="2:11" customFormat="1" x14ac:dyDescent="0.25">
      <c r="B483" s="36"/>
      <c r="C483" t="str">
        <f t="shared" si="28"/>
        <v>00</v>
      </c>
      <c r="D483" t="str">
        <f t="shared" si="31"/>
        <v>01</v>
      </c>
      <c r="E483" t="str">
        <f t="shared" si="29"/>
        <v>1900</v>
      </c>
      <c r="F483" s="1" t="s">
        <v>38</v>
      </c>
      <c r="G483" s="1" t="s">
        <v>40</v>
      </c>
      <c r="H483" s="6">
        <v>38389</v>
      </c>
      <c r="I483" s="1">
        <v>10826</v>
      </c>
      <c r="J483" s="7">
        <v>730</v>
      </c>
      <c r="K483" s="37" t="str">
        <f t="shared" si="30"/>
        <v>2005</v>
      </c>
    </row>
    <row r="484" spans="2:11" customFormat="1" x14ac:dyDescent="0.25">
      <c r="B484" s="36"/>
      <c r="C484" t="str">
        <f t="shared" si="28"/>
        <v>00</v>
      </c>
      <c r="D484" t="str">
        <f t="shared" si="31"/>
        <v>01</v>
      </c>
      <c r="E484" t="str">
        <f t="shared" si="29"/>
        <v>1900</v>
      </c>
      <c r="F484" s="1" t="s">
        <v>38</v>
      </c>
      <c r="G484" s="1" t="s">
        <v>40</v>
      </c>
      <c r="H484" s="6">
        <v>38347</v>
      </c>
      <c r="I484" s="1">
        <v>10790</v>
      </c>
      <c r="J484" s="7">
        <v>722.5</v>
      </c>
      <c r="K484" s="37" t="str">
        <f t="shared" si="30"/>
        <v>2004</v>
      </c>
    </row>
    <row r="485" spans="2:11" customFormat="1" x14ac:dyDescent="0.25">
      <c r="B485" s="36"/>
      <c r="C485" t="str">
        <f t="shared" si="28"/>
        <v>00</v>
      </c>
      <c r="D485" t="str">
        <f t="shared" si="31"/>
        <v>01</v>
      </c>
      <c r="E485" t="str">
        <f t="shared" si="29"/>
        <v>1900</v>
      </c>
      <c r="F485" s="1" t="s">
        <v>46</v>
      </c>
      <c r="G485" s="1" t="s">
        <v>41</v>
      </c>
      <c r="H485" s="6">
        <v>38448</v>
      </c>
      <c r="I485" s="1">
        <v>10983</v>
      </c>
      <c r="J485" s="7">
        <v>720.9</v>
      </c>
      <c r="K485" s="37" t="str">
        <f t="shared" si="30"/>
        <v>2005</v>
      </c>
    </row>
    <row r="486" spans="2:11" x14ac:dyDescent="0.25">
      <c r="C486" t="str">
        <f t="shared" si="28"/>
        <v>00</v>
      </c>
      <c r="D486" t="str">
        <f t="shared" si="31"/>
        <v>01</v>
      </c>
      <c r="E486" t="str">
        <f t="shared" si="29"/>
        <v>1900</v>
      </c>
      <c r="F486" s="1" t="s">
        <v>46</v>
      </c>
      <c r="G486" s="1" t="s">
        <v>45</v>
      </c>
      <c r="H486" s="6">
        <v>38013</v>
      </c>
      <c r="I486" s="1">
        <v>10416</v>
      </c>
      <c r="J486" s="7">
        <v>720</v>
      </c>
      <c r="K486" s="37" t="str">
        <f t="shared" si="30"/>
        <v>2004</v>
      </c>
    </row>
    <row r="487" spans="2:11" customFormat="1" x14ac:dyDescent="0.25">
      <c r="B487" s="36"/>
      <c r="C487" t="str">
        <f t="shared" si="28"/>
        <v>00</v>
      </c>
      <c r="D487" t="str">
        <f t="shared" si="31"/>
        <v>01</v>
      </c>
      <c r="E487" t="str">
        <f t="shared" si="29"/>
        <v>1900</v>
      </c>
      <c r="F487" s="27" t="s">
        <v>46</v>
      </c>
      <c r="G487" s="27" t="s">
        <v>41</v>
      </c>
      <c r="H487" s="28">
        <v>38346</v>
      </c>
      <c r="I487" s="27">
        <v>10780</v>
      </c>
      <c r="J487" s="29">
        <v>720</v>
      </c>
      <c r="K487" s="37" t="str">
        <f t="shared" si="30"/>
        <v>2004</v>
      </c>
    </row>
    <row r="488" spans="2:11" x14ac:dyDescent="0.25">
      <c r="C488" t="str">
        <f t="shared" si="28"/>
        <v>00</v>
      </c>
      <c r="D488" t="str">
        <f t="shared" si="31"/>
        <v>01</v>
      </c>
      <c r="E488" t="str">
        <f t="shared" si="29"/>
        <v>1900</v>
      </c>
      <c r="F488" s="1" t="s">
        <v>38</v>
      </c>
      <c r="G488" s="1" t="s">
        <v>48</v>
      </c>
      <c r="H488" s="6">
        <v>38186</v>
      </c>
      <c r="I488" s="1">
        <v>10597</v>
      </c>
      <c r="J488" s="7">
        <v>718.08</v>
      </c>
      <c r="K488" s="37" t="str">
        <f t="shared" si="30"/>
        <v>2004</v>
      </c>
    </row>
    <row r="489" spans="2:11" x14ac:dyDescent="0.25">
      <c r="C489" t="str">
        <f t="shared" si="28"/>
        <v>00</v>
      </c>
      <c r="D489" t="str">
        <f t="shared" si="31"/>
        <v>01</v>
      </c>
      <c r="E489" t="str">
        <f t="shared" si="29"/>
        <v>1900</v>
      </c>
      <c r="F489" s="1" t="s">
        <v>46</v>
      </c>
      <c r="G489" s="1" t="s">
        <v>44</v>
      </c>
      <c r="H489" s="6">
        <v>38058</v>
      </c>
      <c r="I489" s="1">
        <v>10468</v>
      </c>
      <c r="J489" s="7">
        <v>717.6</v>
      </c>
      <c r="K489" s="37" t="str">
        <f t="shared" si="30"/>
        <v>2004</v>
      </c>
    </row>
    <row r="490" spans="2:11" customFormat="1" x14ac:dyDescent="0.25">
      <c r="B490" s="36"/>
      <c r="C490" t="str">
        <f t="shared" si="28"/>
        <v>00</v>
      </c>
      <c r="D490" t="str">
        <f t="shared" si="31"/>
        <v>01</v>
      </c>
      <c r="E490" t="str">
        <f t="shared" si="29"/>
        <v>1900</v>
      </c>
      <c r="F490" s="27" t="s">
        <v>46</v>
      </c>
      <c r="G490" s="27" t="s">
        <v>42</v>
      </c>
      <c r="H490" s="28">
        <v>38438</v>
      </c>
      <c r="I490" s="27">
        <v>10975</v>
      </c>
      <c r="J490" s="29">
        <v>717.5</v>
      </c>
      <c r="K490" s="37" t="str">
        <f t="shared" si="30"/>
        <v>2005</v>
      </c>
    </row>
    <row r="491" spans="2:11" customFormat="1" x14ac:dyDescent="0.25">
      <c r="B491" s="36"/>
      <c r="C491" t="str">
        <f t="shared" si="28"/>
        <v>00</v>
      </c>
      <c r="D491" t="str">
        <f t="shared" si="31"/>
        <v>01</v>
      </c>
      <c r="E491" t="str">
        <f t="shared" si="29"/>
        <v>1900</v>
      </c>
      <c r="F491" s="1" t="s">
        <v>38</v>
      </c>
      <c r="G491" s="1" t="s">
        <v>39</v>
      </c>
      <c r="H491" s="6">
        <v>37988</v>
      </c>
      <c r="I491" s="1">
        <v>10397</v>
      </c>
      <c r="J491" s="7">
        <v>716.72</v>
      </c>
      <c r="K491" s="37" t="str">
        <f t="shared" si="30"/>
        <v>2004</v>
      </c>
    </row>
    <row r="492" spans="2:11" customFormat="1" x14ac:dyDescent="0.25">
      <c r="B492" s="36"/>
      <c r="C492" t="str">
        <f t="shared" si="28"/>
        <v>00</v>
      </c>
      <c r="D492" t="str">
        <f t="shared" si="31"/>
        <v>01</v>
      </c>
      <c r="E492" t="str">
        <f t="shared" si="29"/>
        <v>1900</v>
      </c>
      <c r="F492" s="1" t="s">
        <v>38</v>
      </c>
      <c r="G492" s="1" t="s">
        <v>39</v>
      </c>
      <c r="H492" s="6">
        <v>38052</v>
      </c>
      <c r="I492" s="1">
        <v>10463</v>
      </c>
      <c r="J492" s="7">
        <v>713.3</v>
      </c>
      <c r="K492" s="37" t="str">
        <f t="shared" si="30"/>
        <v>2004</v>
      </c>
    </row>
    <row r="493" spans="2:11" x14ac:dyDescent="0.25">
      <c r="C493" t="str">
        <f t="shared" si="28"/>
        <v>00</v>
      </c>
      <c r="D493" t="str">
        <f t="shared" si="31"/>
        <v>01</v>
      </c>
      <c r="E493" t="str">
        <f t="shared" si="29"/>
        <v>1900</v>
      </c>
      <c r="F493" s="1" t="s">
        <v>46</v>
      </c>
      <c r="G493" s="1" t="s">
        <v>47</v>
      </c>
      <c r="H493" s="6">
        <v>38430</v>
      </c>
      <c r="I493" s="1">
        <v>10943</v>
      </c>
      <c r="J493" s="7">
        <v>711</v>
      </c>
      <c r="K493" s="37" t="str">
        <f t="shared" si="30"/>
        <v>2005</v>
      </c>
    </row>
    <row r="494" spans="2:11" x14ac:dyDescent="0.25">
      <c r="C494" t="str">
        <f t="shared" si="28"/>
        <v>00</v>
      </c>
      <c r="D494" t="str">
        <f t="shared" si="31"/>
        <v>01</v>
      </c>
      <c r="E494" t="str">
        <f t="shared" si="29"/>
        <v>1900</v>
      </c>
      <c r="F494" s="1" t="s">
        <v>46</v>
      </c>
      <c r="G494" s="1" t="s">
        <v>47</v>
      </c>
      <c r="H494" s="6">
        <v>38414</v>
      </c>
      <c r="I494" s="1">
        <v>10875</v>
      </c>
      <c r="J494" s="7">
        <v>709.55</v>
      </c>
      <c r="K494" s="37" t="str">
        <f t="shared" si="30"/>
        <v>2005</v>
      </c>
    </row>
    <row r="495" spans="2:11" x14ac:dyDescent="0.25">
      <c r="C495" t="str">
        <f t="shared" si="28"/>
        <v>00</v>
      </c>
      <c r="D495" t="str">
        <f t="shared" si="31"/>
        <v>01</v>
      </c>
      <c r="E495" t="str">
        <f t="shared" si="29"/>
        <v>1900</v>
      </c>
      <c r="F495" s="1" t="s">
        <v>46</v>
      </c>
      <c r="G495" s="1" t="s">
        <v>47</v>
      </c>
      <c r="H495" s="6">
        <v>38227</v>
      </c>
      <c r="I495" s="1">
        <v>10640</v>
      </c>
      <c r="J495" s="7">
        <v>708.75</v>
      </c>
      <c r="K495" s="37" t="str">
        <f t="shared" si="30"/>
        <v>2004</v>
      </c>
    </row>
    <row r="496" spans="2:11" x14ac:dyDescent="0.25">
      <c r="C496" t="str">
        <f t="shared" si="28"/>
        <v>00</v>
      </c>
      <c r="D496" t="str">
        <f t="shared" si="31"/>
        <v>01</v>
      </c>
      <c r="E496" t="str">
        <f t="shared" si="29"/>
        <v>1900</v>
      </c>
      <c r="F496" s="1" t="s">
        <v>46</v>
      </c>
      <c r="G496" s="1" t="s">
        <v>47</v>
      </c>
      <c r="H496" s="6">
        <v>38287</v>
      </c>
      <c r="I496" s="1">
        <v>10716</v>
      </c>
      <c r="J496" s="7">
        <v>706</v>
      </c>
      <c r="K496" s="37" t="str">
        <f t="shared" si="30"/>
        <v>2004</v>
      </c>
    </row>
    <row r="497" spans="2:11" x14ac:dyDescent="0.25">
      <c r="C497" t="str">
        <f t="shared" si="28"/>
        <v>00</v>
      </c>
      <c r="D497" t="str">
        <f t="shared" si="31"/>
        <v>01</v>
      </c>
      <c r="E497" t="str">
        <f t="shared" si="29"/>
        <v>1900</v>
      </c>
      <c r="F497" s="1" t="s">
        <v>38</v>
      </c>
      <c r="G497" s="1" t="s">
        <v>48</v>
      </c>
      <c r="H497" s="6">
        <v>38235</v>
      </c>
      <c r="I497" s="1">
        <v>10642</v>
      </c>
      <c r="J497" s="7">
        <v>696</v>
      </c>
      <c r="K497" s="37" t="str">
        <f t="shared" si="30"/>
        <v>2004</v>
      </c>
    </row>
    <row r="498" spans="2:11" customFormat="1" x14ac:dyDescent="0.25">
      <c r="B498" s="36"/>
      <c r="C498" t="str">
        <f t="shared" si="28"/>
        <v>00</v>
      </c>
      <c r="D498" t="str">
        <f t="shared" si="31"/>
        <v>01</v>
      </c>
      <c r="E498" t="str">
        <f t="shared" si="29"/>
        <v>1900</v>
      </c>
      <c r="F498" s="27" t="s">
        <v>38</v>
      </c>
      <c r="G498" s="27" t="s">
        <v>40</v>
      </c>
      <c r="H498" s="28">
        <v>37856</v>
      </c>
      <c r="I498" s="27">
        <v>10264</v>
      </c>
      <c r="J498" s="29">
        <v>695.62</v>
      </c>
      <c r="K498" s="37" t="str">
        <f t="shared" si="30"/>
        <v>2003</v>
      </c>
    </row>
    <row r="499" spans="2:11" customFormat="1" x14ac:dyDescent="0.25">
      <c r="B499" s="36"/>
      <c r="C499" t="str">
        <f t="shared" si="28"/>
        <v>00</v>
      </c>
      <c r="D499" t="str">
        <f t="shared" si="31"/>
        <v>01</v>
      </c>
      <c r="E499" t="str">
        <f t="shared" si="29"/>
        <v>1900</v>
      </c>
      <c r="F499" s="1" t="s">
        <v>46</v>
      </c>
      <c r="G499" s="1" t="s">
        <v>42</v>
      </c>
      <c r="H499" s="6">
        <v>37978</v>
      </c>
      <c r="I499" s="1">
        <v>10385</v>
      </c>
      <c r="J499" s="7">
        <v>691.2</v>
      </c>
      <c r="K499" s="37" t="str">
        <f t="shared" si="30"/>
        <v>2003</v>
      </c>
    </row>
    <row r="500" spans="2:11" customFormat="1" x14ac:dyDescent="0.25">
      <c r="B500" s="36"/>
      <c r="C500" t="str">
        <f t="shared" si="28"/>
        <v>00</v>
      </c>
      <c r="D500" t="str">
        <f t="shared" si="31"/>
        <v>01</v>
      </c>
      <c r="E500" t="str">
        <f t="shared" si="29"/>
        <v>1900</v>
      </c>
      <c r="F500" s="1" t="s">
        <v>46</v>
      </c>
      <c r="G500" s="1" t="s">
        <v>42</v>
      </c>
      <c r="H500" s="6">
        <v>38420</v>
      </c>
      <c r="I500" s="1">
        <v>10916</v>
      </c>
      <c r="J500" s="7">
        <v>686.7</v>
      </c>
      <c r="K500" s="37" t="str">
        <f t="shared" si="30"/>
        <v>2005</v>
      </c>
    </row>
    <row r="501" spans="2:11" x14ac:dyDescent="0.25">
      <c r="C501" t="str">
        <f t="shared" si="28"/>
        <v>00</v>
      </c>
      <c r="D501" t="str">
        <f t="shared" si="31"/>
        <v>01</v>
      </c>
      <c r="E501" t="str">
        <f t="shared" si="29"/>
        <v>1900</v>
      </c>
      <c r="F501" s="1" t="s">
        <v>46</v>
      </c>
      <c r="G501" s="1" t="s">
        <v>45</v>
      </c>
      <c r="H501" s="6">
        <v>38459</v>
      </c>
      <c r="I501" s="1">
        <v>10998</v>
      </c>
      <c r="J501" s="7">
        <v>686</v>
      </c>
      <c r="K501" s="37" t="str">
        <f t="shared" si="30"/>
        <v>2005</v>
      </c>
    </row>
    <row r="502" spans="2:11" x14ac:dyDescent="0.25">
      <c r="C502" t="str">
        <f t="shared" si="28"/>
        <v>00</v>
      </c>
      <c r="D502" t="str">
        <f t="shared" si="31"/>
        <v>01</v>
      </c>
      <c r="E502" t="str">
        <f t="shared" si="29"/>
        <v>1900</v>
      </c>
      <c r="F502" s="1" t="s">
        <v>38</v>
      </c>
      <c r="G502" s="1" t="s">
        <v>48</v>
      </c>
      <c r="H502" s="6">
        <v>38144</v>
      </c>
      <c r="I502" s="1">
        <v>10550</v>
      </c>
      <c r="J502" s="7">
        <v>683.3</v>
      </c>
      <c r="K502" s="37" t="str">
        <f t="shared" si="30"/>
        <v>2004</v>
      </c>
    </row>
    <row r="503" spans="2:11" customFormat="1" x14ac:dyDescent="0.25">
      <c r="B503" s="36"/>
      <c r="C503" t="str">
        <f t="shared" si="28"/>
        <v>00</v>
      </c>
      <c r="D503" t="str">
        <f t="shared" si="31"/>
        <v>01</v>
      </c>
      <c r="E503" t="str">
        <f t="shared" si="29"/>
        <v>1900</v>
      </c>
      <c r="F503" s="27" t="s">
        <v>46</v>
      </c>
      <c r="G503" s="27" t="s">
        <v>42</v>
      </c>
      <c r="H503" s="28">
        <v>38367</v>
      </c>
      <c r="I503" s="27">
        <v>10821</v>
      </c>
      <c r="J503" s="29">
        <v>678</v>
      </c>
      <c r="K503" s="37" t="str">
        <f t="shared" si="30"/>
        <v>2005</v>
      </c>
    </row>
    <row r="504" spans="2:11" customFormat="1" x14ac:dyDescent="0.25">
      <c r="B504" s="36"/>
      <c r="C504" t="str">
        <f t="shared" si="28"/>
        <v>00</v>
      </c>
      <c r="D504" t="str">
        <f t="shared" si="31"/>
        <v>01</v>
      </c>
      <c r="E504" t="str">
        <f t="shared" si="29"/>
        <v>1900</v>
      </c>
      <c r="F504" s="1" t="s">
        <v>38</v>
      </c>
      <c r="G504" s="1" t="s">
        <v>40</v>
      </c>
      <c r="H504" s="6">
        <v>38431</v>
      </c>
      <c r="I504" s="1">
        <v>10956</v>
      </c>
      <c r="J504" s="7">
        <v>677</v>
      </c>
      <c r="K504" s="37" t="str">
        <f t="shared" si="30"/>
        <v>2005</v>
      </c>
    </row>
    <row r="505" spans="2:11" customFormat="1" x14ac:dyDescent="0.25">
      <c r="B505" s="36"/>
      <c r="C505" t="str">
        <f t="shared" si="28"/>
        <v>00</v>
      </c>
      <c r="D505" t="str">
        <f t="shared" si="31"/>
        <v>01</v>
      </c>
      <c r="E505" t="str">
        <f t="shared" si="29"/>
        <v>1900</v>
      </c>
      <c r="F505" s="1" t="s">
        <v>46</v>
      </c>
      <c r="G505" s="1" t="s">
        <v>42</v>
      </c>
      <c r="H505" s="6">
        <v>38421</v>
      </c>
      <c r="I505" s="1">
        <v>10909</v>
      </c>
      <c r="J505" s="7">
        <v>670</v>
      </c>
      <c r="K505" s="37" t="str">
        <f t="shared" si="30"/>
        <v>2005</v>
      </c>
    </row>
    <row r="506" spans="2:11" x14ac:dyDescent="0.25">
      <c r="C506" t="str">
        <f t="shared" si="28"/>
        <v>00</v>
      </c>
      <c r="D506" t="str">
        <f t="shared" si="31"/>
        <v>01</v>
      </c>
      <c r="E506" t="str">
        <f t="shared" si="29"/>
        <v>1900</v>
      </c>
      <c r="F506" s="1" t="s">
        <v>38</v>
      </c>
      <c r="G506" s="1" t="s">
        <v>48</v>
      </c>
      <c r="H506" s="6">
        <v>38102</v>
      </c>
      <c r="I506" s="1">
        <v>10483</v>
      </c>
      <c r="J506" s="7">
        <v>668.8</v>
      </c>
      <c r="K506" s="37" t="str">
        <f t="shared" si="30"/>
        <v>2004</v>
      </c>
    </row>
    <row r="507" spans="2:11" x14ac:dyDescent="0.25">
      <c r="C507" t="str">
        <f t="shared" si="28"/>
        <v>00</v>
      </c>
      <c r="D507" t="str">
        <f t="shared" si="31"/>
        <v>01</v>
      </c>
      <c r="E507" t="str">
        <f t="shared" si="29"/>
        <v>1900</v>
      </c>
      <c r="F507" s="1" t="s">
        <v>46</v>
      </c>
      <c r="G507" s="1" t="s">
        <v>47</v>
      </c>
      <c r="H507" s="6">
        <v>38417</v>
      </c>
      <c r="I507" s="1">
        <v>10908</v>
      </c>
      <c r="J507" s="7">
        <v>663.1</v>
      </c>
      <c r="K507" s="37" t="str">
        <f t="shared" si="30"/>
        <v>2005</v>
      </c>
    </row>
    <row r="508" spans="2:11" x14ac:dyDescent="0.25">
      <c r="C508" t="str">
        <f t="shared" si="28"/>
        <v>00</v>
      </c>
      <c r="D508" t="str">
        <f t="shared" si="31"/>
        <v>01</v>
      </c>
      <c r="E508" t="str">
        <f t="shared" si="29"/>
        <v>1900</v>
      </c>
      <c r="F508" s="1" t="s">
        <v>46</v>
      </c>
      <c r="G508" s="1" t="s">
        <v>45</v>
      </c>
      <c r="H508" s="6">
        <v>38260</v>
      </c>
      <c r="I508" s="1">
        <v>10679</v>
      </c>
      <c r="J508" s="7">
        <v>660</v>
      </c>
      <c r="K508" s="37" t="str">
        <f t="shared" si="30"/>
        <v>2004</v>
      </c>
    </row>
    <row r="509" spans="2:11" x14ac:dyDescent="0.25">
      <c r="C509" t="str">
        <f t="shared" si="28"/>
        <v>00</v>
      </c>
      <c r="D509" t="str">
        <f t="shared" si="31"/>
        <v>01</v>
      </c>
      <c r="E509" t="str">
        <f t="shared" si="29"/>
        <v>1900</v>
      </c>
      <c r="F509" s="1" t="s">
        <v>46</v>
      </c>
      <c r="G509" s="1" t="s">
        <v>44</v>
      </c>
      <c r="H509" s="6">
        <v>38393</v>
      </c>
      <c r="I509" s="1">
        <v>10856</v>
      </c>
      <c r="J509" s="7">
        <v>660</v>
      </c>
      <c r="K509" s="37" t="str">
        <f t="shared" si="30"/>
        <v>2005</v>
      </c>
    </row>
    <row r="510" spans="2:11" x14ac:dyDescent="0.25">
      <c r="C510" t="str">
        <f t="shared" si="28"/>
        <v>00</v>
      </c>
      <c r="D510" t="str">
        <f t="shared" si="31"/>
        <v>01</v>
      </c>
      <c r="E510" t="str">
        <f t="shared" si="29"/>
        <v>1900</v>
      </c>
      <c r="F510" s="1" t="s">
        <v>46</v>
      </c>
      <c r="G510" s="1" t="s">
        <v>47</v>
      </c>
      <c r="H510" s="6">
        <v>38326</v>
      </c>
      <c r="I510" s="1">
        <v>10726</v>
      </c>
      <c r="J510" s="7">
        <v>655</v>
      </c>
      <c r="K510" s="37" t="str">
        <f t="shared" si="30"/>
        <v>2004</v>
      </c>
    </row>
    <row r="511" spans="2:11" x14ac:dyDescent="0.25">
      <c r="C511" t="str">
        <f t="shared" si="28"/>
        <v>00</v>
      </c>
      <c r="D511" t="str">
        <f t="shared" si="31"/>
        <v>01</v>
      </c>
      <c r="E511" t="str">
        <f t="shared" si="29"/>
        <v>1900</v>
      </c>
      <c r="F511" s="1" t="s">
        <v>46</v>
      </c>
      <c r="G511" s="1" t="s">
        <v>44</v>
      </c>
      <c r="H511" s="6">
        <v>37817</v>
      </c>
      <c r="I511" s="1">
        <v>10251</v>
      </c>
      <c r="J511" s="7">
        <v>654.05999999999995</v>
      </c>
      <c r="K511" s="37" t="str">
        <f t="shared" si="30"/>
        <v>2003</v>
      </c>
    </row>
    <row r="512" spans="2:11" x14ac:dyDescent="0.25">
      <c r="C512" t="str">
        <f t="shared" si="28"/>
        <v>00</v>
      </c>
      <c r="D512" t="str">
        <f t="shared" si="31"/>
        <v>01</v>
      </c>
      <c r="E512" t="str">
        <f t="shared" si="29"/>
        <v>1900</v>
      </c>
      <c r="F512" s="1" t="s">
        <v>46</v>
      </c>
      <c r="G512" s="1" t="s">
        <v>47</v>
      </c>
      <c r="H512" s="6">
        <v>38049</v>
      </c>
      <c r="I512" s="1">
        <v>10427</v>
      </c>
      <c r="J512" s="7">
        <v>651</v>
      </c>
      <c r="K512" s="37" t="str">
        <f t="shared" si="30"/>
        <v>2004</v>
      </c>
    </row>
    <row r="513" spans="2:11" customFormat="1" x14ac:dyDescent="0.25">
      <c r="B513" s="36"/>
      <c r="C513" t="str">
        <f t="shared" si="28"/>
        <v>00</v>
      </c>
      <c r="D513" t="str">
        <f t="shared" si="31"/>
        <v>01</v>
      </c>
      <c r="E513" t="str">
        <f t="shared" si="29"/>
        <v>1900</v>
      </c>
      <c r="F513" s="27" t="s">
        <v>46</v>
      </c>
      <c r="G513" s="27" t="s">
        <v>41</v>
      </c>
      <c r="H513" s="28">
        <v>38386</v>
      </c>
      <c r="I513" s="27">
        <v>10858</v>
      </c>
      <c r="J513" s="29">
        <v>649</v>
      </c>
      <c r="K513" s="37" t="str">
        <f t="shared" si="30"/>
        <v>2005</v>
      </c>
    </row>
    <row r="514" spans="2:11" customFormat="1" x14ac:dyDescent="0.25">
      <c r="B514" s="36"/>
      <c r="C514" t="str">
        <f t="shared" si="28"/>
        <v>00</v>
      </c>
      <c r="D514" t="str">
        <f t="shared" si="31"/>
        <v>01</v>
      </c>
      <c r="E514" t="str">
        <f t="shared" si="29"/>
        <v>1900</v>
      </c>
      <c r="F514" s="1" t="s">
        <v>46</v>
      </c>
      <c r="G514" s="1" t="s">
        <v>41</v>
      </c>
      <c r="H514" s="6">
        <v>38463</v>
      </c>
      <c r="I514" s="1">
        <v>11010</v>
      </c>
      <c r="J514" s="7">
        <v>645</v>
      </c>
      <c r="K514" s="37" t="str">
        <f t="shared" si="30"/>
        <v>2005</v>
      </c>
    </row>
    <row r="515" spans="2:11" x14ac:dyDescent="0.25">
      <c r="C515" t="str">
        <f t="shared" ref="C515:C578" si="32">TEXT(B515,"DD")</f>
        <v>00</v>
      </c>
      <c r="D515" t="str">
        <f t="shared" si="31"/>
        <v>01</v>
      </c>
      <c r="E515" t="str">
        <f t="shared" ref="E515:E578" si="33">TEXT(B515,"YYYY")</f>
        <v>1900</v>
      </c>
      <c r="F515" s="1" t="s">
        <v>38</v>
      </c>
      <c r="G515" s="1" t="s">
        <v>48</v>
      </c>
      <c r="H515" s="6">
        <v>38424</v>
      </c>
      <c r="I515" s="1">
        <v>10937</v>
      </c>
      <c r="J515" s="7">
        <v>644.79999999999995</v>
      </c>
      <c r="K515" s="37" t="str">
        <f t="shared" ref="K515:K578" si="34">TEXT(H515,"YYYY")</f>
        <v>2005</v>
      </c>
    </row>
    <row r="516" spans="2:11" customFormat="1" x14ac:dyDescent="0.25">
      <c r="B516" s="36"/>
      <c r="C516" t="str">
        <f t="shared" si="32"/>
        <v>00</v>
      </c>
      <c r="D516" t="str">
        <f t="shared" ref="D516:D579" si="35">TEXT(B515,"MM")</f>
        <v>01</v>
      </c>
      <c r="E516" t="str">
        <f t="shared" si="33"/>
        <v>1900</v>
      </c>
      <c r="F516" s="27" t="s">
        <v>38</v>
      </c>
      <c r="G516" s="27" t="s">
        <v>39</v>
      </c>
      <c r="H516" s="28">
        <v>37842</v>
      </c>
      <c r="I516" s="27">
        <v>10269</v>
      </c>
      <c r="J516" s="29">
        <v>642.20000000000005</v>
      </c>
      <c r="K516" s="37" t="str">
        <f t="shared" si="34"/>
        <v>2003</v>
      </c>
    </row>
    <row r="517" spans="2:11" customFormat="1" x14ac:dyDescent="0.25">
      <c r="B517" s="36"/>
      <c r="C517" t="str">
        <f t="shared" si="32"/>
        <v>00</v>
      </c>
      <c r="D517" t="str">
        <f t="shared" si="35"/>
        <v>01</v>
      </c>
      <c r="E517" t="str">
        <f t="shared" si="33"/>
        <v>1900</v>
      </c>
      <c r="F517" s="1" t="s">
        <v>38</v>
      </c>
      <c r="G517" s="1" t="s">
        <v>40</v>
      </c>
      <c r="H517" s="6">
        <v>37958</v>
      </c>
      <c r="I517" s="1">
        <v>10350</v>
      </c>
      <c r="J517" s="7">
        <v>642.05999999999995</v>
      </c>
      <c r="K517" s="37" t="str">
        <f t="shared" si="34"/>
        <v>2003</v>
      </c>
    </row>
    <row r="518" spans="2:11" x14ac:dyDescent="0.25">
      <c r="C518" t="str">
        <f t="shared" si="32"/>
        <v>00</v>
      </c>
      <c r="D518" t="str">
        <f t="shared" si="35"/>
        <v>01</v>
      </c>
      <c r="E518" t="str">
        <f t="shared" si="33"/>
        <v>1900</v>
      </c>
      <c r="F518" s="1" t="s">
        <v>38</v>
      </c>
      <c r="G518" s="1" t="s">
        <v>48</v>
      </c>
      <c r="H518" s="6">
        <v>38274</v>
      </c>
      <c r="I518" s="1">
        <v>10695</v>
      </c>
      <c r="J518" s="7">
        <v>642</v>
      </c>
      <c r="K518" s="37" t="str">
        <f t="shared" si="34"/>
        <v>2004</v>
      </c>
    </row>
    <row r="519" spans="2:11" x14ac:dyDescent="0.25">
      <c r="C519" t="str">
        <f t="shared" si="32"/>
        <v>00</v>
      </c>
      <c r="D519" t="str">
        <f t="shared" si="35"/>
        <v>01</v>
      </c>
      <c r="E519" t="str">
        <f t="shared" si="33"/>
        <v>1900</v>
      </c>
      <c r="F519" s="1" t="s">
        <v>46</v>
      </c>
      <c r="G519" s="1" t="s">
        <v>45</v>
      </c>
      <c r="H519" s="6">
        <v>38156</v>
      </c>
      <c r="I519" s="1">
        <v>10565</v>
      </c>
      <c r="J519" s="7">
        <v>639.9</v>
      </c>
      <c r="K519" s="37" t="str">
        <f t="shared" si="34"/>
        <v>2004</v>
      </c>
    </row>
    <row r="520" spans="2:11" x14ac:dyDescent="0.25">
      <c r="C520" t="str">
        <f t="shared" si="32"/>
        <v>00</v>
      </c>
      <c r="D520" t="str">
        <f t="shared" si="35"/>
        <v>01</v>
      </c>
      <c r="E520" t="str">
        <f t="shared" si="33"/>
        <v>1900</v>
      </c>
      <c r="F520" s="1" t="s">
        <v>46</v>
      </c>
      <c r="G520" s="1" t="s">
        <v>45</v>
      </c>
      <c r="H520" s="6">
        <v>38296</v>
      </c>
      <c r="I520" s="1">
        <v>10724</v>
      </c>
      <c r="J520" s="7">
        <v>638.5</v>
      </c>
      <c r="K520" s="37" t="str">
        <f t="shared" si="34"/>
        <v>2004</v>
      </c>
    </row>
    <row r="521" spans="2:11" customFormat="1" x14ac:dyDescent="0.25">
      <c r="B521" s="36"/>
      <c r="C521" t="str">
        <f t="shared" si="32"/>
        <v>00</v>
      </c>
      <c r="D521" t="str">
        <f t="shared" si="35"/>
        <v>01</v>
      </c>
      <c r="E521" t="str">
        <f t="shared" si="33"/>
        <v>1900</v>
      </c>
      <c r="F521" s="27" t="s">
        <v>46</v>
      </c>
      <c r="G521" s="27" t="s">
        <v>41</v>
      </c>
      <c r="H521" s="28">
        <v>38424</v>
      </c>
      <c r="I521" s="27">
        <v>10939</v>
      </c>
      <c r="J521" s="29">
        <v>637.5</v>
      </c>
      <c r="K521" s="37" t="str">
        <f t="shared" si="34"/>
        <v>2005</v>
      </c>
    </row>
    <row r="522" spans="2:11" x14ac:dyDescent="0.25">
      <c r="C522" t="str">
        <f t="shared" si="32"/>
        <v>00</v>
      </c>
      <c r="D522" t="str">
        <f t="shared" si="35"/>
        <v>01</v>
      </c>
      <c r="E522" t="str">
        <f t="shared" si="33"/>
        <v>1900</v>
      </c>
      <c r="F522" s="1" t="s">
        <v>46</v>
      </c>
      <c r="G522" s="1" t="s">
        <v>47</v>
      </c>
      <c r="H522" s="6">
        <v>38233</v>
      </c>
      <c r="I522" s="1">
        <v>10647</v>
      </c>
      <c r="J522" s="7">
        <v>636</v>
      </c>
      <c r="K522" s="37" t="str">
        <f t="shared" si="34"/>
        <v>2004</v>
      </c>
    </row>
    <row r="523" spans="2:11" customFormat="1" x14ac:dyDescent="0.25">
      <c r="B523" s="36"/>
      <c r="C523" t="str">
        <f t="shared" si="32"/>
        <v>00</v>
      </c>
      <c r="D523" t="str">
        <f t="shared" si="35"/>
        <v>01</v>
      </c>
      <c r="E523" t="str">
        <f t="shared" si="33"/>
        <v>1900</v>
      </c>
      <c r="F523" s="27" t="s">
        <v>46</v>
      </c>
      <c r="G523" s="27" t="s">
        <v>41</v>
      </c>
      <c r="H523" s="28">
        <v>38458</v>
      </c>
      <c r="I523" s="27">
        <v>11020</v>
      </c>
      <c r="J523" s="29">
        <v>632.4</v>
      </c>
      <c r="K523" s="37" t="str">
        <f t="shared" si="34"/>
        <v>2005</v>
      </c>
    </row>
    <row r="524" spans="2:11" x14ac:dyDescent="0.25">
      <c r="C524" t="str">
        <f t="shared" si="32"/>
        <v>00</v>
      </c>
      <c r="D524" t="str">
        <f t="shared" si="35"/>
        <v>01</v>
      </c>
      <c r="E524" t="str">
        <f t="shared" si="33"/>
        <v>1900</v>
      </c>
      <c r="F524" s="1" t="s">
        <v>46</v>
      </c>
      <c r="G524" s="1" t="s">
        <v>45</v>
      </c>
      <c r="H524" s="6">
        <v>38024</v>
      </c>
      <c r="I524" s="1">
        <v>10435</v>
      </c>
      <c r="J524" s="7">
        <v>631.6</v>
      </c>
      <c r="K524" s="37" t="str">
        <f t="shared" si="34"/>
        <v>2004</v>
      </c>
    </row>
    <row r="525" spans="2:11" x14ac:dyDescent="0.25">
      <c r="C525" t="str">
        <f t="shared" si="32"/>
        <v>00</v>
      </c>
      <c r="D525" t="str">
        <f t="shared" si="35"/>
        <v>01</v>
      </c>
      <c r="E525" t="str">
        <f t="shared" si="33"/>
        <v>1900</v>
      </c>
      <c r="F525" s="1" t="s">
        <v>46</v>
      </c>
      <c r="G525" s="1" t="s">
        <v>47</v>
      </c>
      <c r="H525" s="6">
        <v>38225</v>
      </c>
      <c r="I525" s="1">
        <v>10636</v>
      </c>
      <c r="J525" s="7">
        <v>629.5</v>
      </c>
      <c r="K525" s="37" t="str">
        <f t="shared" si="34"/>
        <v>2004</v>
      </c>
    </row>
    <row r="526" spans="2:11" customFormat="1" x14ac:dyDescent="0.25">
      <c r="B526" s="36"/>
      <c r="C526" t="str">
        <f t="shared" si="32"/>
        <v>00</v>
      </c>
      <c r="D526" t="str">
        <f t="shared" si="35"/>
        <v>01</v>
      </c>
      <c r="E526" t="str">
        <f t="shared" si="33"/>
        <v>1900</v>
      </c>
      <c r="F526" s="27" t="s">
        <v>46</v>
      </c>
      <c r="G526" s="27" t="s">
        <v>42</v>
      </c>
      <c r="H526" s="28">
        <v>38382</v>
      </c>
      <c r="I526" s="27">
        <v>10850</v>
      </c>
      <c r="J526" s="29">
        <v>629</v>
      </c>
      <c r="K526" s="37" t="str">
        <f t="shared" si="34"/>
        <v>2005</v>
      </c>
    </row>
    <row r="527" spans="2:11" customFormat="1" x14ac:dyDescent="0.25">
      <c r="B527" s="36"/>
      <c r="C527" t="str">
        <f t="shared" si="32"/>
        <v>00</v>
      </c>
      <c r="D527" t="str">
        <f t="shared" si="35"/>
        <v>01</v>
      </c>
      <c r="E527" t="str">
        <f t="shared" si="33"/>
        <v>1900</v>
      </c>
      <c r="F527" s="1" t="s">
        <v>46</v>
      </c>
      <c r="G527" s="1" t="s">
        <v>42</v>
      </c>
      <c r="H527" s="6">
        <v>38253</v>
      </c>
      <c r="I527" s="1">
        <v>10668</v>
      </c>
      <c r="J527" s="7">
        <v>625.27</v>
      </c>
      <c r="K527" s="37" t="str">
        <f t="shared" si="34"/>
        <v>2004</v>
      </c>
    </row>
    <row r="528" spans="2:11" customFormat="1" x14ac:dyDescent="0.25">
      <c r="B528" s="36"/>
      <c r="C528" t="str">
        <f t="shared" si="32"/>
        <v>00</v>
      </c>
      <c r="D528" t="str">
        <f t="shared" si="35"/>
        <v>01</v>
      </c>
      <c r="E528" t="str">
        <f t="shared" si="33"/>
        <v>1900</v>
      </c>
      <c r="F528" s="1" t="s">
        <v>38</v>
      </c>
      <c r="G528" s="1" t="s">
        <v>43</v>
      </c>
      <c r="H528" s="6">
        <v>38386</v>
      </c>
      <c r="I528" s="1">
        <v>10853</v>
      </c>
      <c r="J528" s="7">
        <v>625</v>
      </c>
      <c r="K528" s="37" t="str">
        <f t="shared" si="34"/>
        <v>2005</v>
      </c>
    </row>
    <row r="529" spans="2:11" customFormat="1" x14ac:dyDescent="0.25">
      <c r="B529" s="36"/>
      <c r="C529" t="str">
        <f t="shared" si="32"/>
        <v>00</v>
      </c>
      <c r="D529" t="str">
        <f t="shared" si="35"/>
        <v>01</v>
      </c>
      <c r="E529" t="str">
        <f t="shared" si="33"/>
        <v>1900</v>
      </c>
      <c r="F529" s="1" t="s">
        <v>46</v>
      </c>
      <c r="G529" s="1" t="s">
        <v>41</v>
      </c>
      <c r="H529" s="6">
        <v>38462</v>
      </c>
      <c r="I529" s="1">
        <v>11015</v>
      </c>
      <c r="J529" s="7">
        <v>622.35</v>
      </c>
      <c r="K529" s="37" t="str">
        <f t="shared" si="34"/>
        <v>2005</v>
      </c>
    </row>
    <row r="530" spans="2:11" x14ac:dyDescent="0.25">
      <c r="C530" t="str">
        <f t="shared" si="32"/>
        <v>00</v>
      </c>
      <c r="D530" t="str">
        <f t="shared" si="35"/>
        <v>01</v>
      </c>
      <c r="E530" t="str">
        <f t="shared" si="33"/>
        <v>1900</v>
      </c>
      <c r="F530" s="1" t="s">
        <v>46</v>
      </c>
      <c r="G530" s="1" t="s">
        <v>47</v>
      </c>
      <c r="H530" s="6">
        <v>38429</v>
      </c>
      <c r="I530" s="1">
        <v>10935</v>
      </c>
      <c r="J530" s="7">
        <v>619.5</v>
      </c>
      <c r="K530" s="37" t="str">
        <f t="shared" si="34"/>
        <v>2005</v>
      </c>
    </row>
    <row r="531" spans="2:11" customFormat="1" x14ac:dyDescent="0.25">
      <c r="B531" s="36"/>
      <c r="C531" t="str">
        <f t="shared" si="32"/>
        <v>00</v>
      </c>
      <c r="D531" t="str">
        <f t="shared" si="35"/>
        <v>01</v>
      </c>
      <c r="E531" t="str">
        <f t="shared" si="33"/>
        <v>1900</v>
      </c>
      <c r="F531" s="27" t="s">
        <v>46</v>
      </c>
      <c r="G531" s="27" t="s">
        <v>41</v>
      </c>
      <c r="H531" s="28">
        <v>38452</v>
      </c>
      <c r="I531" s="27">
        <v>11009</v>
      </c>
      <c r="J531" s="29">
        <v>616.5</v>
      </c>
      <c r="K531" s="37" t="str">
        <f t="shared" si="34"/>
        <v>2005</v>
      </c>
    </row>
    <row r="532" spans="2:11" x14ac:dyDescent="0.25">
      <c r="C532" t="str">
        <f t="shared" si="32"/>
        <v>00</v>
      </c>
      <c r="D532" t="str">
        <f t="shared" si="35"/>
        <v>01</v>
      </c>
      <c r="E532" t="str">
        <f t="shared" si="33"/>
        <v>1900</v>
      </c>
      <c r="F532" s="1" t="s">
        <v>46</v>
      </c>
      <c r="G532" s="1" t="s">
        <v>44</v>
      </c>
      <c r="H532" s="6">
        <v>38329</v>
      </c>
      <c r="I532" s="1">
        <v>10763</v>
      </c>
      <c r="J532" s="7">
        <v>616</v>
      </c>
      <c r="K532" s="37" t="str">
        <f t="shared" si="34"/>
        <v>2004</v>
      </c>
    </row>
    <row r="533" spans="2:11" customFormat="1" x14ac:dyDescent="0.25">
      <c r="B533" s="36"/>
      <c r="C533" t="str">
        <f t="shared" si="32"/>
        <v>00</v>
      </c>
      <c r="D533" t="str">
        <f t="shared" si="35"/>
        <v>01</v>
      </c>
      <c r="E533" t="str">
        <f t="shared" si="33"/>
        <v>1900</v>
      </c>
      <c r="F533" s="27" t="s">
        <v>46</v>
      </c>
      <c r="G533" s="27" t="s">
        <v>41</v>
      </c>
      <c r="H533" s="28">
        <v>37876</v>
      </c>
      <c r="I533" s="27">
        <v>10280</v>
      </c>
      <c r="J533" s="29">
        <v>613.20000000000005</v>
      </c>
      <c r="K533" s="37" t="str">
        <f t="shared" si="34"/>
        <v>2003</v>
      </c>
    </row>
    <row r="534" spans="2:11" x14ac:dyDescent="0.25">
      <c r="C534" t="str">
        <f t="shared" si="32"/>
        <v>00</v>
      </c>
      <c r="D534" t="str">
        <f t="shared" si="35"/>
        <v>01</v>
      </c>
      <c r="E534" t="str">
        <f t="shared" si="33"/>
        <v>1900</v>
      </c>
      <c r="F534" s="1" t="s">
        <v>46</v>
      </c>
      <c r="G534" s="1" t="s">
        <v>44</v>
      </c>
      <c r="H534" s="6">
        <v>38395</v>
      </c>
      <c r="I534" s="1">
        <v>10879</v>
      </c>
      <c r="J534" s="7">
        <v>611.29999999999995</v>
      </c>
      <c r="K534" s="37" t="str">
        <f t="shared" si="34"/>
        <v>2005</v>
      </c>
    </row>
    <row r="535" spans="2:11" x14ac:dyDescent="0.25">
      <c r="C535" t="str">
        <f t="shared" si="32"/>
        <v>00</v>
      </c>
      <c r="D535" t="str">
        <f t="shared" si="35"/>
        <v>01</v>
      </c>
      <c r="E535" t="str">
        <f t="shared" si="33"/>
        <v>1900</v>
      </c>
      <c r="F535" s="1" t="s">
        <v>46</v>
      </c>
      <c r="G535" s="1" t="s">
        <v>47</v>
      </c>
      <c r="H535" s="6">
        <v>38087</v>
      </c>
      <c r="I535" s="1">
        <v>10493</v>
      </c>
      <c r="J535" s="7">
        <v>608.4</v>
      </c>
      <c r="K535" s="37" t="str">
        <f t="shared" si="34"/>
        <v>2004</v>
      </c>
    </row>
    <row r="536" spans="2:11" customFormat="1" x14ac:dyDescent="0.25">
      <c r="B536" s="36"/>
      <c r="C536" t="str">
        <f t="shared" si="32"/>
        <v>00</v>
      </c>
      <c r="D536" t="str">
        <f t="shared" si="35"/>
        <v>01</v>
      </c>
      <c r="E536" t="str">
        <f t="shared" si="33"/>
        <v>1900</v>
      </c>
      <c r="F536" s="27" t="s">
        <v>46</v>
      </c>
      <c r="G536" s="27" t="s">
        <v>41</v>
      </c>
      <c r="H536" s="28">
        <v>37882</v>
      </c>
      <c r="I536" s="27">
        <v>10300</v>
      </c>
      <c r="J536" s="29">
        <v>608</v>
      </c>
      <c r="K536" s="37" t="str">
        <f t="shared" si="34"/>
        <v>2003</v>
      </c>
    </row>
    <row r="537" spans="2:11" customFormat="1" x14ac:dyDescent="0.25">
      <c r="B537" s="36"/>
      <c r="C537" t="str">
        <f t="shared" si="32"/>
        <v>00</v>
      </c>
      <c r="D537" t="str">
        <f t="shared" si="35"/>
        <v>01</v>
      </c>
      <c r="E537" t="str">
        <f t="shared" si="33"/>
        <v>1900</v>
      </c>
      <c r="F537" s="1" t="s">
        <v>46</v>
      </c>
      <c r="G537" s="1" t="s">
        <v>42</v>
      </c>
      <c r="H537" s="6">
        <v>38406</v>
      </c>
      <c r="I537" s="1">
        <v>10888</v>
      </c>
      <c r="J537" s="7">
        <v>605</v>
      </c>
      <c r="K537" s="37" t="str">
        <f t="shared" si="34"/>
        <v>2005</v>
      </c>
    </row>
    <row r="538" spans="2:11" customFormat="1" x14ac:dyDescent="0.25">
      <c r="B538" s="36"/>
      <c r="C538" t="str">
        <f t="shared" si="32"/>
        <v>00</v>
      </c>
      <c r="D538" t="str">
        <f t="shared" si="35"/>
        <v>01</v>
      </c>
      <c r="E538" t="str">
        <f t="shared" si="33"/>
        <v>1900</v>
      </c>
      <c r="F538" s="1" t="s">
        <v>38</v>
      </c>
      <c r="G538" s="1" t="s">
        <v>40</v>
      </c>
      <c r="H538" s="6">
        <v>38240</v>
      </c>
      <c r="I538" s="1">
        <v>10656</v>
      </c>
      <c r="J538" s="7">
        <v>604.21</v>
      </c>
      <c r="K538" s="37" t="str">
        <f t="shared" si="34"/>
        <v>2004</v>
      </c>
    </row>
    <row r="539" spans="2:11" customFormat="1" x14ac:dyDescent="0.25">
      <c r="B539" s="36"/>
      <c r="C539" t="str">
        <f t="shared" si="32"/>
        <v>00</v>
      </c>
      <c r="D539" t="str">
        <f t="shared" si="35"/>
        <v>01</v>
      </c>
      <c r="E539" t="str">
        <f t="shared" si="33"/>
        <v>1900</v>
      </c>
      <c r="F539" s="1" t="s">
        <v>46</v>
      </c>
      <c r="G539" s="1" t="s">
        <v>42</v>
      </c>
      <c r="H539" s="6">
        <v>38361</v>
      </c>
      <c r="I539" s="1">
        <v>10813</v>
      </c>
      <c r="J539" s="7">
        <v>602.4</v>
      </c>
      <c r="K539" s="37" t="str">
        <f t="shared" si="34"/>
        <v>2005</v>
      </c>
    </row>
    <row r="540" spans="2:11" customFormat="1" x14ac:dyDescent="0.25">
      <c r="B540" s="36"/>
      <c r="C540" t="str">
        <f t="shared" si="32"/>
        <v>00</v>
      </c>
      <c r="D540" t="str">
        <f t="shared" si="35"/>
        <v>01</v>
      </c>
      <c r="E540" t="str">
        <f t="shared" si="33"/>
        <v>1900</v>
      </c>
      <c r="F540" s="1" t="s">
        <v>38</v>
      </c>
      <c r="G540" s="1" t="s">
        <v>39</v>
      </c>
      <c r="H540" s="6">
        <v>38241</v>
      </c>
      <c r="I540" s="1">
        <v>10654</v>
      </c>
      <c r="J540" s="7">
        <v>601.83000000000004</v>
      </c>
      <c r="K540" s="37" t="str">
        <f t="shared" si="34"/>
        <v>2004</v>
      </c>
    </row>
    <row r="541" spans="2:11" customFormat="1" x14ac:dyDescent="0.25">
      <c r="B541" s="36"/>
      <c r="C541" t="str">
        <f t="shared" si="32"/>
        <v>00</v>
      </c>
      <c r="D541" t="str">
        <f t="shared" si="35"/>
        <v>01</v>
      </c>
      <c r="E541" t="str">
        <f t="shared" si="33"/>
        <v>1900</v>
      </c>
      <c r="F541" s="1" t="s">
        <v>38</v>
      </c>
      <c r="G541" s="1" t="s">
        <v>40</v>
      </c>
      <c r="H541" s="6">
        <v>38298</v>
      </c>
      <c r="I541" s="1">
        <v>10704</v>
      </c>
      <c r="J541" s="7">
        <v>595.5</v>
      </c>
      <c r="K541" s="37" t="str">
        <f t="shared" si="34"/>
        <v>2004</v>
      </c>
    </row>
    <row r="542" spans="2:11" x14ac:dyDescent="0.25">
      <c r="C542" t="str">
        <f t="shared" si="32"/>
        <v>00</v>
      </c>
      <c r="D542" t="str">
        <f t="shared" si="35"/>
        <v>01</v>
      </c>
      <c r="E542" t="str">
        <f t="shared" si="33"/>
        <v>1900</v>
      </c>
      <c r="F542" s="1" t="s">
        <v>46</v>
      </c>
      <c r="G542" s="1" t="s">
        <v>47</v>
      </c>
      <c r="H542" s="6">
        <v>38172</v>
      </c>
      <c r="I542" s="1">
        <v>10584</v>
      </c>
      <c r="J542" s="7">
        <v>593.75</v>
      </c>
      <c r="K542" s="37" t="str">
        <f t="shared" si="34"/>
        <v>2004</v>
      </c>
    </row>
    <row r="543" spans="2:11" x14ac:dyDescent="0.25">
      <c r="C543" t="str">
        <f t="shared" si="32"/>
        <v>00</v>
      </c>
      <c r="D543" t="str">
        <f t="shared" si="35"/>
        <v>01</v>
      </c>
      <c r="E543" t="str">
        <f t="shared" si="33"/>
        <v>1900</v>
      </c>
      <c r="F543" s="1" t="s">
        <v>46</v>
      </c>
      <c r="G543" s="1" t="s">
        <v>47</v>
      </c>
      <c r="H543" s="6">
        <v>38473</v>
      </c>
      <c r="I543" s="1">
        <v>11044</v>
      </c>
      <c r="J543" s="7">
        <v>591.6</v>
      </c>
      <c r="K543" s="37" t="str">
        <f t="shared" si="34"/>
        <v>2005</v>
      </c>
    </row>
    <row r="544" spans="2:11" x14ac:dyDescent="0.25">
      <c r="C544" t="str">
        <f t="shared" si="32"/>
        <v>00</v>
      </c>
      <c r="D544" t="str">
        <f t="shared" si="35"/>
        <v>01</v>
      </c>
      <c r="E544" t="str">
        <f t="shared" si="33"/>
        <v>1900</v>
      </c>
      <c r="F544" s="1" t="s">
        <v>46</v>
      </c>
      <c r="G544" s="1" t="s">
        <v>45</v>
      </c>
      <c r="H544" s="6">
        <v>38218</v>
      </c>
      <c r="I544" s="1">
        <v>10632</v>
      </c>
      <c r="J544" s="7">
        <v>589</v>
      </c>
      <c r="K544" s="37" t="str">
        <f t="shared" si="34"/>
        <v>2004</v>
      </c>
    </row>
    <row r="545" spans="2:11" customFormat="1" x14ac:dyDescent="0.25">
      <c r="B545" s="36"/>
      <c r="C545" t="str">
        <f t="shared" si="32"/>
        <v>00</v>
      </c>
      <c r="D545" t="str">
        <f t="shared" si="35"/>
        <v>01</v>
      </c>
      <c r="E545" t="str">
        <f t="shared" si="33"/>
        <v>1900</v>
      </c>
      <c r="F545" s="27" t="s">
        <v>46</v>
      </c>
      <c r="G545" s="27" t="s">
        <v>41</v>
      </c>
      <c r="H545" s="28">
        <v>38452</v>
      </c>
      <c r="I545" s="27">
        <v>11005</v>
      </c>
      <c r="J545" s="29">
        <v>586</v>
      </c>
      <c r="K545" s="37" t="str">
        <f t="shared" si="34"/>
        <v>2005</v>
      </c>
    </row>
    <row r="546" spans="2:11" x14ac:dyDescent="0.25">
      <c r="C546" t="str">
        <f t="shared" si="32"/>
        <v>00</v>
      </c>
      <c r="D546" t="str">
        <f t="shared" si="35"/>
        <v>01</v>
      </c>
      <c r="E546" t="str">
        <f t="shared" si="33"/>
        <v>1900</v>
      </c>
      <c r="F546" s="1" t="s">
        <v>46</v>
      </c>
      <c r="G546" s="1" t="s">
        <v>45</v>
      </c>
      <c r="H546" s="6">
        <v>37827</v>
      </c>
      <c r="I546" s="1">
        <v>10262</v>
      </c>
      <c r="J546" s="7">
        <v>584</v>
      </c>
      <c r="K546" s="37" t="str">
        <f t="shared" si="34"/>
        <v>2003</v>
      </c>
    </row>
    <row r="547" spans="2:11" x14ac:dyDescent="0.25">
      <c r="C547" t="str">
        <f t="shared" si="32"/>
        <v>00</v>
      </c>
      <c r="D547" t="str">
        <f t="shared" si="35"/>
        <v>01</v>
      </c>
      <c r="E547" t="str">
        <f t="shared" si="33"/>
        <v>1900</v>
      </c>
      <c r="F547" s="1" t="s">
        <v>46</v>
      </c>
      <c r="G547" s="1" t="s">
        <v>45</v>
      </c>
      <c r="H547" s="6">
        <v>38385</v>
      </c>
      <c r="I547" s="1">
        <v>10862</v>
      </c>
      <c r="J547" s="7">
        <v>581</v>
      </c>
      <c r="K547" s="37" t="str">
        <f t="shared" si="34"/>
        <v>2005</v>
      </c>
    </row>
    <row r="548" spans="2:11" x14ac:dyDescent="0.25">
      <c r="C548" t="str">
        <f t="shared" si="32"/>
        <v>00</v>
      </c>
      <c r="D548" t="str">
        <f t="shared" si="35"/>
        <v>01</v>
      </c>
      <c r="E548" t="str">
        <f t="shared" si="33"/>
        <v>1900</v>
      </c>
      <c r="F548" s="1" t="s">
        <v>46</v>
      </c>
      <c r="G548" s="1" t="s">
        <v>45</v>
      </c>
      <c r="H548" s="6">
        <v>38088</v>
      </c>
      <c r="I548" s="1">
        <v>10498</v>
      </c>
      <c r="J548" s="7">
        <v>575</v>
      </c>
      <c r="K548" s="37" t="str">
        <f t="shared" si="34"/>
        <v>2004</v>
      </c>
    </row>
    <row r="549" spans="2:11" customFormat="1" x14ac:dyDescent="0.25">
      <c r="B549" s="36"/>
      <c r="C549" t="str">
        <f t="shared" si="32"/>
        <v>00</v>
      </c>
      <c r="D549" t="str">
        <f t="shared" si="35"/>
        <v>01</v>
      </c>
      <c r="E549" t="str">
        <f t="shared" si="33"/>
        <v>1900</v>
      </c>
      <c r="F549" s="27" t="s">
        <v>46</v>
      </c>
      <c r="G549" s="27" t="s">
        <v>41</v>
      </c>
      <c r="H549" s="28">
        <v>38252</v>
      </c>
      <c r="I549" s="27">
        <v>10669</v>
      </c>
      <c r="J549" s="29">
        <v>570</v>
      </c>
      <c r="K549" s="37" t="str">
        <f t="shared" si="34"/>
        <v>2004</v>
      </c>
    </row>
    <row r="550" spans="2:11" customFormat="1" x14ac:dyDescent="0.25">
      <c r="B550" s="36"/>
      <c r="C550" t="str">
        <f t="shared" si="32"/>
        <v>00</v>
      </c>
      <c r="D550" t="str">
        <f t="shared" si="35"/>
        <v>01</v>
      </c>
      <c r="E550" t="str">
        <f t="shared" si="33"/>
        <v>1900</v>
      </c>
      <c r="F550" s="1" t="s">
        <v>38</v>
      </c>
      <c r="G550" s="1" t="s">
        <v>43</v>
      </c>
      <c r="H550" s="6">
        <v>38168</v>
      </c>
      <c r="I550" s="1">
        <v>10577</v>
      </c>
      <c r="J550" s="7">
        <v>569</v>
      </c>
      <c r="K550" s="37" t="str">
        <f t="shared" si="34"/>
        <v>2004</v>
      </c>
    </row>
    <row r="551" spans="2:11" x14ac:dyDescent="0.25">
      <c r="C551" t="str">
        <f t="shared" si="32"/>
        <v>00</v>
      </c>
      <c r="D551" t="str">
        <f t="shared" si="35"/>
        <v>01</v>
      </c>
      <c r="E551" t="str">
        <f t="shared" si="33"/>
        <v>1900</v>
      </c>
      <c r="F551" s="1" t="s">
        <v>46</v>
      </c>
      <c r="G551" s="1" t="s">
        <v>45</v>
      </c>
      <c r="H551" s="6">
        <v>37945</v>
      </c>
      <c r="I551" s="1">
        <v>10354</v>
      </c>
      <c r="J551" s="7">
        <v>568.79999999999995</v>
      </c>
      <c r="K551" s="37" t="str">
        <f t="shared" si="34"/>
        <v>2003</v>
      </c>
    </row>
    <row r="552" spans="2:11" x14ac:dyDescent="0.25">
      <c r="C552" t="str">
        <f t="shared" si="32"/>
        <v>00</v>
      </c>
      <c r="D552" t="str">
        <f t="shared" si="35"/>
        <v>01</v>
      </c>
      <c r="E552" t="str">
        <f t="shared" si="33"/>
        <v>1900</v>
      </c>
      <c r="F552" s="1" t="s">
        <v>46</v>
      </c>
      <c r="G552" s="1" t="s">
        <v>44</v>
      </c>
      <c r="H552" s="6">
        <v>38184</v>
      </c>
      <c r="I552" s="1">
        <v>10594</v>
      </c>
      <c r="J552" s="7">
        <v>565.5</v>
      </c>
      <c r="K552" s="37" t="str">
        <f t="shared" si="34"/>
        <v>2004</v>
      </c>
    </row>
    <row r="553" spans="2:11" x14ac:dyDescent="0.25">
      <c r="C553" t="str">
        <f t="shared" si="32"/>
        <v>00</v>
      </c>
      <c r="D553" t="str">
        <f t="shared" si="35"/>
        <v>01</v>
      </c>
      <c r="E553" t="str">
        <f t="shared" si="33"/>
        <v>1900</v>
      </c>
      <c r="F553" s="1" t="s">
        <v>38</v>
      </c>
      <c r="G553" s="1" t="s">
        <v>48</v>
      </c>
      <c r="H553" s="6">
        <v>38245</v>
      </c>
      <c r="I553" s="1">
        <v>10661</v>
      </c>
      <c r="J553" s="7">
        <v>562.6</v>
      </c>
      <c r="K553" s="37" t="str">
        <f t="shared" si="34"/>
        <v>2004</v>
      </c>
    </row>
    <row r="554" spans="2:11" x14ac:dyDescent="0.25">
      <c r="C554" t="str">
        <f t="shared" si="32"/>
        <v>00</v>
      </c>
      <c r="D554" t="str">
        <f t="shared" si="35"/>
        <v>01</v>
      </c>
      <c r="E554" t="str">
        <f t="shared" si="33"/>
        <v>1900</v>
      </c>
      <c r="F554" s="1" t="s">
        <v>46</v>
      </c>
      <c r="G554" s="1" t="s">
        <v>47</v>
      </c>
      <c r="H554" s="6">
        <v>38452</v>
      </c>
      <c r="I554" s="1">
        <v>10996</v>
      </c>
      <c r="J554" s="7">
        <v>560</v>
      </c>
      <c r="K554" s="37" t="str">
        <f t="shared" si="34"/>
        <v>2005</v>
      </c>
    </row>
    <row r="555" spans="2:11" customFormat="1" x14ac:dyDescent="0.25">
      <c r="B555" s="36"/>
      <c r="C555" t="str">
        <f t="shared" si="32"/>
        <v>00</v>
      </c>
      <c r="D555" t="str">
        <f t="shared" si="35"/>
        <v>01</v>
      </c>
      <c r="E555" t="str">
        <f t="shared" si="33"/>
        <v>1900</v>
      </c>
      <c r="F555" s="27" t="s">
        <v>38</v>
      </c>
      <c r="G555" s="27" t="s">
        <v>43</v>
      </c>
      <c r="H555" s="28">
        <v>38429</v>
      </c>
      <c r="I555" s="27">
        <v>10942</v>
      </c>
      <c r="J555" s="29">
        <v>560</v>
      </c>
      <c r="K555" s="37" t="str">
        <f t="shared" si="34"/>
        <v>2005</v>
      </c>
    </row>
    <row r="556" spans="2:11" customFormat="1" x14ac:dyDescent="0.25">
      <c r="B556" s="36"/>
      <c r="C556" t="str">
        <f t="shared" si="32"/>
        <v>00</v>
      </c>
      <c r="D556" t="str">
        <f t="shared" si="35"/>
        <v>01</v>
      </c>
      <c r="E556" t="str">
        <f t="shared" si="33"/>
        <v>1900</v>
      </c>
      <c r="F556" s="1" t="s">
        <v>38</v>
      </c>
      <c r="G556" s="1" t="s">
        <v>39</v>
      </c>
      <c r="H556" s="6">
        <v>38071</v>
      </c>
      <c r="I556" s="1">
        <v>10477</v>
      </c>
      <c r="J556" s="7">
        <v>558</v>
      </c>
      <c r="K556" s="37" t="str">
        <f t="shared" si="34"/>
        <v>2004</v>
      </c>
    </row>
    <row r="557" spans="2:11" x14ac:dyDescent="0.25">
      <c r="C557" t="str">
        <f t="shared" si="32"/>
        <v>00</v>
      </c>
      <c r="D557" t="str">
        <f t="shared" si="35"/>
        <v>01</v>
      </c>
      <c r="E557" t="str">
        <f t="shared" si="33"/>
        <v>1900</v>
      </c>
      <c r="F557" s="1" t="s">
        <v>46</v>
      </c>
      <c r="G557" s="1" t="s">
        <v>45</v>
      </c>
      <c r="H557" s="6">
        <v>38045</v>
      </c>
      <c r="I557" s="1">
        <v>10456</v>
      </c>
      <c r="J557" s="7">
        <v>557.6</v>
      </c>
      <c r="K557" s="37" t="str">
        <f t="shared" si="34"/>
        <v>2004</v>
      </c>
    </row>
    <row r="558" spans="2:11" customFormat="1" x14ac:dyDescent="0.25">
      <c r="B558" s="36"/>
      <c r="C558" t="str">
        <f t="shared" si="32"/>
        <v>00</v>
      </c>
      <c r="D558" t="str">
        <f t="shared" si="35"/>
        <v>01</v>
      </c>
      <c r="E558" t="str">
        <f t="shared" si="33"/>
        <v>1900</v>
      </c>
      <c r="F558" s="27" t="s">
        <v>38</v>
      </c>
      <c r="G558" s="27" t="s">
        <v>39</v>
      </c>
      <c r="H558" s="28">
        <v>37825</v>
      </c>
      <c r="I558" s="27">
        <v>10254</v>
      </c>
      <c r="J558" s="29">
        <v>556.62</v>
      </c>
      <c r="K558" s="37" t="str">
        <f t="shared" si="34"/>
        <v>2003</v>
      </c>
    </row>
    <row r="559" spans="2:11" x14ac:dyDescent="0.25">
      <c r="C559" t="str">
        <f t="shared" si="32"/>
        <v>00</v>
      </c>
      <c r="D559" t="str">
        <f t="shared" si="35"/>
        <v>01</v>
      </c>
      <c r="E559" t="str">
        <f t="shared" si="33"/>
        <v>1900</v>
      </c>
      <c r="F559" s="1" t="s">
        <v>46</v>
      </c>
      <c r="G559" s="1" t="s">
        <v>45</v>
      </c>
      <c r="H559" s="6">
        <v>38172</v>
      </c>
      <c r="I559" s="1">
        <v>10571</v>
      </c>
      <c r="J559" s="7">
        <v>550.59</v>
      </c>
      <c r="K559" s="37" t="str">
        <f t="shared" si="34"/>
        <v>2004</v>
      </c>
    </row>
    <row r="560" spans="2:11" x14ac:dyDescent="0.25">
      <c r="C560" t="str">
        <f t="shared" si="32"/>
        <v>00</v>
      </c>
      <c r="D560" t="str">
        <f t="shared" si="35"/>
        <v>01</v>
      </c>
      <c r="E560" t="str">
        <f t="shared" si="33"/>
        <v>1900</v>
      </c>
      <c r="F560" s="1" t="s">
        <v>46</v>
      </c>
      <c r="G560" s="1" t="s">
        <v>45</v>
      </c>
      <c r="H560" s="6">
        <v>38296</v>
      </c>
      <c r="I560" s="1">
        <v>10720</v>
      </c>
      <c r="J560" s="7">
        <v>550</v>
      </c>
      <c r="K560" s="37" t="str">
        <f t="shared" si="34"/>
        <v>2004</v>
      </c>
    </row>
    <row r="561" spans="2:11" customFormat="1" x14ac:dyDescent="0.25">
      <c r="B561" s="36"/>
      <c r="C561" t="str">
        <f t="shared" si="32"/>
        <v>00</v>
      </c>
      <c r="D561" t="str">
        <f t="shared" si="35"/>
        <v>01</v>
      </c>
      <c r="E561" t="str">
        <f t="shared" si="33"/>
        <v>1900</v>
      </c>
      <c r="F561" s="27" t="s">
        <v>46</v>
      </c>
      <c r="G561" s="27" t="s">
        <v>41</v>
      </c>
      <c r="H561" s="28">
        <v>38413</v>
      </c>
      <c r="I561" s="27">
        <v>10915</v>
      </c>
      <c r="J561" s="29">
        <v>539.5</v>
      </c>
      <c r="K561" s="37" t="str">
        <f t="shared" si="34"/>
        <v>2005</v>
      </c>
    </row>
    <row r="562" spans="2:11" x14ac:dyDescent="0.25">
      <c r="C562" t="str">
        <f t="shared" si="32"/>
        <v>00</v>
      </c>
      <c r="D562" t="str">
        <f t="shared" si="35"/>
        <v>01</v>
      </c>
      <c r="E562" t="str">
        <f t="shared" si="33"/>
        <v>1900</v>
      </c>
      <c r="F562" s="1" t="s">
        <v>46</v>
      </c>
      <c r="G562" s="1" t="s">
        <v>45</v>
      </c>
      <c r="H562" s="6">
        <v>38469</v>
      </c>
      <c r="I562" s="1">
        <v>11034</v>
      </c>
      <c r="J562" s="7">
        <v>539.4</v>
      </c>
      <c r="K562" s="37" t="str">
        <f t="shared" si="34"/>
        <v>2005</v>
      </c>
    </row>
    <row r="563" spans="2:11" customFormat="1" x14ac:dyDescent="0.25">
      <c r="B563" s="36"/>
      <c r="C563" t="str">
        <f t="shared" si="32"/>
        <v>00</v>
      </c>
      <c r="D563" t="str">
        <f t="shared" si="35"/>
        <v>01</v>
      </c>
      <c r="E563" t="str">
        <f t="shared" si="33"/>
        <v>1900</v>
      </c>
      <c r="F563" s="27" t="s">
        <v>38</v>
      </c>
      <c r="G563" s="27" t="s">
        <v>40</v>
      </c>
      <c r="H563" s="28">
        <v>37849</v>
      </c>
      <c r="I563" s="27">
        <v>10274</v>
      </c>
      <c r="J563" s="29">
        <v>538.6</v>
      </c>
      <c r="K563" s="37" t="str">
        <f t="shared" si="34"/>
        <v>2003</v>
      </c>
    </row>
    <row r="564" spans="2:11" customFormat="1" x14ac:dyDescent="0.25">
      <c r="B564" s="36"/>
      <c r="C564" t="str">
        <f t="shared" si="32"/>
        <v>00</v>
      </c>
      <c r="D564" t="str">
        <f t="shared" si="35"/>
        <v>01</v>
      </c>
      <c r="E564" t="str">
        <f t="shared" si="33"/>
        <v>1900</v>
      </c>
      <c r="F564" s="1" t="s">
        <v>38</v>
      </c>
      <c r="G564" s="1" t="s">
        <v>40</v>
      </c>
      <c r="H564" s="6">
        <v>38413</v>
      </c>
      <c r="I564" s="1">
        <v>10914</v>
      </c>
      <c r="J564" s="7">
        <v>537.5</v>
      </c>
      <c r="K564" s="37" t="str">
        <f t="shared" si="34"/>
        <v>2005</v>
      </c>
    </row>
    <row r="565" spans="2:11" customFormat="1" x14ac:dyDescent="0.25">
      <c r="B565" s="36"/>
      <c r="C565" t="str">
        <f t="shared" si="32"/>
        <v>00</v>
      </c>
      <c r="D565" t="str">
        <f t="shared" si="35"/>
        <v>01</v>
      </c>
      <c r="E565" t="str">
        <f t="shared" si="33"/>
        <v>1900</v>
      </c>
      <c r="F565" s="1" t="s">
        <v>38</v>
      </c>
      <c r="G565" s="1" t="s">
        <v>40</v>
      </c>
      <c r="H565" s="6">
        <v>38312</v>
      </c>
      <c r="I565" s="1">
        <v>10735</v>
      </c>
      <c r="J565" s="7">
        <v>536.4</v>
      </c>
      <c r="K565" s="37" t="str">
        <f t="shared" si="34"/>
        <v>2004</v>
      </c>
    </row>
    <row r="566" spans="2:11" customFormat="1" x14ac:dyDescent="0.25">
      <c r="B566" s="36"/>
      <c r="C566" t="str">
        <f t="shared" si="32"/>
        <v>00</v>
      </c>
      <c r="D566" t="str">
        <f t="shared" si="35"/>
        <v>01</v>
      </c>
      <c r="E566" t="str">
        <f t="shared" si="33"/>
        <v>1900</v>
      </c>
      <c r="F566" s="1" t="s">
        <v>46</v>
      </c>
      <c r="G566" s="1" t="s">
        <v>41</v>
      </c>
      <c r="H566" s="6">
        <v>38259</v>
      </c>
      <c r="I566" s="1">
        <v>10676</v>
      </c>
      <c r="J566" s="7">
        <v>534.85</v>
      </c>
      <c r="K566" s="37" t="str">
        <f t="shared" si="34"/>
        <v>2004</v>
      </c>
    </row>
    <row r="567" spans="2:11" x14ac:dyDescent="0.25">
      <c r="C567" t="str">
        <f t="shared" si="32"/>
        <v>00</v>
      </c>
      <c r="D567" t="str">
        <f t="shared" si="35"/>
        <v>01</v>
      </c>
      <c r="E567" t="str">
        <f t="shared" si="33"/>
        <v>1900</v>
      </c>
      <c r="F567" s="1" t="s">
        <v>38</v>
      </c>
      <c r="G567" s="1" t="s">
        <v>48</v>
      </c>
      <c r="H567" s="6">
        <v>38101</v>
      </c>
      <c r="I567" s="1">
        <v>10512</v>
      </c>
      <c r="J567" s="7">
        <v>525.29999999999995</v>
      </c>
      <c r="K567" s="37" t="str">
        <f t="shared" si="34"/>
        <v>2004</v>
      </c>
    </row>
    <row r="568" spans="2:11" x14ac:dyDescent="0.25">
      <c r="C568" t="str">
        <f t="shared" si="32"/>
        <v>00</v>
      </c>
      <c r="D568" t="str">
        <f t="shared" si="35"/>
        <v>01</v>
      </c>
      <c r="E568" t="str">
        <f t="shared" si="33"/>
        <v>1900</v>
      </c>
      <c r="F568" s="1" t="s">
        <v>38</v>
      </c>
      <c r="G568" s="1" t="s">
        <v>48</v>
      </c>
      <c r="H568" s="6">
        <v>38472</v>
      </c>
      <c r="I568" s="1">
        <v>11048</v>
      </c>
      <c r="J568" s="7">
        <v>525</v>
      </c>
      <c r="K568" s="37" t="str">
        <f t="shared" si="34"/>
        <v>2005</v>
      </c>
    </row>
    <row r="569" spans="2:11" customFormat="1" x14ac:dyDescent="0.25">
      <c r="B569" s="36"/>
      <c r="C569" t="str">
        <f t="shared" si="32"/>
        <v>00</v>
      </c>
      <c r="D569" t="str">
        <f t="shared" si="35"/>
        <v>01</v>
      </c>
      <c r="E569" t="str">
        <f t="shared" si="33"/>
        <v>1900</v>
      </c>
      <c r="F569" s="27" t="s">
        <v>38</v>
      </c>
      <c r="G569" s="27" t="s">
        <v>40</v>
      </c>
      <c r="H569" s="28">
        <v>38094</v>
      </c>
      <c r="I569" s="27">
        <v>10500</v>
      </c>
      <c r="J569" s="29">
        <v>523.26</v>
      </c>
      <c r="K569" s="37" t="str">
        <f t="shared" si="34"/>
        <v>2004</v>
      </c>
    </row>
    <row r="570" spans="2:11" customFormat="1" x14ac:dyDescent="0.25">
      <c r="B570" s="36"/>
      <c r="C570" t="str">
        <f t="shared" si="32"/>
        <v>00</v>
      </c>
      <c r="D570" t="str">
        <f t="shared" si="35"/>
        <v>01</v>
      </c>
      <c r="E570" t="str">
        <f t="shared" si="33"/>
        <v>1900</v>
      </c>
      <c r="F570" s="1" t="s">
        <v>38</v>
      </c>
      <c r="G570" s="1" t="s">
        <v>40</v>
      </c>
      <c r="H570" s="6">
        <v>38151</v>
      </c>
      <c r="I570" s="1">
        <v>10559</v>
      </c>
      <c r="J570" s="7">
        <v>520.41</v>
      </c>
      <c r="K570" s="37" t="str">
        <f t="shared" si="34"/>
        <v>2004</v>
      </c>
    </row>
    <row r="571" spans="2:11" x14ac:dyDescent="0.25">
      <c r="C571" t="str">
        <f t="shared" si="32"/>
        <v>00</v>
      </c>
      <c r="D571" t="str">
        <f t="shared" si="35"/>
        <v>01</v>
      </c>
      <c r="E571" t="str">
        <f t="shared" si="33"/>
        <v>1900</v>
      </c>
      <c r="F571" s="1" t="s">
        <v>46</v>
      </c>
      <c r="G571" s="1" t="s">
        <v>44</v>
      </c>
      <c r="H571" s="6">
        <v>38387</v>
      </c>
      <c r="I571" s="1">
        <v>10860</v>
      </c>
      <c r="J571" s="7">
        <v>519</v>
      </c>
      <c r="K571" s="37" t="str">
        <f t="shared" si="34"/>
        <v>2005</v>
      </c>
    </row>
    <row r="572" spans="2:11" x14ac:dyDescent="0.25">
      <c r="C572" t="str">
        <f t="shared" si="32"/>
        <v>00</v>
      </c>
      <c r="D572" t="str">
        <f t="shared" si="35"/>
        <v>01</v>
      </c>
      <c r="E572" t="str">
        <f t="shared" si="33"/>
        <v>1900</v>
      </c>
      <c r="F572" s="1" t="s">
        <v>46</v>
      </c>
      <c r="G572" s="1" t="s">
        <v>44</v>
      </c>
      <c r="H572" s="6">
        <v>37819</v>
      </c>
      <c r="I572" s="1">
        <v>10256</v>
      </c>
      <c r="J572" s="7">
        <v>517.79999999999995</v>
      </c>
      <c r="K572" s="37" t="str">
        <f t="shared" si="34"/>
        <v>2003</v>
      </c>
    </row>
    <row r="573" spans="2:11" x14ac:dyDescent="0.25">
      <c r="C573" t="str">
        <f t="shared" si="32"/>
        <v>00</v>
      </c>
      <c r="D573" t="str">
        <f t="shared" si="35"/>
        <v>01</v>
      </c>
      <c r="E573" t="str">
        <f t="shared" si="33"/>
        <v>1900</v>
      </c>
      <c r="F573" s="1" t="s">
        <v>46</v>
      </c>
      <c r="G573" s="1" t="s">
        <v>45</v>
      </c>
      <c r="H573" s="6">
        <v>38031</v>
      </c>
      <c r="I573" s="1">
        <v>10443</v>
      </c>
      <c r="J573" s="7">
        <v>517.44000000000005</v>
      </c>
      <c r="K573" s="37" t="str">
        <f t="shared" si="34"/>
        <v>2004</v>
      </c>
    </row>
    <row r="574" spans="2:11" x14ac:dyDescent="0.25">
      <c r="C574" t="str">
        <f t="shared" si="32"/>
        <v>00</v>
      </c>
      <c r="D574" t="str">
        <f t="shared" si="35"/>
        <v>01</v>
      </c>
      <c r="E574" t="str">
        <f t="shared" si="33"/>
        <v>1900</v>
      </c>
      <c r="F574" s="1" t="s">
        <v>46</v>
      </c>
      <c r="G574" s="1" t="s">
        <v>47</v>
      </c>
      <c r="H574" s="6">
        <v>37897</v>
      </c>
      <c r="I574" s="1">
        <v>10315</v>
      </c>
      <c r="J574" s="7">
        <v>516.79999999999995</v>
      </c>
      <c r="K574" s="37" t="str">
        <f t="shared" si="34"/>
        <v>2003</v>
      </c>
    </row>
    <row r="575" spans="2:11" x14ac:dyDescent="0.25">
      <c r="C575" t="str">
        <f t="shared" si="32"/>
        <v>00</v>
      </c>
      <c r="D575" t="str">
        <f t="shared" si="35"/>
        <v>01</v>
      </c>
      <c r="E575" t="str">
        <f t="shared" si="33"/>
        <v>1900</v>
      </c>
      <c r="F575" s="1" t="s">
        <v>46</v>
      </c>
      <c r="G575" s="1" t="s">
        <v>44</v>
      </c>
      <c r="H575" s="6">
        <v>38184</v>
      </c>
      <c r="I575" s="1">
        <v>10592</v>
      </c>
      <c r="J575" s="7">
        <v>516.46</v>
      </c>
      <c r="K575" s="37" t="str">
        <f t="shared" si="34"/>
        <v>2004</v>
      </c>
    </row>
    <row r="576" spans="2:11" customFormat="1" x14ac:dyDescent="0.25">
      <c r="B576" s="36"/>
      <c r="C576" t="str">
        <f t="shared" si="32"/>
        <v>00</v>
      </c>
      <c r="D576" t="str">
        <f t="shared" si="35"/>
        <v>01</v>
      </c>
      <c r="E576" t="str">
        <f t="shared" si="33"/>
        <v>1900</v>
      </c>
      <c r="F576" s="27" t="s">
        <v>38</v>
      </c>
      <c r="G576" s="27" t="s">
        <v>39</v>
      </c>
      <c r="H576" s="28">
        <v>37912</v>
      </c>
      <c r="I576" s="27">
        <v>10320</v>
      </c>
      <c r="J576" s="29">
        <v>516</v>
      </c>
      <c r="K576" s="37" t="str">
        <f t="shared" si="34"/>
        <v>2003</v>
      </c>
    </row>
    <row r="577" spans="2:11" x14ac:dyDescent="0.25">
      <c r="C577" t="str">
        <f t="shared" si="32"/>
        <v>00</v>
      </c>
      <c r="D577" t="str">
        <f t="shared" si="35"/>
        <v>01</v>
      </c>
      <c r="E577" t="str">
        <f t="shared" si="33"/>
        <v>1900</v>
      </c>
      <c r="F577" s="1" t="s">
        <v>46</v>
      </c>
      <c r="G577" s="1" t="s">
        <v>47</v>
      </c>
      <c r="H577" s="6">
        <v>38422</v>
      </c>
      <c r="I577" s="1">
        <v>10926</v>
      </c>
      <c r="J577" s="7">
        <v>514.4</v>
      </c>
      <c r="K577" s="37" t="str">
        <f t="shared" si="34"/>
        <v>2005</v>
      </c>
    </row>
    <row r="578" spans="2:11" customFormat="1" x14ac:dyDescent="0.25">
      <c r="B578" s="36"/>
      <c r="C578" t="str">
        <f t="shared" si="32"/>
        <v>00</v>
      </c>
      <c r="D578" t="str">
        <f t="shared" si="35"/>
        <v>01</v>
      </c>
      <c r="E578" t="str">
        <f t="shared" si="33"/>
        <v>1900</v>
      </c>
      <c r="F578" s="27" t="s">
        <v>38</v>
      </c>
      <c r="G578" s="27" t="s">
        <v>39</v>
      </c>
      <c r="H578" s="28">
        <v>38329</v>
      </c>
      <c r="I578" s="27">
        <v>10761</v>
      </c>
      <c r="J578" s="29">
        <v>507</v>
      </c>
      <c r="K578" s="37" t="str">
        <f t="shared" si="34"/>
        <v>2004</v>
      </c>
    </row>
    <row r="579" spans="2:11" x14ac:dyDescent="0.25">
      <c r="C579" t="str">
        <f t="shared" ref="C579:C642" si="36">TEXT(B579,"DD")</f>
        <v>00</v>
      </c>
      <c r="D579" t="str">
        <f t="shared" si="35"/>
        <v>01</v>
      </c>
      <c r="E579" t="str">
        <f t="shared" ref="E579:E642" si="37">TEXT(B579,"YYYY")</f>
        <v>1900</v>
      </c>
      <c r="F579" s="1" t="s">
        <v>46</v>
      </c>
      <c r="G579" s="1" t="s">
        <v>44</v>
      </c>
      <c r="H579" s="6">
        <v>38423</v>
      </c>
      <c r="I579" s="1">
        <v>10934</v>
      </c>
      <c r="J579" s="7">
        <v>500</v>
      </c>
      <c r="K579" s="37" t="str">
        <f t="shared" ref="K579:K642" si="38">TEXT(H579,"YYYY")</f>
        <v>2005</v>
      </c>
    </row>
    <row r="580" spans="2:11" x14ac:dyDescent="0.25">
      <c r="C580" t="str">
        <f t="shared" si="36"/>
        <v>00</v>
      </c>
      <c r="D580" t="str">
        <f t="shared" ref="D580:D643" si="39">TEXT(B579,"MM")</f>
        <v>01</v>
      </c>
      <c r="E580" t="str">
        <f t="shared" si="37"/>
        <v>1900</v>
      </c>
      <c r="F580" s="1" t="s">
        <v>38</v>
      </c>
      <c r="G580" s="1" t="s">
        <v>48</v>
      </c>
      <c r="H580" s="6">
        <v>38226</v>
      </c>
      <c r="I580" s="1">
        <v>10639</v>
      </c>
      <c r="J580" s="7">
        <v>500</v>
      </c>
      <c r="K580" s="37" t="str">
        <f t="shared" si="38"/>
        <v>2004</v>
      </c>
    </row>
    <row r="581" spans="2:11" customFormat="1" x14ac:dyDescent="0.25">
      <c r="B581" s="36"/>
      <c r="C581" t="str">
        <f t="shared" si="36"/>
        <v>00</v>
      </c>
      <c r="D581" t="str">
        <f t="shared" si="39"/>
        <v>01</v>
      </c>
      <c r="E581" t="str">
        <f t="shared" si="37"/>
        <v>1900</v>
      </c>
      <c r="F581" s="27" t="s">
        <v>46</v>
      </c>
      <c r="G581" s="27" t="s">
        <v>42</v>
      </c>
      <c r="H581" s="28">
        <v>37887</v>
      </c>
      <c r="I581" s="27">
        <v>10306</v>
      </c>
      <c r="J581" s="29">
        <v>498.5</v>
      </c>
      <c r="K581" s="37" t="str">
        <f t="shared" si="38"/>
        <v>2003</v>
      </c>
    </row>
    <row r="582" spans="2:11" customFormat="1" x14ac:dyDescent="0.25">
      <c r="B582" s="36"/>
      <c r="C582" t="str">
        <f t="shared" si="36"/>
        <v>00</v>
      </c>
      <c r="D582" t="str">
        <f t="shared" si="39"/>
        <v>01</v>
      </c>
      <c r="E582" t="str">
        <f t="shared" si="37"/>
        <v>1900</v>
      </c>
      <c r="F582" s="1" t="s">
        <v>38</v>
      </c>
      <c r="G582" s="1" t="s">
        <v>40</v>
      </c>
      <c r="H582" s="6">
        <v>37868</v>
      </c>
      <c r="I582" s="1">
        <v>10291</v>
      </c>
      <c r="J582" s="7">
        <v>497.52</v>
      </c>
      <c r="K582" s="37" t="str">
        <f t="shared" si="38"/>
        <v>2003</v>
      </c>
    </row>
    <row r="583" spans="2:11" customFormat="1" x14ac:dyDescent="0.25">
      <c r="B583" s="36"/>
      <c r="C583" t="str">
        <f t="shared" si="36"/>
        <v>00</v>
      </c>
      <c r="D583" t="str">
        <f t="shared" si="39"/>
        <v>01</v>
      </c>
      <c r="E583" t="str">
        <f t="shared" si="37"/>
        <v>1900</v>
      </c>
      <c r="F583" s="1" t="s">
        <v>38</v>
      </c>
      <c r="G583" s="1" t="s">
        <v>40</v>
      </c>
      <c r="H583" s="6">
        <v>38189</v>
      </c>
      <c r="I583" s="1">
        <v>10599</v>
      </c>
      <c r="J583" s="7">
        <v>493</v>
      </c>
      <c r="K583" s="37" t="str">
        <f t="shared" si="38"/>
        <v>2004</v>
      </c>
    </row>
    <row r="584" spans="2:11" customFormat="1" x14ac:dyDescent="0.25">
      <c r="B584" s="36"/>
      <c r="C584" t="str">
        <f t="shared" si="36"/>
        <v>00</v>
      </c>
      <c r="D584" t="str">
        <f t="shared" si="39"/>
        <v>01</v>
      </c>
      <c r="E584" t="str">
        <f t="shared" si="37"/>
        <v>1900</v>
      </c>
      <c r="F584" s="1" t="s">
        <v>38</v>
      </c>
      <c r="G584" s="1" t="s">
        <v>43</v>
      </c>
      <c r="H584" s="6">
        <v>38455</v>
      </c>
      <c r="I584" s="1">
        <v>11016</v>
      </c>
      <c r="J584" s="7">
        <v>491.5</v>
      </c>
      <c r="K584" s="37" t="str">
        <f t="shared" si="38"/>
        <v>2005</v>
      </c>
    </row>
    <row r="585" spans="2:11" customFormat="1" x14ac:dyDescent="0.25">
      <c r="B585" s="36"/>
      <c r="C585" t="str">
        <f t="shared" si="36"/>
        <v>00</v>
      </c>
      <c r="D585" t="str">
        <f t="shared" si="39"/>
        <v>01</v>
      </c>
      <c r="E585" t="str">
        <f t="shared" si="37"/>
        <v>1900</v>
      </c>
      <c r="F585" s="1" t="s">
        <v>46</v>
      </c>
      <c r="G585" s="1" t="s">
        <v>42</v>
      </c>
      <c r="H585" s="6">
        <v>38150</v>
      </c>
      <c r="I585" s="1">
        <v>10562</v>
      </c>
      <c r="J585" s="7">
        <v>488.7</v>
      </c>
      <c r="K585" s="37" t="str">
        <f t="shared" si="38"/>
        <v>2004</v>
      </c>
    </row>
    <row r="586" spans="2:11" x14ac:dyDescent="0.25">
      <c r="C586" t="str">
        <f t="shared" si="36"/>
        <v>00</v>
      </c>
      <c r="D586" t="str">
        <f t="shared" si="39"/>
        <v>01</v>
      </c>
      <c r="E586" t="str">
        <f t="shared" si="37"/>
        <v>1900</v>
      </c>
      <c r="F586" s="1" t="s">
        <v>46</v>
      </c>
      <c r="G586" s="1" t="s">
        <v>44</v>
      </c>
      <c r="H586" s="6">
        <v>38024</v>
      </c>
      <c r="I586" s="1">
        <v>10432</v>
      </c>
      <c r="J586" s="7">
        <v>485</v>
      </c>
      <c r="K586" s="37" t="str">
        <f t="shared" si="38"/>
        <v>2004</v>
      </c>
    </row>
    <row r="587" spans="2:11" customFormat="1" x14ac:dyDescent="0.25">
      <c r="B587" s="36"/>
      <c r="C587" t="str">
        <f t="shared" si="36"/>
        <v>00</v>
      </c>
      <c r="D587" t="str">
        <f t="shared" si="39"/>
        <v>01</v>
      </c>
      <c r="E587" t="str">
        <f t="shared" si="37"/>
        <v>1900</v>
      </c>
      <c r="F587" s="27" t="s">
        <v>38</v>
      </c>
      <c r="G587" s="27" t="s">
        <v>39</v>
      </c>
      <c r="H587" s="28">
        <v>38305</v>
      </c>
      <c r="I587" s="27">
        <v>10730</v>
      </c>
      <c r="J587" s="29">
        <v>484.25</v>
      </c>
      <c r="K587" s="37" t="str">
        <f t="shared" si="38"/>
        <v>2004</v>
      </c>
    </row>
    <row r="588" spans="2:11" customFormat="1" x14ac:dyDescent="0.25">
      <c r="B588" s="36"/>
      <c r="C588" t="str">
        <f t="shared" si="36"/>
        <v>00</v>
      </c>
      <c r="D588" t="str">
        <f t="shared" si="39"/>
        <v>01</v>
      </c>
      <c r="E588" t="str">
        <f t="shared" si="37"/>
        <v>1900</v>
      </c>
      <c r="F588" s="1" t="s">
        <v>38</v>
      </c>
      <c r="G588" s="1" t="s">
        <v>40</v>
      </c>
      <c r="H588" s="6">
        <v>37945</v>
      </c>
      <c r="I588" s="1">
        <v>10355</v>
      </c>
      <c r="J588" s="7">
        <v>480</v>
      </c>
      <c r="K588" s="37" t="str">
        <f t="shared" si="38"/>
        <v>2003</v>
      </c>
    </row>
    <row r="589" spans="2:11" x14ac:dyDescent="0.25">
      <c r="C589" t="str">
        <f t="shared" si="36"/>
        <v>00</v>
      </c>
      <c r="D589" t="str">
        <f t="shared" si="39"/>
        <v>01</v>
      </c>
      <c r="E589" t="str">
        <f t="shared" si="37"/>
        <v>1900</v>
      </c>
      <c r="F589" s="1" t="s">
        <v>46</v>
      </c>
      <c r="G589" s="1" t="s">
        <v>47</v>
      </c>
      <c r="H589" s="6">
        <v>38189</v>
      </c>
      <c r="I589" s="1">
        <v>10600</v>
      </c>
      <c r="J589" s="7">
        <v>479.8</v>
      </c>
      <c r="K589" s="37" t="str">
        <f t="shared" si="38"/>
        <v>2004</v>
      </c>
    </row>
    <row r="590" spans="2:11" x14ac:dyDescent="0.25">
      <c r="C590" t="str">
        <f t="shared" si="36"/>
        <v>00</v>
      </c>
      <c r="D590" t="str">
        <f t="shared" si="39"/>
        <v>01</v>
      </c>
      <c r="E590" t="str">
        <f t="shared" si="37"/>
        <v>1900</v>
      </c>
      <c r="F590" s="1" t="s">
        <v>46</v>
      </c>
      <c r="G590" s="1" t="s">
        <v>44</v>
      </c>
      <c r="H590" s="6">
        <v>38213</v>
      </c>
      <c r="I590" s="1">
        <v>10625</v>
      </c>
      <c r="J590" s="7">
        <v>479.75</v>
      </c>
      <c r="K590" s="37" t="str">
        <f t="shared" si="38"/>
        <v>2004</v>
      </c>
    </row>
    <row r="591" spans="2:11" x14ac:dyDescent="0.25">
      <c r="C591" t="str">
        <f t="shared" si="36"/>
        <v>00</v>
      </c>
      <c r="D591" t="str">
        <f t="shared" si="39"/>
        <v>01</v>
      </c>
      <c r="E591" t="str">
        <f t="shared" si="37"/>
        <v>1900</v>
      </c>
      <c r="F591" s="1" t="s">
        <v>38</v>
      </c>
      <c r="G591" s="1" t="s">
        <v>48</v>
      </c>
      <c r="H591" s="6">
        <v>37861</v>
      </c>
      <c r="I591" s="1">
        <v>10289</v>
      </c>
      <c r="J591" s="7">
        <v>479.4</v>
      </c>
      <c r="K591" s="37" t="str">
        <f t="shared" si="38"/>
        <v>2003</v>
      </c>
    </row>
    <row r="592" spans="2:11" x14ac:dyDescent="0.25">
      <c r="C592" t="str">
        <f t="shared" si="36"/>
        <v>00</v>
      </c>
      <c r="D592" t="str">
        <f t="shared" si="39"/>
        <v>01</v>
      </c>
      <c r="E592" t="str">
        <f t="shared" si="37"/>
        <v>1900</v>
      </c>
      <c r="F592" s="1" t="s">
        <v>46</v>
      </c>
      <c r="G592" s="1" t="s">
        <v>47</v>
      </c>
      <c r="H592" s="6">
        <v>38193</v>
      </c>
      <c r="I592" s="1">
        <v>10578</v>
      </c>
      <c r="J592" s="7">
        <v>477</v>
      </c>
      <c r="K592" s="37" t="str">
        <f t="shared" si="38"/>
        <v>2004</v>
      </c>
    </row>
    <row r="593" spans="2:11" customFormat="1" x14ac:dyDescent="0.25">
      <c r="B593" s="36"/>
      <c r="C593" t="str">
        <f t="shared" si="36"/>
        <v>00</v>
      </c>
      <c r="D593" t="str">
        <f t="shared" si="39"/>
        <v>01</v>
      </c>
      <c r="E593" t="str">
        <f t="shared" si="37"/>
        <v>1900</v>
      </c>
      <c r="F593" s="27" t="s">
        <v>46</v>
      </c>
      <c r="G593" s="27" t="s">
        <v>41</v>
      </c>
      <c r="H593" s="28">
        <v>38368</v>
      </c>
      <c r="I593" s="27">
        <v>10819</v>
      </c>
      <c r="J593" s="29">
        <v>477</v>
      </c>
      <c r="K593" s="37" t="str">
        <f t="shared" si="38"/>
        <v>2005</v>
      </c>
    </row>
    <row r="594" spans="2:11" x14ac:dyDescent="0.25">
      <c r="C594" t="str">
        <f t="shared" si="36"/>
        <v>00</v>
      </c>
      <c r="D594" t="str">
        <f t="shared" si="39"/>
        <v>01</v>
      </c>
      <c r="E594" t="str">
        <f t="shared" si="37"/>
        <v>1900</v>
      </c>
      <c r="F594" s="1" t="s">
        <v>46</v>
      </c>
      <c r="G594" s="1" t="s">
        <v>44</v>
      </c>
      <c r="H594" s="6">
        <v>38424</v>
      </c>
      <c r="I594" s="1">
        <v>10925</v>
      </c>
      <c r="J594" s="7">
        <v>475.15</v>
      </c>
      <c r="K594" s="37" t="str">
        <f t="shared" si="38"/>
        <v>2005</v>
      </c>
    </row>
    <row r="595" spans="2:11" customFormat="1" x14ac:dyDescent="0.25">
      <c r="B595" s="36"/>
      <c r="C595" t="str">
        <f t="shared" si="36"/>
        <v>00</v>
      </c>
      <c r="D595" t="str">
        <f t="shared" si="39"/>
        <v>01</v>
      </c>
      <c r="E595" t="str">
        <f t="shared" si="37"/>
        <v>1900</v>
      </c>
      <c r="F595" s="27" t="s">
        <v>46</v>
      </c>
      <c r="G595" s="27" t="s">
        <v>41</v>
      </c>
      <c r="H595" s="28">
        <v>38371</v>
      </c>
      <c r="I595" s="27">
        <v>10832</v>
      </c>
      <c r="J595" s="29">
        <v>475.11</v>
      </c>
      <c r="K595" s="37" t="str">
        <f t="shared" si="38"/>
        <v>2005</v>
      </c>
    </row>
    <row r="596" spans="2:11" customFormat="1" x14ac:dyDescent="0.25">
      <c r="B596" s="36"/>
      <c r="C596" t="str">
        <f t="shared" si="36"/>
        <v>00</v>
      </c>
      <c r="D596" t="str">
        <f t="shared" si="39"/>
        <v>01</v>
      </c>
      <c r="E596" t="str">
        <f t="shared" si="37"/>
        <v>1900</v>
      </c>
      <c r="F596" s="1" t="s">
        <v>46</v>
      </c>
      <c r="G596" s="1" t="s">
        <v>42</v>
      </c>
      <c r="H596" s="6">
        <v>38267</v>
      </c>
      <c r="I596" s="1">
        <v>10689</v>
      </c>
      <c r="J596" s="7">
        <v>472.5</v>
      </c>
      <c r="K596" s="37" t="str">
        <f t="shared" si="38"/>
        <v>2004</v>
      </c>
    </row>
    <row r="597" spans="2:11" customFormat="1" x14ac:dyDescent="0.25">
      <c r="B597" s="36"/>
      <c r="C597" t="str">
        <f t="shared" si="36"/>
        <v>00</v>
      </c>
      <c r="D597" t="str">
        <f t="shared" si="39"/>
        <v>01</v>
      </c>
      <c r="E597" t="str">
        <f t="shared" si="37"/>
        <v>1900</v>
      </c>
      <c r="F597" s="1" t="s">
        <v>46</v>
      </c>
      <c r="G597" s="1" t="s">
        <v>41</v>
      </c>
      <c r="H597" s="6">
        <v>38072</v>
      </c>
      <c r="I597" s="1">
        <v>10478</v>
      </c>
      <c r="J597" s="7">
        <v>471.2</v>
      </c>
      <c r="K597" s="37" t="str">
        <f t="shared" si="38"/>
        <v>2004</v>
      </c>
    </row>
    <row r="598" spans="2:11" customFormat="1" x14ac:dyDescent="0.25">
      <c r="B598" s="36"/>
      <c r="C598" t="str">
        <f t="shared" si="36"/>
        <v>00</v>
      </c>
      <c r="D598" t="str">
        <f t="shared" si="39"/>
        <v>01</v>
      </c>
      <c r="E598" t="str">
        <f t="shared" si="37"/>
        <v>1900</v>
      </c>
      <c r="F598" s="1" t="s">
        <v>46</v>
      </c>
      <c r="G598" s="1" t="s">
        <v>42</v>
      </c>
      <c r="H598" s="6">
        <v>38435</v>
      </c>
      <c r="I598" s="1">
        <v>10952</v>
      </c>
      <c r="J598" s="7">
        <v>471.2</v>
      </c>
      <c r="K598" s="37" t="str">
        <f t="shared" si="38"/>
        <v>2005</v>
      </c>
    </row>
    <row r="599" spans="2:11" customFormat="1" x14ac:dyDescent="0.25">
      <c r="B599" s="36"/>
      <c r="C599" t="str">
        <f t="shared" si="36"/>
        <v>00</v>
      </c>
      <c r="D599" t="str">
        <f t="shared" si="39"/>
        <v>01</v>
      </c>
      <c r="E599" t="str">
        <f t="shared" si="37"/>
        <v>1900</v>
      </c>
      <c r="F599" s="1" t="s">
        <v>46</v>
      </c>
      <c r="G599" s="1" t="s">
        <v>42</v>
      </c>
      <c r="H599" s="6">
        <v>38133</v>
      </c>
      <c r="I599" s="1">
        <v>10542</v>
      </c>
      <c r="J599" s="7">
        <v>469.11</v>
      </c>
      <c r="K599" s="37" t="str">
        <f t="shared" si="38"/>
        <v>2004</v>
      </c>
    </row>
    <row r="600" spans="2:11" x14ac:dyDescent="0.25">
      <c r="C600" t="str">
        <f t="shared" si="36"/>
        <v>00</v>
      </c>
      <c r="D600" t="str">
        <f t="shared" si="39"/>
        <v>01</v>
      </c>
      <c r="E600" t="str">
        <f t="shared" si="37"/>
        <v>1900</v>
      </c>
      <c r="F600" s="1" t="s">
        <v>46</v>
      </c>
      <c r="G600" s="1" t="s">
        <v>44</v>
      </c>
      <c r="H600" s="6">
        <v>38316</v>
      </c>
      <c r="I600" s="1">
        <v>10723</v>
      </c>
      <c r="J600" s="7">
        <v>468.45</v>
      </c>
      <c r="K600" s="37" t="str">
        <f t="shared" si="38"/>
        <v>2004</v>
      </c>
    </row>
    <row r="601" spans="2:11" x14ac:dyDescent="0.25">
      <c r="C601" t="str">
        <f t="shared" si="36"/>
        <v>00</v>
      </c>
      <c r="D601" t="str">
        <f t="shared" si="39"/>
        <v>01</v>
      </c>
      <c r="E601" t="str">
        <f t="shared" si="37"/>
        <v>1900</v>
      </c>
      <c r="F601" s="1" t="s">
        <v>46</v>
      </c>
      <c r="G601" s="1" t="s">
        <v>45</v>
      </c>
      <c r="H601" s="6">
        <v>38121</v>
      </c>
      <c r="I601" s="1">
        <v>10534</v>
      </c>
      <c r="J601" s="7">
        <v>465.7</v>
      </c>
      <c r="K601" s="37" t="str">
        <f t="shared" si="38"/>
        <v>2004</v>
      </c>
    </row>
    <row r="602" spans="2:11" x14ac:dyDescent="0.25">
      <c r="C602" t="str">
        <f t="shared" si="36"/>
        <v>00</v>
      </c>
      <c r="D602" t="str">
        <f t="shared" si="39"/>
        <v>01</v>
      </c>
      <c r="E602" t="str">
        <f t="shared" si="37"/>
        <v>1900</v>
      </c>
      <c r="F602" s="1" t="s">
        <v>46</v>
      </c>
      <c r="G602" s="1" t="s">
        <v>45</v>
      </c>
      <c r="H602" s="6">
        <v>38200</v>
      </c>
      <c r="I602" s="1">
        <v>10614</v>
      </c>
      <c r="J602" s="7">
        <v>464</v>
      </c>
      <c r="K602" s="37" t="str">
        <f t="shared" si="38"/>
        <v>2004</v>
      </c>
    </row>
    <row r="603" spans="2:11" customFormat="1" x14ac:dyDescent="0.25">
      <c r="B603" s="36"/>
      <c r="C603" t="str">
        <f t="shared" si="36"/>
        <v>00</v>
      </c>
      <c r="D603" t="str">
        <f t="shared" si="39"/>
        <v>01</v>
      </c>
      <c r="E603" t="str">
        <f t="shared" si="37"/>
        <v>1900</v>
      </c>
      <c r="F603" s="27" t="s">
        <v>46</v>
      </c>
      <c r="G603" s="27" t="s">
        <v>42</v>
      </c>
      <c r="H603" s="28">
        <v>37964</v>
      </c>
      <c r="I603" s="27">
        <v>10374</v>
      </c>
      <c r="J603" s="29">
        <v>459</v>
      </c>
      <c r="K603" s="37" t="str">
        <f t="shared" si="38"/>
        <v>2003</v>
      </c>
    </row>
    <row r="604" spans="2:11" customFormat="1" x14ac:dyDescent="0.25">
      <c r="B604" s="36"/>
      <c r="C604" t="str">
        <f t="shared" si="36"/>
        <v>00</v>
      </c>
      <c r="D604" t="str">
        <f t="shared" si="39"/>
        <v>01</v>
      </c>
      <c r="E604" t="str">
        <f t="shared" si="37"/>
        <v>1900</v>
      </c>
      <c r="F604" s="1" t="s">
        <v>38</v>
      </c>
      <c r="G604" s="1" t="s">
        <v>43</v>
      </c>
      <c r="H604" s="6">
        <v>38449</v>
      </c>
      <c r="I604" s="1">
        <v>10951</v>
      </c>
      <c r="J604" s="7">
        <v>458.74</v>
      </c>
      <c r="K604" s="37" t="str">
        <f t="shared" si="38"/>
        <v>2005</v>
      </c>
    </row>
    <row r="605" spans="2:11" x14ac:dyDescent="0.25">
      <c r="C605" t="str">
        <f t="shared" si="36"/>
        <v>00</v>
      </c>
      <c r="D605" t="str">
        <f t="shared" si="39"/>
        <v>01</v>
      </c>
      <c r="E605" t="str">
        <f t="shared" si="37"/>
        <v>1900</v>
      </c>
      <c r="F605" s="1" t="s">
        <v>46</v>
      </c>
      <c r="G605" s="1" t="s">
        <v>44</v>
      </c>
      <c r="H605" s="6">
        <v>38429</v>
      </c>
      <c r="I605" s="1">
        <v>10936</v>
      </c>
      <c r="J605" s="7">
        <v>456</v>
      </c>
      <c r="K605" s="37" t="str">
        <f t="shared" si="38"/>
        <v>2005</v>
      </c>
    </row>
    <row r="606" spans="2:11" x14ac:dyDescent="0.25">
      <c r="C606" t="str">
        <f t="shared" si="36"/>
        <v>00</v>
      </c>
      <c r="D606" t="str">
        <f t="shared" si="39"/>
        <v>01</v>
      </c>
      <c r="E606" t="str">
        <f t="shared" si="37"/>
        <v>1900</v>
      </c>
      <c r="F606" s="1" t="s">
        <v>46</v>
      </c>
      <c r="G606" s="1" t="s">
        <v>44</v>
      </c>
      <c r="H606" s="6">
        <v>38031</v>
      </c>
      <c r="I606" s="1">
        <v>10438</v>
      </c>
      <c r="J606" s="7">
        <v>454</v>
      </c>
      <c r="K606" s="37" t="str">
        <f t="shared" si="38"/>
        <v>2004</v>
      </c>
    </row>
    <row r="607" spans="2:11" customFormat="1" x14ac:dyDescent="0.25">
      <c r="B607" s="36"/>
      <c r="C607" t="str">
        <f t="shared" si="36"/>
        <v>00</v>
      </c>
      <c r="D607" t="str">
        <f t="shared" si="39"/>
        <v>01</v>
      </c>
      <c r="E607" t="str">
        <f t="shared" si="37"/>
        <v>1900</v>
      </c>
      <c r="F607" s="27" t="s">
        <v>46</v>
      </c>
      <c r="G607" s="27" t="s">
        <v>42</v>
      </c>
      <c r="H607" s="28">
        <v>38415</v>
      </c>
      <c r="I607" s="27">
        <v>10910</v>
      </c>
      <c r="J607" s="29">
        <v>452.9</v>
      </c>
      <c r="K607" s="37" t="str">
        <f t="shared" si="38"/>
        <v>2005</v>
      </c>
    </row>
    <row r="608" spans="2:11" x14ac:dyDescent="0.25">
      <c r="C608" t="str">
        <f t="shared" si="36"/>
        <v>00</v>
      </c>
      <c r="D608" t="str">
        <f t="shared" si="39"/>
        <v>01</v>
      </c>
      <c r="E608" t="str">
        <f t="shared" si="37"/>
        <v>1900</v>
      </c>
      <c r="F608" s="1" t="s">
        <v>46</v>
      </c>
      <c r="G608" s="1" t="s">
        <v>47</v>
      </c>
      <c r="H608" s="6">
        <v>38219</v>
      </c>
      <c r="I608" s="1">
        <v>10628</v>
      </c>
      <c r="J608" s="7">
        <v>450</v>
      </c>
      <c r="K608" s="37" t="str">
        <f t="shared" si="38"/>
        <v>2004</v>
      </c>
    </row>
    <row r="609" spans="2:11" x14ac:dyDescent="0.25">
      <c r="C609" t="str">
        <f t="shared" si="36"/>
        <v>00</v>
      </c>
      <c r="D609" t="str">
        <f t="shared" si="39"/>
        <v>01</v>
      </c>
      <c r="E609" t="str">
        <f t="shared" si="37"/>
        <v>1900</v>
      </c>
      <c r="F609" s="1" t="s">
        <v>46</v>
      </c>
      <c r="G609" s="1" t="s">
        <v>47</v>
      </c>
      <c r="H609" s="6">
        <v>37832</v>
      </c>
      <c r="I609" s="1">
        <v>10261</v>
      </c>
      <c r="J609" s="7">
        <v>448</v>
      </c>
      <c r="K609" s="37" t="str">
        <f t="shared" si="38"/>
        <v>2003</v>
      </c>
    </row>
    <row r="610" spans="2:11" x14ac:dyDescent="0.25">
      <c r="C610" t="str">
        <f t="shared" si="36"/>
        <v>00</v>
      </c>
      <c r="D610" t="str">
        <f t="shared" si="39"/>
        <v>01</v>
      </c>
      <c r="E610" t="str">
        <f t="shared" si="37"/>
        <v>1900</v>
      </c>
      <c r="F610" s="1" t="s">
        <v>46</v>
      </c>
      <c r="G610" s="1" t="s">
        <v>47</v>
      </c>
      <c r="H610" s="6">
        <v>37959</v>
      </c>
      <c r="I610" s="1">
        <v>10363</v>
      </c>
      <c r="J610" s="7">
        <v>447.2</v>
      </c>
      <c r="K610" s="37" t="str">
        <f t="shared" si="38"/>
        <v>2003</v>
      </c>
    </row>
    <row r="611" spans="2:11" customFormat="1" x14ac:dyDescent="0.25">
      <c r="B611" s="36"/>
      <c r="C611" t="str">
        <f t="shared" si="36"/>
        <v>00</v>
      </c>
      <c r="D611" t="str">
        <f t="shared" si="39"/>
        <v>01</v>
      </c>
      <c r="E611" t="str">
        <f t="shared" si="37"/>
        <v>1900</v>
      </c>
      <c r="F611" s="27" t="s">
        <v>46</v>
      </c>
      <c r="G611" s="27" t="s">
        <v>41</v>
      </c>
      <c r="H611" s="28">
        <v>38357</v>
      </c>
      <c r="I611" s="27">
        <v>10798</v>
      </c>
      <c r="J611" s="29">
        <v>446.6</v>
      </c>
      <c r="K611" s="37" t="str">
        <f t="shared" si="38"/>
        <v>2005</v>
      </c>
    </row>
    <row r="612" spans="2:11" x14ac:dyDescent="0.25">
      <c r="C612" t="str">
        <f t="shared" si="36"/>
        <v>00</v>
      </c>
      <c r="D612" t="str">
        <f t="shared" si="39"/>
        <v>01</v>
      </c>
      <c r="E612" t="str">
        <f t="shared" si="37"/>
        <v>1900</v>
      </c>
      <c r="F612" s="1" t="s">
        <v>46</v>
      </c>
      <c r="G612" s="1" t="s">
        <v>47</v>
      </c>
      <c r="H612" s="6">
        <v>38041</v>
      </c>
      <c r="I612" s="1">
        <v>10448</v>
      </c>
      <c r="J612" s="7">
        <v>443.4</v>
      </c>
      <c r="K612" s="37" t="str">
        <f t="shared" si="38"/>
        <v>2004</v>
      </c>
    </row>
    <row r="613" spans="2:11" customFormat="1" x14ac:dyDescent="0.25">
      <c r="B613" s="36"/>
      <c r="C613" t="str">
        <f t="shared" si="36"/>
        <v>00</v>
      </c>
      <c r="D613" t="str">
        <f t="shared" si="39"/>
        <v>01</v>
      </c>
      <c r="E613" t="str">
        <f t="shared" si="37"/>
        <v>1900</v>
      </c>
      <c r="F613" s="27" t="s">
        <v>46</v>
      </c>
      <c r="G613" s="27" t="s">
        <v>42</v>
      </c>
      <c r="H613" s="28">
        <v>37989</v>
      </c>
      <c r="I613" s="27">
        <v>10394</v>
      </c>
      <c r="J613" s="29">
        <v>442</v>
      </c>
      <c r="K613" s="37" t="str">
        <f t="shared" si="38"/>
        <v>2004</v>
      </c>
    </row>
    <row r="614" spans="2:11" x14ac:dyDescent="0.25">
      <c r="C614" t="str">
        <f t="shared" si="36"/>
        <v>00</v>
      </c>
      <c r="D614" t="str">
        <f t="shared" si="39"/>
        <v>01</v>
      </c>
      <c r="E614" t="str">
        <f t="shared" si="37"/>
        <v>1900</v>
      </c>
      <c r="F614" s="1" t="s">
        <v>46</v>
      </c>
      <c r="G614" s="1" t="s">
        <v>47</v>
      </c>
      <c r="H614" s="6">
        <v>38400</v>
      </c>
      <c r="I614" s="1">
        <v>10863</v>
      </c>
      <c r="J614" s="7">
        <v>441.15</v>
      </c>
      <c r="K614" s="37" t="str">
        <f t="shared" si="38"/>
        <v>2005</v>
      </c>
    </row>
    <row r="615" spans="2:11" customFormat="1" x14ac:dyDescent="0.25">
      <c r="B615" s="36"/>
      <c r="C615" t="str">
        <f t="shared" si="36"/>
        <v>00</v>
      </c>
      <c r="D615" t="str">
        <f t="shared" si="39"/>
        <v>01</v>
      </c>
      <c r="E615" t="str">
        <f t="shared" si="37"/>
        <v>1900</v>
      </c>
      <c r="F615" s="27" t="s">
        <v>38</v>
      </c>
      <c r="G615" s="27" t="s">
        <v>39</v>
      </c>
      <c r="H615" s="28">
        <v>37818</v>
      </c>
      <c r="I615" s="27">
        <v>10248</v>
      </c>
      <c r="J615" s="29">
        <v>440</v>
      </c>
      <c r="K615" s="37" t="str">
        <f t="shared" si="38"/>
        <v>2003</v>
      </c>
    </row>
    <row r="616" spans="2:11" x14ac:dyDescent="0.25">
      <c r="C616" t="str">
        <f t="shared" si="36"/>
        <v>00</v>
      </c>
      <c r="D616" t="str">
        <f t="shared" si="39"/>
        <v>01</v>
      </c>
      <c r="E616" t="str">
        <f t="shared" si="37"/>
        <v>1900</v>
      </c>
      <c r="F616" s="1" t="s">
        <v>46</v>
      </c>
      <c r="G616" s="1" t="s">
        <v>44</v>
      </c>
      <c r="H616" s="6">
        <v>38357</v>
      </c>
      <c r="I616" s="1">
        <v>10806</v>
      </c>
      <c r="J616" s="7">
        <v>439.6</v>
      </c>
      <c r="K616" s="37" t="str">
        <f t="shared" si="38"/>
        <v>2005</v>
      </c>
    </row>
    <row r="617" spans="2:11" customFormat="1" x14ac:dyDescent="0.25">
      <c r="B617" s="36"/>
      <c r="C617" t="str">
        <f t="shared" si="36"/>
        <v>00</v>
      </c>
      <c r="D617" t="str">
        <f t="shared" si="39"/>
        <v>01</v>
      </c>
      <c r="E617" t="str">
        <f t="shared" si="37"/>
        <v>1900</v>
      </c>
      <c r="F617" s="27" t="s">
        <v>38</v>
      </c>
      <c r="G617" s="27" t="s">
        <v>40</v>
      </c>
      <c r="H617" s="28">
        <v>38086</v>
      </c>
      <c r="I617" s="27">
        <v>10489</v>
      </c>
      <c r="J617" s="29">
        <v>439.2</v>
      </c>
      <c r="K617" s="37" t="str">
        <f t="shared" si="38"/>
        <v>2004</v>
      </c>
    </row>
    <row r="618" spans="2:11" x14ac:dyDescent="0.25">
      <c r="C618" t="str">
        <f t="shared" si="36"/>
        <v>00</v>
      </c>
      <c r="D618" t="str">
        <f t="shared" si="39"/>
        <v>01</v>
      </c>
      <c r="E618" t="str">
        <f t="shared" si="37"/>
        <v>1900</v>
      </c>
      <c r="F618" s="1" t="s">
        <v>46</v>
      </c>
      <c r="G618" s="1" t="s">
        <v>44</v>
      </c>
      <c r="H618" s="6">
        <v>38445</v>
      </c>
      <c r="I618" s="1">
        <v>10974</v>
      </c>
      <c r="J618" s="7">
        <v>439</v>
      </c>
      <c r="K618" s="37" t="str">
        <f t="shared" si="38"/>
        <v>2005</v>
      </c>
    </row>
    <row r="619" spans="2:11" customFormat="1" x14ac:dyDescent="0.25">
      <c r="B619" s="36"/>
      <c r="C619" t="str">
        <f t="shared" si="36"/>
        <v>00</v>
      </c>
      <c r="D619" t="str">
        <f t="shared" si="39"/>
        <v>01</v>
      </c>
      <c r="E619" t="str">
        <f t="shared" si="37"/>
        <v>1900</v>
      </c>
      <c r="F619" s="27" t="s">
        <v>38</v>
      </c>
      <c r="G619" s="27" t="s">
        <v>39</v>
      </c>
      <c r="H619" s="28">
        <v>37952</v>
      </c>
      <c r="I619" s="27">
        <v>10358</v>
      </c>
      <c r="J619" s="29">
        <v>429.4</v>
      </c>
      <c r="K619" s="37" t="str">
        <f t="shared" si="38"/>
        <v>2003</v>
      </c>
    </row>
    <row r="620" spans="2:11" x14ac:dyDescent="0.25">
      <c r="C620" t="str">
        <f t="shared" si="36"/>
        <v>00</v>
      </c>
      <c r="D620" t="str">
        <f t="shared" si="39"/>
        <v>01</v>
      </c>
      <c r="E620" t="str">
        <f t="shared" si="37"/>
        <v>1900</v>
      </c>
      <c r="F620" s="1" t="s">
        <v>46</v>
      </c>
      <c r="G620" s="1" t="s">
        <v>47</v>
      </c>
      <c r="H620" s="6">
        <v>38414</v>
      </c>
      <c r="I620" s="1">
        <v>10906</v>
      </c>
      <c r="J620" s="7">
        <v>427.5</v>
      </c>
      <c r="K620" s="37" t="str">
        <f t="shared" si="38"/>
        <v>2005</v>
      </c>
    </row>
    <row r="621" spans="2:11" x14ac:dyDescent="0.25">
      <c r="C621" t="str">
        <f t="shared" si="36"/>
        <v>00</v>
      </c>
      <c r="D621" t="str">
        <f t="shared" si="39"/>
        <v>01</v>
      </c>
      <c r="E621" t="str">
        <f t="shared" si="37"/>
        <v>1900</v>
      </c>
      <c r="F621" s="1" t="s">
        <v>46</v>
      </c>
      <c r="G621" s="1" t="s">
        <v>45</v>
      </c>
      <c r="H621" s="6">
        <v>38057</v>
      </c>
      <c r="I621" s="1">
        <v>10450</v>
      </c>
      <c r="J621" s="7">
        <v>425.12</v>
      </c>
      <c r="K621" s="37" t="str">
        <f t="shared" si="38"/>
        <v>2004</v>
      </c>
    </row>
    <row r="622" spans="2:11" customFormat="1" x14ac:dyDescent="0.25">
      <c r="B622" s="36"/>
      <c r="C622" t="str">
        <f t="shared" si="36"/>
        <v>00</v>
      </c>
      <c r="D622" t="str">
        <f t="shared" si="39"/>
        <v>01</v>
      </c>
      <c r="E622" t="str">
        <f t="shared" si="37"/>
        <v>1900</v>
      </c>
      <c r="F622" s="27" t="s">
        <v>46</v>
      </c>
      <c r="G622" s="27" t="s">
        <v>41</v>
      </c>
      <c r="H622" s="28">
        <v>37889</v>
      </c>
      <c r="I622" s="27">
        <v>10307</v>
      </c>
      <c r="J622" s="29">
        <v>424</v>
      </c>
      <c r="K622" s="37" t="str">
        <f t="shared" si="38"/>
        <v>2003</v>
      </c>
    </row>
    <row r="623" spans="2:11" x14ac:dyDescent="0.25">
      <c r="C623" t="str">
        <f t="shared" si="36"/>
        <v>00</v>
      </c>
      <c r="D623" t="str">
        <f t="shared" si="39"/>
        <v>01</v>
      </c>
      <c r="E623" t="str">
        <f t="shared" si="37"/>
        <v>1900</v>
      </c>
      <c r="F623" s="1" t="s">
        <v>38</v>
      </c>
      <c r="G623" s="1" t="s">
        <v>48</v>
      </c>
      <c r="H623" s="6">
        <v>38198</v>
      </c>
      <c r="I623" s="1">
        <v>10609</v>
      </c>
      <c r="J623" s="7">
        <v>424</v>
      </c>
      <c r="K623" s="37" t="str">
        <f t="shared" si="38"/>
        <v>2004</v>
      </c>
    </row>
    <row r="624" spans="2:11" x14ac:dyDescent="0.25">
      <c r="C624" t="str">
        <f t="shared" si="36"/>
        <v>00</v>
      </c>
      <c r="D624" t="str">
        <f t="shared" si="39"/>
        <v>01</v>
      </c>
      <c r="E624" t="str">
        <f t="shared" si="37"/>
        <v>1900</v>
      </c>
      <c r="F624" s="1" t="s">
        <v>46</v>
      </c>
      <c r="G624" s="1" t="s">
        <v>45</v>
      </c>
      <c r="H624" s="6">
        <v>37847</v>
      </c>
      <c r="I624" s="1">
        <v>10276</v>
      </c>
      <c r="J624" s="7">
        <v>420</v>
      </c>
      <c r="K624" s="37" t="str">
        <f t="shared" si="38"/>
        <v>2003</v>
      </c>
    </row>
    <row r="625" spans="2:11" x14ac:dyDescent="0.25">
      <c r="C625" t="str">
        <f t="shared" si="36"/>
        <v>00</v>
      </c>
      <c r="D625" t="str">
        <f t="shared" si="39"/>
        <v>01</v>
      </c>
      <c r="E625" t="str">
        <f t="shared" si="37"/>
        <v>1900</v>
      </c>
      <c r="F625" s="1" t="s">
        <v>38</v>
      </c>
      <c r="G625" s="1" t="s">
        <v>48</v>
      </c>
      <c r="H625" s="6">
        <v>38357</v>
      </c>
      <c r="I625" s="1">
        <v>10797</v>
      </c>
      <c r="J625" s="7">
        <v>420</v>
      </c>
      <c r="K625" s="37" t="str">
        <f t="shared" si="38"/>
        <v>2005</v>
      </c>
    </row>
    <row r="626" spans="2:11" x14ac:dyDescent="0.25">
      <c r="C626" t="str">
        <f t="shared" si="36"/>
        <v>00</v>
      </c>
      <c r="D626" t="str">
        <f t="shared" si="39"/>
        <v>01</v>
      </c>
      <c r="E626" t="str">
        <f t="shared" si="37"/>
        <v>1900</v>
      </c>
      <c r="F626" s="1" t="s">
        <v>46</v>
      </c>
      <c r="G626" s="1" t="s">
        <v>47</v>
      </c>
      <c r="H626" s="6">
        <v>38137</v>
      </c>
      <c r="I626" s="1">
        <v>10544</v>
      </c>
      <c r="J626" s="7">
        <v>417.2</v>
      </c>
      <c r="K626" s="37" t="str">
        <f t="shared" si="38"/>
        <v>2004</v>
      </c>
    </row>
    <row r="627" spans="2:11" customFormat="1" x14ac:dyDescent="0.25">
      <c r="B627" s="36"/>
      <c r="C627" t="str">
        <f t="shared" si="36"/>
        <v>00</v>
      </c>
      <c r="D627" t="str">
        <f t="shared" si="39"/>
        <v>01</v>
      </c>
      <c r="E627" t="str">
        <f t="shared" si="37"/>
        <v>1900</v>
      </c>
      <c r="F627" s="27" t="s">
        <v>38</v>
      </c>
      <c r="G627" s="27" t="s">
        <v>43</v>
      </c>
      <c r="H627" s="28">
        <v>38109</v>
      </c>
      <c r="I627" s="27">
        <v>10506</v>
      </c>
      <c r="J627" s="29">
        <v>415.8</v>
      </c>
      <c r="K627" s="37" t="str">
        <f t="shared" si="38"/>
        <v>2004</v>
      </c>
    </row>
    <row r="628" spans="2:11" customFormat="1" x14ac:dyDescent="0.25">
      <c r="B628" s="36"/>
      <c r="C628" t="str">
        <f t="shared" si="36"/>
        <v>00</v>
      </c>
      <c r="D628" t="str">
        <f t="shared" si="39"/>
        <v>01</v>
      </c>
      <c r="E628" t="str">
        <f t="shared" si="37"/>
        <v>1900</v>
      </c>
      <c r="F628" s="1" t="s">
        <v>46</v>
      </c>
      <c r="G628" s="1" t="s">
        <v>41</v>
      </c>
      <c r="H628" s="6">
        <v>38249</v>
      </c>
      <c r="I628" s="1">
        <v>10673</v>
      </c>
      <c r="J628" s="7">
        <v>412.35</v>
      </c>
      <c r="K628" s="37" t="str">
        <f t="shared" si="38"/>
        <v>2004</v>
      </c>
    </row>
    <row r="629" spans="2:11" customFormat="1" x14ac:dyDescent="0.25">
      <c r="B629" s="36"/>
      <c r="C629" t="str">
        <f t="shared" si="36"/>
        <v>00</v>
      </c>
      <c r="D629" t="str">
        <f t="shared" si="39"/>
        <v>01</v>
      </c>
      <c r="E629" t="str">
        <f t="shared" si="37"/>
        <v>1900</v>
      </c>
      <c r="F629" s="1" t="s">
        <v>46</v>
      </c>
      <c r="G629" s="1" t="s">
        <v>42</v>
      </c>
      <c r="H629" s="6">
        <v>38043</v>
      </c>
      <c r="I629" s="1">
        <v>10453</v>
      </c>
      <c r="J629" s="7">
        <v>407.7</v>
      </c>
      <c r="K629" s="37" t="str">
        <f t="shared" si="38"/>
        <v>2004</v>
      </c>
    </row>
    <row r="630" spans="2:11" customFormat="1" x14ac:dyDescent="0.25">
      <c r="B630" s="36"/>
      <c r="C630" t="str">
        <f t="shared" si="36"/>
        <v>00</v>
      </c>
      <c r="D630" t="str">
        <f t="shared" si="39"/>
        <v>01</v>
      </c>
      <c r="E630" t="str">
        <f t="shared" si="37"/>
        <v>1900</v>
      </c>
      <c r="F630" s="1" t="s">
        <v>46</v>
      </c>
      <c r="G630" s="1" t="s">
        <v>41</v>
      </c>
      <c r="H630" s="6">
        <v>38473</v>
      </c>
      <c r="I630" s="1">
        <v>11042</v>
      </c>
      <c r="J630" s="7">
        <v>405.75</v>
      </c>
      <c r="K630" s="37" t="str">
        <f t="shared" si="38"/>
        <v>2005</v>
      </c>
    </row>
    <row r="631" spans="2:11" x14ac:dyDescent="0.25">
      <c r="C631" t="str">
        <f t="shared" si="36"/>
        <v>00</v>
      </c>
      <c r="D631" t="str">
        <f t="shared" si="39"/>
        <v>01</v>
      </c>
      <c r="E631" t="str">
        <f t="shared" si="37"/>
        <v>1900</v>
      </c>
      <c r="F631" s="1" t="s">
        <v>46</v>
      </c>
      <c r="G631" s="1" t="s">
        <v>44</v>
      </c>
      <c r="H631" s="6">
        <v>37957</v>
      </c>
      <c r="I631" s="1">
        <v>10365</v>
      </c>
      <c r="J631" s="7">
        <v>403.2</v>
      </c>
      <c r="K631" s="37" t="str">
        <f t="shared" si="38"/>
        <v>2003</v>
      </c>
    </row>
    <row r="632" spans="2:11" customFormat="1" x14ac:dyDescent="0.25">
      <c r="B632" s="36"/>
      <c r="C632" t="str">
        <f t="shared" si="36"/>
        <v>00</v>
      </c>
      <c r="D632" t="str">
        <f t="shared" si="39"/>
        <v>01</v>
      </c>
      <c r="E632" t="str">
        <f t="shared" si="37"/>
        <v>1900</v>
      </c>
      <c r="F632" s="27" t="s">
        <v>46</v>
      </c>
      <c r="G632" s="27" t="s">
        <v>42</v>
      </c>
      <c r="H632" s="28">
        <v>38008</v>
      </c>
      <c r="I632" s="27">
        <v>10405</v>
      </c>
      <c r="J632" s="29">
        <v>400</v>
      </c>
      <c r="K632" s="37" t="str">
        <f t="shared" si="38"/>
        <v>2004</v>
      </c>
    </row>
    <row r="633" spans="2:11" customFormat="1" x14ac:dyDescent="0.25">
      <c r="B633" s="36"/>
      <c r="C633" t="str">
        <f t="shared" si="36"/>
        <v>00</v>
      </c>
      <c r="D633" t="str">
        <f t="shared" si="39"/>
        <v>01</v>
      </c>
      <c r="E633" t="str">
        <f t="shared" si="37"/>
        <v>1900</v>
      </c>
      <c r="F633" s="1" t="s">
        <v>46</v>
      </c>
      <c r="G633" s="1" t="s">
        <v>42</v>
      </c>
      <c r="H633" s="6">
        <v>38352</v>
      </c>
      <c r="I633" s="1">
        <v>10792</v>
      </c>
      <c r="J633" s="7">
        <v>399.85</v>
      </c>
      <c r="K633" s="37" t="str">
        <f t="shared" si="38"/>
        <v>2004</v>
      </c>
    </row>
    <row r="634" spans="2:11" customFormat="1" x14ac:dyDescent="0.25">
      <c r="B634" s="36"/>
      <c r="C634" t="str">
        <f t="shared" si="36"/>
        <v>00</v>
      </c>
      <c r="D634" t="str">
        <f t="shared" si="39"/>
        <v>01</v>
      </c>
      <c r="E634" t="str">
        <f t="shared" si="37"/>
        <v>1900</v>
      </c>
      <c r="F634" s="1" t="s">
        <v>46</v>
      </c>
      <c r="G634" s="1" t="s">
        <v>42</v>
      </c>
      <c r="H634" s="6">
        <v>37968</v>
      </c>
      <c r="I634" s="1">
        <v>10376</v>
      </c>
      <c r="J634" s="7">
        <v>399</v>
      </c>
      <c r="K634" s="37" t="str">
        <f t="shared" si="38"/>
        <v>2003</v>
      </c>
    </row>
    <row r="635" spans="2:11" x14ac:dyDescent="0.25">
      <c r="C635" t="str">
        <f t="shared" si="36"/>
        <v>00</v>
      </c>
      <c r="D635" t="str">
        <f t="shared" si="39"/>
        <v>01</v>
      </c>
      <c r="E635" t="str">
        <f t="shared" si="37"/>
        <v>1900</v>
      </c>
      <c r="F635" s="1" t="s">
        <v>46</v>
      </c>
      <c r="G635" s="1" t="s">
        <v>45</v>
      </c>
      <c r="H635" s="6">
        <v>38241</v>
      </c>
      <c r="I635" s="1">
        <v>10651</v>
      </c>
      <c r="J635" s="7">
        <v>397.8</v>
      </c>
      <c r="K635" s="37" t="str">
        <f t="shared" si="38"/>
        <v>2004</v>
      </c>
    </row>
    <row r="636" spans="2:11" x14ac:dyDescent="0.25">
      <c r="C636" t="str">
        <f t="shared" si="36"/>
        <v>00</v>
      </c>
      <c r="D636" t="str">
        <f t="shared" si="39"/>
        <v>01</v>
      </c>
      <c r="E636" t="str">
        <f t="shared" si="37"/>
        <v>1900</v>
      </c>
      <c r="F636" s="1" t="s">
        <v>46</v>
      </c>
      <c r="G636" s="1" t="s">
        <v>45</v>
      </c>
      <c r="H636" s="6">
        <v>38029</v>
      </c>
      <c r="I636" s="1">
        <v>10437</v>
      </c>
      <c r="J636" s="7">
        <v>393</v>
      </c>
      <c r="K636" s="37" t="str">
        <f t="shared" si="38"/>
        <v>2004</v>
      </c>
    </row>
    <row r="637" spans="2:11" customFormat="1" x14ac:dyDescent="0.25">
      <c r="B637" s="36"/>
      <c r="C637" t="str">
        <f t="shared" si="36"/>
        <v>00</v>
      </c>
      <c r="D637" t="str">
        <f t="shared" si="39"/>
        <v>01</v>
      </c>
      <c r="E637" t="str">
        <f t="shared" si="37"/>
        <v>1900</v>
      </c>
      <c r="F637" s="27" t="s">
        <v>38</v>
      </c>
      <c r="G637" s="27" t="s">
        <v>40</v>
      </c>
      <c r="H637" s="28">
        <v>38116</v>
      </c>
      <c r="I637" s="27">
        <v>10528</v>
      </c>
      <c r="J637" s="29">
        <v>392.2</v>
      </c>
      <c r="K637" s="37" t="str">
        <f t="shared" si="38"/>
        <v>2004</v>
      </c>
    </row>
    <row r="638" spans="2:11" x14ac:dyDescent="0.25">
      <c r="C638" t="str">
        <f t="shared" si="36"/>
        <v>00</v>
      </c>
      <c r="D638" t="str">
        <f t="shared" si="39"/>
        <v>01</v>
      </c>
      <c r="E638" t="str">
        <f t="shared" si="37"/>
        <v>1900</v>
      </c>
      <c r="F638" s="1" t="s">
        <v>46</v>
      </c>
      <c r="G638" s="1" t="s">
        <v>47</v>
      </c>
      <c r="H638" s="6">
        <v>38420</v>
      </c>
      <c r="I638" s="1">
        <v>10920</v>
      </c>
      <c r="J638" s="7">
        <v>390</v>
      </c>
      <c r="K638" s="37" t="str">
        <f t="shared" si="38"/>
        <v>2005</v>
      </c>
    </row>
    <row r="639" spans="2:11" customFormat="1" x14ac:dyDescent="0.25">
      <c r="B639" s="36"/>
      <c r="C639" t="str">
        <f t="shared" si="36"/>
        <v>00</v>
      </c>
      <c r="D639" t="str">
        <f t="shared" si="39"/>
        <v>01</v>
      </c>
      <c r="E639" t="str">
        <f t="shared" si="37"/>
        <v>1900</v>
      </c>
      <c r="F639" s="27" t="s">
        <v>46</v>
      </c>
      <c r="G639" s="27" t="s">
        <v>42</v>
      </c>
      <c r="H639" s="28">
        <v>38345</v>
      </c>
      <c r="I639" s="27">
        <v>10785</v>
      </c>
      <c r="J639" s="29">
        <v>387.5</v>
      </c>
      <c r="K639" s="37" t="str">
        <f t="shared" si="38"/>
        <v>2004</v>
      </c>
    </row>
    <row r="640" spans="2:11" x14ac:dyDescent="0.25">
      <c r="C640" t="str">
        <f t="shared" si="36"/>
        <v>00</v>
      </c>
      <c r="D640" t="str">
        <f t="shared" si="39"/>
        <v>01</v>
      </c>
      <c r="E640" t="str">
        <f t="shared" si="37"/>
        <v>1900</v>
      </c>
      <c r="F640" s="1" t="s">
        <v>46</v>
      </c>
      <c r="G640" s="1" t="s">
        <v>44</v>
      </c>
      <c r="H640" s="6">
        <v>38078</v>
      </c>
      <c r="I640" s="1">
        <v>10484</v>
      </c>
      <c r="J640" s="7">
        <v>386.2</v>
      </c>
      <c r="K640" s="37" t="str">
        <f t="shared" si="38"/>
        <v>2004</v>
      </c>
    </row>
    <row r="641" spans="2:11" customFormat="1" x14ac:dyDescent="0.25">
      <c r="B641" s="36"/>
      <c r="C641" t="str">
        <f t="shared" si="36"/>
        <v>00</v>
      </c>
      <c r="D641" t="str">
        <f t="shared" si="39"/>
        <v>01</v>
      </c>
      <c r="E641" t="str">
        <f t="shared" si="37"/>
        <v>1900</v>
      </c>
      <c r="F641" s="27" t="s">
        <v>38</v>
      </c>
      <c r="G641" s="27" t="s">
        <v>43</v>
      </c>
      <c r="H641" s="28">
        <v>38309</v>
      </c>
      <c r="I641" s="27">
        <v>10705</v>
      </c>
      <c r="J641" s="29">
        <v>378</v>
      </c>
      <c r="K641" s="37" t="str">
        <f t="shared" si="38"/>
        <v>2004</v>
      </c>
    </row>
    <row r="642" spans="2:11" x14ac:dyDescent="0.25">
      <c r="C642" t="str">
        <f t="shared" si="36"/>
        <v>00</v>
      </c>
      <c r="D642" t="str">
        <f t="shared" si="39"/>
        <v>01</v>
      </c>
      <c r="E642" t="str">
        <f t="shared" si="37"/>
        <v>1900</v>
      </c>
      <c r="F642" s="1" t="s">
        <v>46</v>
      </c>
      <c r="G642" s="1" t="s">
        <v>44</v>
      </c>
      <c r="H642" s="6">
        <v>38261</v>
      </c>
      <c r="I642" s="1">
        <v>10682</v>
      </c>
      <c r="J642" s="7">
        <v>375.5</v>
      </c>
      <c r="K642" s="37" t="str">
        <f t="shared" si="38"/>
        <v>2004</v>
      </c>
    </row>
    <row r="643" spans="2:11" customFormat="1" x14ac:dyDescent="0.25">
      <c r="B643" s="36"/>
      <c r="C643" t="str">
        <f t="shared" ref="C643:C706" si="40">TEXT(B643,"DD")</f>
        <v>00</v>
      </c>
      <c r="D643" t="str">
        <f t="shared" si="39"/>
        <v>01</v>
      </c>
      <c r="E643" t="str">
        <f t="shared" ref="E643:E706" si="41">TEXT(B643,"YYYY")</f>
        <v>1900</v>
      </c>
      <c r="F643" s="27" t="s">
        <v>38</v>
      </c>
      <c r="G643" s="27" t="s">
        <v>39</v>
      </c>
      <c r="H643" s="28">
        <v>38239</v>
      </c>
      <c r="I643" s="27">
        <v>10648</v>
      </c>
      <c r="J643" s="29">
        <v>372.37</v>
      </c>
      <c r="K643" s="37" t="str">
        <f t="shared" ref="K643:K706" si="42">TEXT(H643,"YYYY")</f>
        <v>2004</v>
      </c>
    </row>
    <row r="644" spans="2:11" x14ac:dyDescent="0.25">
      <c r="C644" t="str">
        <f t="shared" si="40"/>
        <v>00</v>
      </c>
      <c r="D644" t="str">
        <f t="shared" ref="D644:D707" si="43">TEXT(B643,"MM")</f>
        <v>01</v>
      </c>
      <c r="E644" t="str">
        <f t="shared" si="41"/>
        <v>1900</v>
      </c>
      <c r="F644" s="1" t="s">
        <v>38</v>
      </c>
      <c r="G644" s="1" t="s">
        <v>48</v>
      </c>
      <c r="H644" s="6">
        <v>38402</v>
      </c>
      <c r="I644" s="1">
        <v>10891</v>
      </c>
      <c r="J644" s="7">
        <v>368.93</v>
      </c>
      <c r="K644" s="37" t="str">
        <f t="shared" si="42"/>
        <v>2005</v>
      </c>
    </row>
    <row r="645" spans="2:11" x14ac:dyDescent="0.25">
      <c r="C645" t="str">
        <f t="shared" si="40"/>
        <v>00</v>
      </c>
      <c r="D645" t="str">
        <f t="shared" si="43"/>
        <v>01</v>
      </c>
      <c r="E645" t="str">
        <f t="shared" si="41"/>
        <v>1900</v>
      </c>
      <c r="F645" s="1" t="s">
        <v>46</v>
      </c>
      <c r="G645" s="1" t="s">
        <v>47</v>
      </c>
      <c r="H645" s="6">
        <v>38422</v>
      </c>
      <c r="I645" s="1">
        <v>10917</v>
      </c>
      <c r="J645" s="7">
        <v>365.89</v>
      </c>
      <c r="K645" s="37" t="str">
        <f t="shared" si="42"/>
        <v>2005</v>
      </c>
    </row>
    <row r="646" spans="2:11" x14ac:dyDescent="0.25">
      <c r="C646" t="str">
        <f t="shared" si="40"/>
        <v>00</v>
      </c>
      <c r="D646" t="str">
        <f t="shared" si="43"/>
        <v>01</v>
      </c>
      <c r="E646" t="str">
        <f t="shared" si="41"/>
        <v>1900</v>
      </c>
      <c r="F646" s="1" t="s">
        <v>46</v>
      </c>
      <c r="G646" s="1" t="s">
        <v>47</v>
      </c>
      <c r="H646" s="6">
        <v>37940</v>
      </c>
      <c r="I646" s="1">
        <v>10348</v>
      </c>
      <c r="J646" s="7">
        <v>363.6</v>
      </c>
      <c r="K646" s="37" t="str">
        <f t="shared" si="42"/>
        <v>2003</v>
      </c>
    </row>
    <row r="647" spans="2:11" customFormat="1" x14ac:dyDescent="0.25">
      <c r="B647" s="36"/>
      <c r="C647" t="str">
        <f t="shared" si="40"/>
        <v>00</v>
      </c>
      <c r="D647" t="str">
        <f t="shared" si="43"/>
        <v>01</v>
      </c>
      <c r="E647" t="str">
        <f t="shared" si="41"/>
        <v>1900</v>
      </c>
      <c r="F647" s="27" t="s">
        <v>46</v>
      </c>
      <c r="G647" s="27" t="s">
        <v>41</v>
      </c>
      <c r="H647" s="28">
        <v>38452</v>
      </c>
      <c r="I647" s="27">
        <v>11013</v>
      </c>
      <c r="J647" s="29">
        <v>361</v>
      </c>
      <c r="K647" s="37" t="str">
        <f t="shared" si="42"/>
        <v>2005</v>
      </c>
    </row>
    <row r="648" spans="2:11" x14ac:dyDescent="0.25">
      <c r="C648" t="str">
        <f t="shared" si="40"/>
        <v>00</v>
      </c>
      <c r="D648" t="str">
        <f t="shared" si="43"/>
        <v>01</v>
      </c>
      <c r="E648" t="str">
        <f t="shared" si="41"/>
        <v>1900</v>
      </c>
      <c r="F648" s="1" t="s">
        <v>46</v>
      </c>
      <c r="G648" s="1" t="s">
        <v>44</v>
      </c>
      <c r="H648" s="6">
        <v>38298</v>
      </c>
      <c r="I648" s="1">
        <v>10732</v>
      </c>
      <c r="J648" s="7">
        <v>360</v>
      </c>
      <c r="K648" s="37" t="str">
        <f t="shared" si="42"/>
        <v>2004</v>
      </c>
    </row>
    <row r="649" spans="2:11" x14ac:dyDescent="0.25">
      <c r="C649" t="str">
        <f t="shared" si="40"/>
        <v>00</v>
      </c>
      <c r="D649" t="str">
        <f t="shared" si="43"/>
        <v>01</v>
      </c>
      <c r="E649" t="str">
        <f t="shared" si="41"/>
        <v>1900</v>
      </c>
      <c r="F649" s="1" t="s">
        <v>46</v>
      </c>
      <c r="G649" s="1" t="s">
        <v>45</v>
      </c>
      <c r="H649" s="6">
        <v>38434</v>
      </c>
      <c r="I649" s="1">
        <v>10940</v>
      </c>
      <c r="J649" s="7">
        <v>360</v>
      </c>
      <c r="K649" s="37" t="str">
        <f t="shared" si="42"/>
        <v>2005</v>
      </c>
    </row>
    <row r="650" spans="2:11" customFormat="1" x14ac:dyDescent="0.25">
      <c r="B650" s="36"/>
      <c r="C650" t="str">
        <f t="shared" si="40"/>
        <v>00</v>
      </c>
      <c r="D650" t="str">
        <f t="shared" si="43"/>
        <v>01</v>
      </c>
      <c r="E650" t="str">
        <f t="shared" si="41"/>
        <v>1900</v>
      </c>
      <c r="F650" s="27" t="s">
        <v>38</v>
      </c>
      <c r="G650" s="27" t="s">
        <v>40</v>
      </c>
      <c r="H650" s="28">
        <v>38031</v>
      </c>
      <c r="I650" s="27">
        <v>10425</v>
      </c>
      <c r="J650" s="29">
        <v>360</v>
      </c>
      <c r="K650" s="37" t="str">
        <f t="shared" si="42"/>
        <v>2004</v>
      </c>
    </row>
    <row r="651" spans="2:11" customFormat="1" x14ac:dyDescent="0.25">
      <c r="B651" s="36"/>
      <c r="C651" t="str">
        <f t="shared" si="40"/>
        <v>00</v>
      </c>
      <c r="D651" t="str">
        <f t="shared" si="43"/>
        <v>01</v>
      </c>
      <c r="E651" t="str">
        <f t="shared" si="41"/>
        <v>1900</v>
      </c>
      <c r="F651" s="1" t="s">
        <v>38</v>
      </c>
      <c r="G651" s="1" t="s">
        <v>40</v>
      </c>
      <c r="H651" s="6">
        <v>38130</v>
      </c>
      <c r="I651" s="1">
        <v>10539</v>
      </c>
      <c r="J651" s="7">
        <v>355.5</v>
      </c>
      <c r="K651" s="37" t="str">
        <f t="shared" si="42"/>
        <v>2004</v>
      </c>
    </row>
    <row r="652" spans="2:11" x14ac:dyDescent="0.25">
      <c r="C652" t="str">
        <f t="shared" si="40"/>
        <v>00</v>
      </c>
      <c r="D652" t="str">
        <f t="shared" si="43"/>
        <v>01</v>
      </c>
      <c r="E652" t="str">
        <f t="shared" si="41"/>
        <v>1900</v>
      </c>
      <c r="F652" s="1" t="s">
        <v>46</v>
      </c>
      <c r="G652" s="1" t="s">
        <v>47</v>
      </c>
      <c r="H652" s="6">
        <v>38200</v>
      </c>
      <c r="I652" s="1">
        <v>10613</v>
      </c>
      <c r="J652" s="7">
        <v>353.2</v>
      </c>
      <c r="K652" s="37" t="str">
        <f t="shared" si="42"/>
        <v>2004</v>
      </c>
    </row>
    <row r="653" spans="2:11" x14ac:dyDescent="0.25">
      <c r="C653" t="str">
        <f t="shared" si="40"/>
        <v>00</v>
      </c>
      <c r="D653" t="str">
        <f t="shared" si="43"/>
        <v>01</v>
      </c>
      <c r="E653" t="str">
        <f t="shared" si="41"/>
        <v>1900</v>
      </c>
      <c r="F653" s="1" t="s">
        <v>38</v>
      </c>
      <c r="G653" s="1" t="s">
        <v>48</v>
      </c>
      <c r="H653" s="6">
        <v>37930</v>
      </c>
      <c r="I653" s="1">
        <v>10341</v>
      </c>
      <c r="J653" s="7">
        <v>352.6</v>
      </c>
      <c r="K653" s="37" t="str">
        <f t="shared" si="42"/>
        <v>2003</v>
      </c>
    </row>
    <row r="654" spans="2:11" x14ac:dyDescent="0.25">
      <c r="C654" t="str">
        <f t="shared" si="40"/>
        <v>00</v>
      </c>
      <c r="D654" t="str">
        <f t="shared" si="43"/>
        <v>01</v>
      </c>
      <c r="E654" t="str">
        <f t="shared" si="41"/>
        <v>1900</v>
      </c>
      <c r="F654" s="1" t="s">
        <v>46</v>
      </c>
      <c r="G654" s="1" t="s">
        <v>44</v>
      </c>
      <c r="H654" s="6">
        <v>38106</v>
      </c>
      <c r="I654" s="1">
        <v>10517</v>
      </c>
      <c r="J654" s="7">
        <v>352</v>
      </c>
      <c r="K654" s="37" t="str">
        <f t="shared" si="42"/>
        <v>2004</v>
      </c>
    </row>
    <row r="655" spans="2:11" x14ac:dyDescent="0.25">
      <c r="C655" t="str">
        <f t="shared" si="40"/>
        <v>00</v>
      </c>
      <c r="D655" t="str">
        <f t="shared" si="43"/>
        <v>01</v>
      </c>
      <c r="E655" t="str">
        <f t="shared" si="41"/>
        <v>1900</v>
      </c>
      <c r="F655" s="1" t="s">
        <v>46</v>
      </c>
      <c r="G655" s="1" t="s">
        <v>45</v>
      </c>
      <c r="H655" s="6">
        <v>37849</v>
      </c>
      <c r="I655" s="1">
        <v>10279</v>
      </c>
      <c r="J655" s="7">
        <v>351</v>
      </c>
      <c r="K655" s="37" t="str">
        <f t="shared" si="42"/>
        <v>2003</v>
      </c>
    </row>
    <row r="656" spans="2:11" x14ac:dyDescent="0.25">
      <c r="C656" t="str">
        <f t="shared" si="40"/>
        <v>00</v>
      </c>
      <c r="D656" t="str">
        <f t="shared" si="43"/>
        <v>01</v>
      </c>
      <c r="E656" t="str">
        <f t="shared" si="41"/>
        <v>1900</v>
      </c>
      <c r="F656" s="1" t="s">
        <v>46</v>
      </c>
      <c r="G656" s="1" t="s">
        <v>47</v>
      </c>
      <c r="H656" s="6">
        <v>37877</v>
      </c>
      <c r="I656" s="1">
        <v>10299</v>
      </c>
      <c r="J656" s="7">
        <v>349.5</v>
      </c>
      <c r="K656" s="37" t="str">
        <f t="shared" si="42"/>
        <v>2003</v>
      </c>
    </row>
    <row r="657" spans="2:11" x14ac:dyDescent="0.25">
      <c r="C657" t="str">
        <f t="shared" si="40"/>
        <v>00</v>
      </c>
      <c r="D657" t="str">
        <f t="shared" si="43"/>
        <v>01</v>
      </c>
      <c r="E657" t="str">
        <f t="shared" si="41"/>
        <v>1900</v>
      </c>
      <c r="F657" s="1" t="s">
        <v>46</v>
      </c>
      <c r="G657" s="1" t="s">
        <v>44</v>
      </c>
      <c r="H657" s="6">
        <v>37833</v>
      </c>
      <c r="I657" s="1">
        <v>10266</v>
      </c>
      <c r="J657" s="7">
        <v>346.56</v>
      </c>
      <c r="K657" s="37" t="str">
        <f t="shared" si="42"/>
        <v>2003</v>
      </c>
    </row>
    <row r="658" spans="2:11" customFormat="1" x14ac:dyDescent="0.25">
      <c r="B658" s="36"/>
      <c r="C658" t="str">
        <f t="shared" si="40"/>
        <v>00</v>
      </c>
      <c r="D658" t="str">
        <f t="shared" si="43"/>
        <v>01</v>
      </c>
      <c r="E658" t="str">
        <f t="shared" si="41"/>
        <v>1900</v>
      </c>
      <c r="F658" s="27" t="s">
        <v>38</v>
      </c>
      <c r="G658" s="27" t="s">
        <v>43</v>
      </c>
      <c r="H658" s="28">
        <v>37988</v>
      </c>
      <c r="I658" s="27">
        <v>10771</v>
      </c>
      <c r="J658" s="29">
        <v>344</v>
      </c>
      <c r="K658" s="37" t="str">
        <f t="shared" si="42"/>
        <v>2004</v>
      </c>
    </row>
    <row r="659" spans="2:11" customFormat="1" x14ac:dyDescent="0.25">
      <c r="B659" s="36"/>
      <c r="C659" t="str">
        <f t="shared" si="40"/>
        <v>00</v>
      </c>
      <c r="D659" t="str">
        <f t="shared" si="43"/>
        <v>01</v>
      </c>
      <c r="E659" t="str">
        <f t="shared" si="41"/>
        <v>1900</v>
      </c>
      <c r="F659" s="1" t="s">
        <v>38</v>
      </c>
      <c r="G659" s="1" t="s">
        <v>43</v>
      </c>
      <c r="H659" s="6">
        <v>38417</v>
      </c>
      <c r="I659" s="1">
        <v>10905</v>
      </c>
      <c r="J659" s="7">
        <v>342</v>
      </c>
      <c r="K659" s="37" t="str">
        <f t="shared" si="42"/>
        <v>2005</v>
      </c>
    </row>
    <row r="660" spans="2:11" x14ac:dyDescent="0.25">
      <c r="C660" t="str">
        <f t="shared" si="40"/>
        <v>00</v>
      </c>
      <c r="D660" t="str">
        <f t="shared" si="43"/>
        <v>01</v>
      </c>
      <c r="E660" t="str">
        <f t="shared" si="41"/>
        <v>1900</v>
      </c>
      <c r="F660" s="1" t="s">
        <v>46</v>
      </c>
      <c r="G660" s="1" t="s">
        <v>47</v>
      </c>
      <c r="H660" s="6">
        <v>38023</v>
      </c>
      <c r="I660" s="1">
        <v>10426</v>
      </c>
      <c r="J660" s="7">
        <v>338.2</v>
      </c>
      <c r="K660" s="37" t="str">
        <f t="shared" si="42"/>
        <v>2004</v>
      </c>
    </row>
    <row r="661" spans="2:11" x14ac:dyDescent="0.25">
      <c r="C661" t="str">
        <f t="shared" si="40"/>
        <v>00</v>
      </c>
      <c r="D661" t="str">
        <f t="shared" si="43"/>
        <v>01</v>
      </c>
      <c r="E661" t="str">
        <f t="shared" si="41"/>
        <v>1900</v>
      </c>
      <c r="F661" s="1" t="s">
        <v>46</v>
      </c>
      <c r="G661" s="1" t="s">
        <v>44</v>
      </c>
      <c r="H661" s="6">
        <v>37964</v>
      </c>
      <c r="I661" s="1">
        <v>10375</v>
      </c>
      <c r="J661" s="7">
        <v>338</v>
      </c>
      <c r="K661" s="37" t="str">
        <f t="shared" si="42"/>
        <v>2003</v>
      </c>
    </row>
    <row r="662" spans="2:11" x14ac:dyDescent="0.25">
      <c r="C662" t="str">
        <f t="shared" si="40"/>
        <v>00</v>
      </c>
      <c r="D662" t="str">
        <f t="shared" si="43"/>
        <v>01</v>
      </c>
      <c r="E662" t="str">
        <f t="shared" si="41"/>
        <v>1900</v>
      </c>
      <c r="F662" s="1" t="s">
        <v>46</v>
      </c>
      <c r="G662" s="1" t="s">
        <v>47</v>
      </c>
      <c r="H662" s="6">
        <v>38392</v>
      </c>
      <c r="I662" s="1">
        <v>10873</v>
      </c>
      <c r="J662" s="7">
        <v>336.8</v>
      </c>
      <c r="K662" s="37" t="str">
        <f t="shared" si="42"/>
        <v>2005</v>
      </c>
    </row>
    <row r="663" spans="2:11" x14ac:dyDescent="0.25">
      <c r="C663" t="str">
        <f t="shared" si="40"/>
        <v>00</v>
      </c>
      <c r="D663" t="str">
        <f t="shared" si="43"/>
        <v>01</v>
      </c>
      <c r="E663" t="str">
        <f t="shared" si="41"/>
        <v>1900</v>
      </c>
      <c r="F663" s="1" t="s">
        <v>46</v>
      </c>
      <c r="G663" s="1" t="s">
        <v>45</v>
      </c>
      <c r="H663" s="6">
        <v>37891</v>
      </c>
      <c r="I663" s="1">
        <v>10310</v>
      </c>
      <c r="J663" s="7">
        <v>336</v>
      </c>
      <c r="K663" s="37" t="str">
        <f t="shared" si="42"/>
        <v>2003</v>
      </c>
    </row>
    <row r="664" spans="2:11" x14ac:dyDescent="0.25">
      <c r="C664" t="str">
        <f t="shared" si="40"/>
        <v>00</v>
      </c>
      <c r="D664" t="str">
        <f t="shared" si="43"/>
        <v>01</v>
      </c>
      <c r="E664" t="str">
        <f t="shared" si="41"/>
        <v>1900</v>
      </c>
      <c r="F664" s="1" t="s">
        <v>46</v>
      </c>
      <c r="G664" s="1" t="s">
        <v>45</v>
      </c>
      <c r="H664" s="6">
        <v>38001</v>
      </c>
      <c r="I664" s="1">
        <v>10412</v>
      </c>
      <c r="J664" s="7">
        <v>334.8</v>
      </c>
      <c r="K664" s="37" t="str">
        <f t="shared" si="42"/>
        <v>2004</v>
      </c>
    </row>
    <row r="665" spans="2:11" x14ac:dyDescent="0.25">
      <c r="C665" t="str">
        <f t="shared" si="40"/>
        <v>00</v>
      </c>
      <c r="D665" t="str">
        <f t="shared" si="43"/>
        <v>01</v>
      </c>
      <c r="E665" t="str">
        <f t="shared" si="41"/>
        <v>1900</v>
      </c>
      <c r="F665" s="1" t="s">
        <v>46</v>
      </c>
      <c r="G665" s="1" t="s">
        <v>47</v>
      </c>
      <c r="H665" s="6">
        <v>38042</v>
      </c>
      <c r="I665" s="1">
        <v>10454</v>
      </c>
      <c r="J665" s="7">
        <v>331.2</v>
      </c>
      <c r="K665" s="37" t="str">
        <f t="shared" si="42"/>
        <v>2004</v>
      </c>
    </row>
    <row r="666" spans="2:11" x14ac:dyDescent="0.25">
      <c r="C666" t="str">
        <f t="shared" si="40"/>
        <v>00</v>
      </c>
      <c r="D666" t="str">
        <f t="shared" si="43"/>
        <v>01</v>
      </c>
      <c r="E666" t="str">
        <f t="shared" si="41"/>
        <v>1900</v>
      </c>
      <c r="F666" s="1" t="s">
        <v>46</v>
      </c>
      <c r="G666" s="1" t="s">
        <v>44</v>
      </c>
      <c r="H666" s="6">
        <v>38182</v>
      </c>
      <c r="I666" s="1">
        <v>10582</v>
      </c>
      <c r="J666" s="7">
        <v>330</v>
      </c>
      <c r="K666" s="37" t="str">
        <f t="shared" si="42"/>
        <v>2004</v>
      </c>
    </row>
    <row r="667" spans="2:11" x14ac:dyDescent="0.25">
      <c r="C667" t="str">
        <f t="shared" si="40"/>
        <v>00</v>
      </c>
      <c r="D667" t="str">
        <f t="shared" si="43"/>
        <v>01</v>
      </c>
      <c r="E667" t="str">
        <f t="shared" si="41"/>
        <v>1900</v>
      </c>
      <c r="F667" s="1" t="s">
        <v>46</v>
      </c>
      <c r="G667" s="1" t="s">
        <v>47</v>
      </c>
      <c r="H667" s="6">
        <v>38281</v>
      </c>
      <c r="I667" s="1">
        <v>10702</v>
      </c>
      <c r="J667" s="7">
        <v>330</v>
      </c>
      <c r="K667" s="37" t="str">
        <f t="shared" si="42"/>
        <v>2004</v>
      </c>
    </row>
    <row r="668" spans="2:11" x14ac:dyDescent="0.25">
      <c r="C668" t="str">
        <f t="shared" si="40"/>
        <v>00</v>
      </c>
      <c r="D668" t="str">
        <f t="shared" si="43"/>
        <v>01</v>
      </c>
      <c r="E668" t="str">
        <f t="shared" si="41"/>
        <v>1900</v>
      </c>
      <c r="F668" s="1" t="s">
        <v>46</v>
      </c>
      <c r="G668" s="1" t="s">
        <v>44</v>
      </c>
      <c r="H668" s="6">
        <v>38457</v>
      </c>
      <c r="I668" s="1">
        <v>11006</v>
      </c>
      <c r="J668" s="7">
        <v>329.69</v>
      </c>
      <c r="K668" s="37" t="str">
        <f t="shared" si="42"/>
        <v>2005</v>
      </c>
    </row>
    <row r="669" spans="2:11" x14ac:dyDescent="0.25">
      <c r="C669" t="str">
        <f t="shared" si="40"/>
        <v>00</v>
      </c>
      <c r="D669" t="str">
        <f t="shared" si="43"/>
        <v>01</v>
      </c>
      <c r="E669" t="str">
        <f t="shared" si="41"/>
        <v>1900</v>
      </c>
      <c r="F669" s="1" t="s">
        <v>46</v>
      </c>
      <c r="G669" s="1" t="s">
        <v>44</v>
      </c>
      <c r="H669" s="6">
        <v>38450</v>
      </c>
      <c r="I669" s="1">
        <v>11003</v>
      </c>
      <c r="J669" s="7">
        <v>326</v>
      </c>
      <c r="K669" s="37" t="str">
        <f t="shared" si="42"/>
        <v>2005</v>
      </c>
    </row>
    <row r="670" spans="2:11" x14ac:dyDescent="0.25">
      <c r="C670" t="str">
        <f t="shared" si="40"/>
        <v>00</v>
      </c>
      <c r="D670" t="str">
        <f t="shared" si="43"/>
        <v>01</v>
      </c>
      <c r="E670" t="str">
        <f t="shared" si="41"/>
        <v>1900</v>
      </c>
      <c r="F670" s="1" t="s">
        <v>46</v>
      </c>
      <c r="G670" s="1" t="s">
        <v>44</v>
      </c>
      <c r="H670" s="6">
        <v>38030</v>
      </c>
      <c r="I670" s="1">
        <v>10434</v>
      </c>
      <c r="J670" s="7">
        <v>321.12</v>
      </c>
      <c r="K670" s="37" t="str">
        <f t="shared" si="42"/>
        <v>2004</v>
      </c>
    </row>
    <row r="671" spans="2:11" x14ac:dyDescent="0.25">
      <c r="C671" t="str">
        <f t="shared" si="40"/>
        <v>00</v>
      </c>
      <c r="D671" t="str">
        <f t="shared" si="43"/>
        <v>01</v>
      </c>
      <c r="E671" t="str">
        <f t="shared" si="41"/>
        <v>1900</v>
      </c>
      <c r="F671" s="1" t="s">
        <v>46</v>
      </c>
      <c r="G671" s="1" t="s">
        <v>44</v>
      </c>
      <c r="H671" s="6">
        <v>38333</v>
      </c>
      <c r="I671" s="1">
        <v>10759</v>
      </c>
      <c r="J671" s="7">
        <v>320</v>
      </c>
      <c r="K671" s="37" t="str">
        <f t="shared" si="42"/>
        <v>2004</v>
      </c>
    </row>
    <row r="672" spans="2:11" x14ac:dyDescent="0.25">
      <c r="C672" t="str">
        <f t="shared" si="40"/>
        <v>00</v>
      </c>
      <c r="D672" t="str">
        <f t="shared" si="43"/>
        <v>01</v>
      </c>
      <c r="E672" t="str">
        <f t="shared" si="41"/>
        <v>1900</v>
      </c>
      <c r="F672" s="1" t="s">
        <v>46</v>
      </c>
      <c r="G672" s="1" t="s">
        <v>44</v>
      </c>
      <c r="H672" s="6">
        <v>38000</v>
      </c>
      <c r="I672" s="1">
        <v>10409</v>
      </c>
      <c r="J672" s="7">
        <v>319.2</v>
      </c>
      <c r="K672" s="37" t="str">
        <f t="shared" si="42"/>
        <v>2004</v>
      </c>
    </row>
    <row r="673" spans="2:11" customFormat="1" x14ac:dyDescent="0.25">
      <c r="B673" s="36"/>
      <c r="C673" t="str">
        <f t="shared" si="40"/>
        <v>00</v>
      </c>
      <c r="D673" t="str">
        <f t="shared" si="43"/>
        <v>01</v>
      </c>
      <c r="E673" t="str">
        <f t="shared" si="41"/>
        <v>1900</v>
      </c>
      <c r="F673" s="27" t="s">
        <v>46</v>
      </c>
      <c r="G673" s="27" t="s">
        <v>42</v>
      </c>
      <c r="H673" s="28">
        <v>38312</v>
      </c>
      <c r="I673" s="27">
        <v>10743</v>
      </c>
      <c r="J673" s="29">
        <v>319.2</v>
      </c>
      <c r="K673" s="37" t="str">
        <f t="shared" si="42"/>
        <v>2004</v>
      </c>
    </row>
    <row r="674" spans="2:11" x14ac:dyDescent="0.25">
      <c r="C674" t="str">
        <f t="shared" si="40"/>
        <v>00</v>
      </c>
      <c r="D674" t="str">
        <f t="shared" si="43"/>
        <v>01</v>
      </c>
      <c r="E674" t="str">
        <f t="shared" si="41"/>
        <v>1900</v>
      </c>
      <c r="F674" s="1" t="s">
        <v>46</v>
      </c>
      <c r="G674" s="1" t="s">
        <v>47</v>
      </c>
      <c r="H674" s="6">
        <v>38238</v>
      </c>
      <c r="I674" s="1">
        <v>10652</v>
      </c>
      <c r="J674" s="7">
        <v>318.83999999999997</v>
      </c>
      <c r="K674" s="37" t="str">
        <f t="shared" si="42"/>
        <v>2004</v>
      </c>
    </row>
    <row r="675" spans="2:11" customFormat="1" x14ac:dyDescent="0.25">
      <c r="B675" s="36"/>
      <c r="C675" t="str">
        <f t="shared" si="40"/>
        <v>00</v>
      </c>
      <c r="D675" t="str">
        <f t="shared" si="43"/>
        <v>01</v>
      </c>
      <c r="E675" t="str">
        <f t="shared" si="41"/>
        <v>1900</v>
      </c>
      <c r="F675" s="27" t="s">
        <v>46</v>
      </c>
      <c r="G675" s="27" t="s">
        <v>42</v>
      </c>
      <c r="H675" s="28">
        <v>38172</v>
      </c>
      <c r="I675" s="27">
        <v>10579</v>
      </c>
      <c r="J675" s="29">
        <v>317.75</v>
      </c>
      <c r="K675" s="37" t="str">
        <f t="shared" si="42"/>
        <v>2004</v>
      </c>
    </row>
    <row r="676" spans="2:11" customFormat="1" x14ac:dyDescent="0.25">
      <c r="B676" s="36"/>
      <c r="C676" t="str">
        <f t="shared" si="40"/>
        <v>00</v>
      </c>
      <c r="D676" t="str">
        <f t="shared" si="43"/>
        <v>01</v>
      </c>
      <c r="E676" t="str">
        <f t="shared" si="41"/>
        <v>1900</v>
      </c>
      <c r="F676" s="1" t="s">
        <v>38</v>
      </c>
      <c r="G676" s="1" t="s">
        <v>40</v>
      </c>
      <c r="H676" s="6">
        <v>38354</v>
      </c>
      <c r="I676" s="1">
        <v>10794</v>
      </c>
      <c r="J676" s="7">
        <v>314.76</v>
      </c>
      <c r="K676" s="37" t="str">
        <f t="shared" si="42"/>
        <v>2005</v>
      </c>
    </row>
    <row r="677" spans="2:11" x14ac:dyDescent="0.25">
      <c r="C677" t="str">
        <f t="shared" si="40"/>
        <v>00</v>
      </c>
      <c r="D677" t="str">
        <f t="shared" si="43"/>
        <v>01</v>
      </c>
      <c r="E677" t="str">
        <f t="shared" si="41"/>
        <v>1900</v>
      </c>
      <c r="F677" s="1" t="s">
        <v>46</v>
      </c>
      <c r="G677" s="1" t="s">
        <v>44</v>
      </c>
      <c r="H677" s="6">
        <v>38170</v>
      </c>
      <c r="I677" s="1">
        <v>10581</v>
      </c>
      <c r="J677" s="7">
        <v>310</v>
      </c>
      <c r="K677" s="37" t="str">
        <f t="shared" si="42"/>
        <v>2004</v>
      </c>
    </row>
    <row r="678" spans="2:11" customFormat="1" x14ac:dyDescent="0.25">
      <c r="B678" s="36"/>
      <c r="C678" t="str">
        <f t="shared" si="40"/>
        <v>00</v>
      </c>
      <c r="D678" t="str">
        <f t="shared" si="43"/>
        <v>01</v>
      </c>
      <c r="E678" t="str">
        <f t="shared" si="41"/>
        <v>1900</v>
      </c>
      <c r="F678" s="27" t="s">
        <v>38</v>
      </c>
      <c r="G678" s="27" t="s">
        <v>39</v>
      </c>
      <c r="H678" s="28">
        <v>38394</v>
      </c>
      <c r="I678" s="27">
        <v>10874</v>
      </c>
      <c r="J678" s="29">
        <v>310</v>
      </c>
      <c r="K678" s="37" t="str">
        <f t="shared" si="42"/>
        <v>2005</v>
      </c>
    </row>
    <row r="679" spans="2:11" x14ac:dyDescent="0.25">
      <c r="C679" t="str">
        <f t="shared" si="40"/>
        <v>00</v>
      </c>
      <c r="D679" t="str">
        <f t="shared" si="43"/>
        <v>01</v>
      </c>
      <c r="E679" t="str">
        <f t="shared" si="41"/>
        <v>1900</v>
      </c>
      <c r="F679" s="1" t="s">
        <v>46</v>
      </c>
      <c r="G679" s="1" t="s">
        <v>45</v>
      </c>
      <c r="H679" s="6">
        <v>38205</v>
      </c>
      <c r="I679" s="1">
        <v>10610</v>
      </c>
      <c r="J679" s="7">
        <v>299.25</v>
      </c>
      <c r="K679" s="37" t="str">
        <f t="shared" si="42"/>
        <v>2004</v>
      </c>
    </row>
    <row r="680" spans="2:11" x14ac:dyDescent="0.25">
      <c r="C680" t="str">
        <f t="shared" si="40"/>
        <v>00</v>
      </c>
      <c r="D680" t="str">
        <f t="shared" si="43"/>
        <v>01</v>
      </c>
      <c r="E680" t="str">
        <f t="shared" si="41"/>
        <v>1900</v>
      </c>
      <c r="F680" s="1" t="s">
        <v>46</v>
      </c>
      <c r="G680" s="1" t="s">
        <v>44</v>
      </c>
      <c r="H680" s="6">
        <v>38462</v>
      </c>
      <c r="I680" s="1">
        <v>11004</v>
      </c>
      <c r="J680" s="7">
        <v>295.38</v>
      </c>
      <c r="K680" s="37" t="str">
        <f t="shared" si="42"/>
        <v>2005</v>
      </c>
    </row>
    <row r="681" spans="2:11" customFormat="1" x14ac:dyDescent="0.25">
      <c r="B681" s="36"/>
      <c r="C681" t="str">
        <f t="shared" si="40"/>
        <v>00</v>
      </c>
      <c r="D681" t="str">
        <f t="shared" si="43"/>
        <v>01</v>
      </c>
      <c r="E681" t="str">
        <f t="shared" si="41"/>
        <v>1900</v>
      </c>
      <c r="F681" s="27" t="s">
        <v>46</v>
      </c>
      <c r="G681" s="27" t="s">
        <v>42</v>
      </c>
      <c r="H681" s="28">
        <v>37842</v>
      </c>
      <c r="I681" s="27">
        <v>10275</v>
      </c>
      <c r="J681" s="29">
        <v>291.83999999999997</v>
      </c>
      <c r="K681" s="37" t="str">
        <f t="shared" si="42"/>
        <v>2003</v>
      </c>
    </row>
    <row r="682" spans="2:11" customFormat="1" x14ac:dyDescent="0.25">
      <c r="B682" s="36"/>
      <c r="C682" t="str">
        <f t="shared" si="40"/>
        <v>00</v>
      </c>
      <c r="D682" t="str">
        <f t="shared" si="43"/>
        <v>01</v>
      </c>
      <c r="E682" t="str">
        <f t="shared" si="41"/>
        <v>1900</v>
      </c>
      <c r="F682" s="1" t="s">
        <v>38</v>
      </c>
      <c r="G682" s="1" t="s">
        <v>40</v>
      </c>
      <c r="H682" s="6">
        <v>38438</v>
      </c>
      <c r="I682" s="1">
        <v>10973</v>
      </c>
      <c r="J682" s="7">
        <v>291.55</v>
      </c>
      <c r="K682" s="37" t="str">
        <f t="shared" si="42"/>
        <v>2005</v>
      </c>
    </row>
    <row r="683" spans="2:11" customFormat="1" x14ac:dyDescent="0.25">
      <c r="B683" s="36"/>
      <c r="C683" t="str">
        <f t="shared" si="40"/>
        <v>00</v>
      </c>
      <c r="D683" t="str">
        <f t="shared" si="43"/>
        <v>01</v>
      </c>
      <c r="E683" t="str">
        <f t="shared" si="41"/>
        <v>1900</v>
      </c>
      <c r="F683" s="1" t="s">
        <v>38</v>
      </c>
      <c r="G683" s="1" t="s">
        <v>40</v>
      </c>
      <c r="H683" s="6">
        <v>37904</v>
      </c>
      <c r="I683" s="1">
        <v>10317</v>
      </c>
      <c r="J683" s="7">
        <v>288</v>
      </c>
      <c r="K683" s="37" t="str">
        <f t="shared" si="42"/>
        <v>2003</v>
      </c>
    </row>
    <row r="684" spans="2:11" x14ac:dyDescent="0.25">
      <c r="C684" t="str">
        <f t="shared" si="40"/>
        <v>00</v>
      </c>
      <c r="D684" t="str">
        <f t="shared" si="43"/>
        <v>01</v>
      </c>
      <c r="E684" t="str">
        <f t="shared" si="41"/>
        <v>1900</v>
      </c>
      <c r="F684" s="1" t="s">
        <v>46</v>
      </c>
      <c r="G684" s="1" t="s">
        <v>47</v>
      </c>
      <c r="H684" s="6">
        <v>38296</v>
      </c>
      <c r="I684" s="1">
        <v>10725</v>
      </c>
      <c r="J684" s="7">
        <v>287.8</v>
      </c>
      <c r="K684" s="37" t="str">
        <f t="shared" si="42"/>
        <v>2004</v>
      </c>
    </row>
    <row r="685" spans="2:11" x14ac:dyDescent="0.25">
      <c r="C685" t="str">
        <f t="shared" si="40"/>
        <v>00</v>
      </c>
      <c r="D685" t="str">
        <f t="shared" si="43"/>
        <v>01</v>
      </c>
      <c r="E685" t="str">
        <f t="shared" si="41"/>
        <v>1900</v>
      </c>
      <c r="F685" s="1" t="s">
        <v>38</v>
      </c>
      <c r="G685" s="1" t="s">
        <v>48</v>
      </c>
      <c r="H685" s="6">
        <v>37919</v>
      </c>
      <c r="I685" s="1">
        <v>10336</v>
      </c>
      <c r="J685" s="7">
        <v>285.12</v>
      </c>
      <c r="K685" s="37" t="str">
        <f t="shared" si="42"/>
        <v>2003</v>
      </c>
    </row>
    <row r="686" spans="2:11" x14ac:dyDescent="0.25">
      <c r="C686" t="str">
        <f t="shared" si="40"/>
        <v>00</v>
      </c>
      <c r="D686" t="str">
        <f t="shared" si="43"/>
        <v>01</v>
      </c>
      <c r="E686" t="str">
        <f t="shared" si="41"/>
        <v>1900</v>
      </c>
      <c r="F686" s="1" t="s">
        <v>46</v>
      </c>
      <c r="G686" s="1" t="s">
        <v>47</v>
      </c>
      <c r="H686" s="6">
        <v>38392</v>
      </c>
      <c r="I686" s="1">
        <v>10864</v>
      </c>
      <c r="J686" s="7">
        <v>282</v>
      </c>
      <c r="K686" s="37" t="str">
        <f t="shared" si="42"/>
        <v>2005</v>
      </c>
    </row>
    <row r="687" spans="2:11" x14ac:dyDescent="0.25">
      <c r="C687" t="str">
        <f t="shared" si="40"/>
        <v>00</v>
      </c>
      <c r="D687" t="str">
        <f t="shared" si="43"/>
        <v>01</v>
      </c>
      <c r="E687" t="str">
        <f t="shared" si="41"/>
        <v>1900</v>
      </c>
      <c r="F687" s="1" t="s">
        <v>46</v>
      </c>
      <c r="G687" s="1" t="s">
        <v>44</v>
      </c>
      <c r="H687" s="6">
        <v>38088</v>
      </c>
      <c r="I687" s="1">
        <v>10495</v>
      </c>
      <c r="J687" s="7">
        <v>278</v>
      </c>
      <c r="K687" s="37" t="str">
        <f t="shared" si="42"/>
        <v>2004</v>
      </c>
    </row>
    <row r="688" spans="2:11" customFormat="1" x14ac:dyDescent="0.25">
      <c r="B688" s="36"/>
      <c r="C688" t="str">
        <f t="shared" si="40"/>
        <v>00</v>
      </c>
      <c r="D688" t="str">
        <f t="shared" si="43"/>
        <v>01</v>
      </c>
      <c r="E688" t="str">
        <f t="shared" si="41"/>
        <v>1900</v>
      </c>
      <c r="F688" s="27" t="s">
        <v>38</v>
      </c>
      <c r="G688" s="27" t="s">
        <v>40</v>
      </c>
      <c r="H688" s="28">
        <v>38466</v>
      </c>
      <c r="I688" s="27">
        <v>11025</v>
      </c>
      <c r="J688" s="29">
        <v>270</v>
      </c>
      <c r="K688" s="37" t="str">
        <f t="shared" si="42"/>
        <v>2005</v>
      </c>
    </row>
    <row r="689" spans="2:11" customFormat="1" x14ac:dyDescent="0.25">
      <c r="B689" s="36"/>
      <c r="C689" t="str">
        <f t="shared" si="40"/>
        <v>00</v>
      </c>
      <c r="D689" t="str">
        <f t="shared" si="43"/>
        <v>01</v>
      </c>
      <c r="E689" t="str">
        <f t="shared" si="41"/>
        <v>1900</v>
      </c>
      <c r="F689" s="1" t="s">
        <v>46</v>
      </c>
      <c r="G689" s="1" t="s">
        <v>42</v>
      </c>
      <c r="H689" s="6">
        <v>37890</v>
      </c>
      <c r="I689" s="1">
        <v>10311</v>
      </c>
      <c r="J689" s="7">
        <v>268.8</v>
      </c>
      <c r="K689" s="37" t="str">
        <f t="shared" si="42"/>
        <v>2003</v>
      </c>
    </row>
    <row r="690" spans="2:11" x14ac:dyDescent="0.25">
      <c r="C690" t="str">
        <f t="shared" si="40"/>
        <v>00</v>
      </c>
      <c r="D690" t="str">
        <f t="shared" si="43"/>
        <v>01</v>
      </c>
      <c r="E690" t="str">
        <f t="shared" si="41"/>
        <v>1900</v>
      </c>
      <c r="F690" s="1" t="s">
        <v>46</v>
      </c>
      <c r="G690" s="1" t="s">
        <v>44</v>
      </c>
      <c r="H690" s="6">
        <v>38450</v>
      </c>
      <c r="I690" s="1">
        <v>10960</v>
      </c>
      <c r="J690" s="7">
        <v>265.35000000000002</v>
      </c>
      <c r="K690" s="37" t="str">
        <f t="shared" si="42"/>
        <v>2005</v>
      </c>
    </row>
    <row r="691" spans="2:11" x14ac:dyDescent="0.25">
      <c r="C691" t="str">
        <f t="shared" si="40"/>
        <v>00</v>
      </c>
      <c r="D691" t="str">
        <f t="shared" si="43"/>
        <v>01</v>
      </c>
      <c r="E691" t="str">
        <f t="shared" si="41"/>
        <v>1900</v>
      </c>
      <c r="F691" s="1" t="s">
        <v>46</v>
      </c>
      <c r="G691" s="1" t="s">
        <v>45</v>
      </c>
      <c r="H691" s="6">
        <v>38085</v>
      </c>
      <c r="I691" s="1">
        <v>10491</v>
      </c>
      <c r="J691" s="7">
        <v>259.5</v>
      </c>
      <c r="K691" s="37" t="str">
        <f t="shared" si="42"/>
        <v>2004</v>
      </c>
    </row>
    <row r="692" spans="2:11" customFormat="1" x14ac:dyDescent="0.25">
      <c r="B692" s="36"/>
      <c r="C692" t="str">
        <f t="shared" si="40"/>
        <v>00</v>
      </c>
      <c r="D692" t="str">
        <f t="shared" si="43"/>
        <v>01</v>
      </c>
      <c r="E692" t="str">
        <f t="shared" si="41"/>
        <v>1900</v>
      </c>
      <c r="F692" s="27" t="s">
        <v>46</v>
      </c>
      <c r="G692" s="27" t="s">
        <v>41</v>
      </c>
      <c r="H692" s="28">
        <v>38319</v>
      </c>
      <c r="I692" s="27">
        <v>10752</v>
      </c>
      <c r="J692" s="29">
        <v>252</v>
      </c>
      <c r="K692" s="37" t="str">
        <f t="shared" si="42"/>
        <v>2004</v>
      </c>
    </row>
    <row r="693" spans="2:11" x14ac:dyDescent="0.25">
      <c r="C693" t="str">
        <f t="shared" si="40"/>
        <v>00</v>
      </c>
      <c r="D693" t="str">
        <f t="shared" si="43"/>
        <v>01</v>
      </c>
      <c r="E693" t="str">
        <f t="shared" si="41"/>
        <v>1900</v>
      </c>
      <c r="F693" s="1" t="s">
        <v>46</v>
      </c>
      <c r="G693" s="1" t="s">
        <v>47</v>
      </c>
      <c r="H693" s="6">
        <v>38437</v>
      </c>
      <c r="I693" s="1">
        <v>10972</v>
      </c>
      <c r="J693" s="7">
        <v>251.5</v>
      </c>
      <c r="K693" s="37" t="str">
        <f t="shared" si="42"/>
        <v>2005</v>
      </c>
    </row>
    <row r="694" spans="2:11" x14ac:dyDescent="0.25">
      <c r="C694" t="str">
        <f t="shared" si="40"/>
        <v>00</v>
      </c>
      <c r="D694" t="str">
        <f t="shared" si="43"/>
        <v>01</v>
      </c>
      <c r="E694" t="str">
        <f t="shared" si="41"/>
        <v>1900</v>
      </c>
      <c r="F694" s="1" t="s">
        <v>46</v>
      </c>
      <c r="G694" s="1" t="s">
        <v>45</v>
      </c>
      <c r="H694" s="6">
        <v>38382</v>
      </c>
      <c r="I694" s="1">
        <v>10824</v>
      </c>
      <c r="J694" s="7">
        <v>250.8</v>
      </c>
      <c r="K694" s="37" t="str">
        <f t="shared" si="42"/>
        <v>2005</v>
      </c>
    </row>
    <row r="695" spans="2:11" x14ac:dyDescent="0.25">
      <c r="C695" t="str">
        <f t="shared" si="40"/>
        <v>00</v>
      </c>
      <c r="D695" t="str">
        <f t="shared" si="43"/>
        <v>01</v>
      </c>
      <c r="E695" t="str">
        <f t="shared" si="41"/>
        <v>1900</v>
      </c>
      <c r="F695" s="1" t="s">
        <v>46</v>
      </c>
      <c r="G695" s="1" t="s">
        <v>47</v>
      </c>
      <c r="H695" s="6">
        <v>38459</v>
      </c>
      <c r="I695" s="1">
        <v>10980</v>
      </c>
      <c r="J695" s="7">
        <v>248</v>
      </c>
      <c r="K695" s="37" t="str">
        <f t="shared" si="42"/>
        <v>2005</v>
      </c>
    </row>
    <row r="696" spans="2:11" customFormat="1" x14ac:dyDescent="0.25">
      <c r="B696" s="36"/>
      <c r="C696" t="str">
        <f t="shared" si="40"/>
        <v>00</v>
      </c>
      <c r="D696" t="str">
        <f t="shared" si="43"/>
        <v>01</v>
      </c>
      <c r="E696" t="str">
        <f t="shared" si="41"/>
        <v>1900</v>
      </c>
      <c r="F696" s="27" t="s">
        <v>38</v>
      </c>
      <c r="G696" s="27" t="s">
        <v>40</v>
      </c>
      <c r="H696" s="28">
        <v>38036</v>
      </c>
      <c r="I696" s="27">
        <v>10446</v>
      </c>
      <c r="J696" s="29">
        <v>246.24</v>
      </c>
      <c r="K696" s="37" t="str">
        <f t="shared" si="42"/>
        <v>2004</v>
      </c>
    </row>
    <row r="697" spans="2:11" x14ac:dyDescent="0.25">
      <c r="C697" t="str">
        <f t="shared" si="40"/>
        <v>00</v>
      </c>
      <c r="D697" t="str">
        <f t="shared" si="43"/>
        <v>01</v>
      </c>
      <c r="E697" t="str">
        <f t="shared" si="41"/>
        <v>1900</v>
      </c>
      <c r="F697" s="1" t="s">
        <v>46</v>
      </c>
      <c r="G697" s="1" t="s">
        <v>47</v>
      </c>
      <c r="H697" s="6">
        <v>38429</v>
      </c>
      <c r="I697" s="1">
        <v>10945</v>
      </c>
      <c r="J697" s="7">
        <v>245</v>
      </c>
      <c r="K697" s="37" t="str">
        <f t="shared" si="42"/>
        <v>2005</v>
      </c>
    </row>
    <row r="698" spans="2:11" customFormat="1" x14ac:dyDescent="0.25">
      <c r="B698" s="36"/>
      <c r="C698" t="str">
        <f t="shared" si="40"/>
        <v>00</v>
      </c>
      <c r="D698" t="str">
        <f t="shared" si="43"/>
        <v>01</v>
      </c>
      <c r="E698" t="str">
        <f t="shared" si="41"/>
        <v>1900</v>
      </c>
      <c r="F698" s="27" t="s">
        <v>46</v>
      </c>
      <c r="G698" s="27" t="s">
        <v>41</v>
      </c>
      <c r="H698" s="28">
        <v>38457</v>
      </c>
      <c r="I698" s="27">
        <v>11014</v>
      </c>
      <c r="J698" s="29">
        <v>243.18</v>
      </c>
      <c r="K698" s="37" t="str">
        <f t="shared" si="42"/>
        <v>2005</v>
      </c>
    </row>
    <row r="699" spans="2:11" x14ac:dyDescent="0.25">
      <c r="C699" t="str">
        <f t="shared" si="40"/>
        <v>00</v>
      </c>
      <c r="D699" t="str">
        <f t="shared" si="43"/>
        <v>01</v>
      </c>
      <c r="E699" t="str">
        <f t="shared" si="41"/>
        <v>1900</v>
      </c>
      <c r="F699" s="1" t="s">
        <v>46</v>
      </c>
      <c r="G699" s="1" t="s">
        <v>45</v>
      </c>
      <c r="H699" s="6">
        <v>37898</v>
      </c>
      <c r="I699" s="1">
        <v>10318</v>
      </c>
      <c r="J699" s="7">
        <v>240.4</v>
      </c>
      <c r="K699" s="37" t="str">
        <f t="shared" si="42"/>
        <v>2003</v>
      </c>
    </row>
    <row r="700" spans="2:11" x14ac:dyDescent="0.25">
      <c r="C700" t="str">
        <f t="shared" si="40"/>
        <v>00</v>
      </c>
      <c r="D700" t="str">
        <f t="shared" si="43"/>
        <v>01</v>
      </c>
      <c r="E700" t="str">
        <f t="shared" si="41"/>
        <v>1900</v>
      </c>
      <c r="F700" s="1" t="s">
        <v>46</v>
      </c>
      <c r="G700" s="1" t="s">
        <v>44</v>
      </c>
      <c r="H700" s="6">
        <v>38140</v>
      </c>
      <c r="I700" s="1">
        <v>10548</v>
      </c>
      <c r="J700" s="7">
        <v>240.1</v>
      </c>
      <c r="K700" s="37" t="str">
        <f t="shared" si="42"/>
        <v>2004</v>
      </c>
    </row>
    <row r="701" spans="2:11" customFormat="1" x14ac:dyDescent="0.25">
      <c r="B701" s="36"/>
      <c r="C701" t="str">
        <f t="shared" si="40"/>
        <v>00</v>
      </c>
      <c r="D701" t="str">
        <f t="shared" si="43"/>
        <v>01</v>
      </c>
      <c r="E701" t="str">
        <f t="shared" si="41"/>
        <v>1900</v>
      </c>
      <c r="F701" s="27" t="s">
        <v>46</v>
      </c>
      <c r="G701" s="27" t="s">
        <v>42</v>
      </c>
      <c r="H701" s="28">
        <v>38120</v>
      </c>
      <c r="I701" s="27">
        <v>10508</v>
      </c>
      <c r="J701" s="29">
        <v>240</v>
      </c>
      <c r="K701" s="37" t="str">
        <f t="shared" si="42"/>
        <v>2004</v>
      </c>
    </row>
    <row r="702" spans="2:11" x14ac:dyDescent="0.25">
      <c r="C702" t="str">
        <f t="shared" si="40"/>
        <v>00</v>
      </c>
      <c r="D702" t="str">
        <f t="shared" si="43"/>
        <v>01</v>
      </c>
      <c r="E702" t="str">
        <f t="shared" si="41"/>
        <v>1900</v>
      </c>
      <c r="F702" s="1" t="s">
        <v>46</v>
      </c>
      <c r="G702" s="1" t="s">
        <v>44</v>
      </c>
      <c r="H702" s="6">
        <v>38308</v>
      </c>
      <c r="I702" s="1">
        <v>10739</v>
      </c>
      <c r="J702" s="7">
        <v>240</v>
      </c>
      <c r="K702" s="37" t="str">
        <f t="shared" si="42"/>
        <v>2004</v>
      </c>
    </row>
    <row r="703" spans="2:11" customFormat="1" x14ac:dyDescent="0.25">
      <c r="B703" s="36"/>
      <c r="C703" t="str">
        <f t="shared" si="40"/>
        <v>00</v>
      </c>
      <c r="D703" t="str">
        <f t="shared" si="43"/>
        <v>01</v>
      </c>
      <c r="E703" t="str">
        <f t="shared" si="41"/>
        <v>1900</v>
      </c>
      <c r="F703" s="27" t="s">
        <v>38</v>
      </c>
      <c r="G703" s="27" t="s">
        <v>40</v>
      </c>
      <c r="H703" s="28">
        <v>38368</v>
      </c>
      <c r="I703" s="27">
        <v>10822</v>
      </c>
      <c r="J703" s="29">
        <v>237.9</v>
      </c>
      <c r="K703" s="37" t="str">
        <f t="shared" si="42"/>
        <v>2005</v>
      </c>
    </row>
    <row r="704" spans="2:11" x14ac:dyDescent="0.25">
      <c r="C704" t="str">
        <f t="shared" si="40"/>
        <v>00</v>
      </c>
      <c r="D704" t="str">
        <f t="shared" si="43"/>
        <v>01</v>
      </c>
      <c r="E704" t="str">
        <f t="shared" si="41"/>
        <v>1900</v>
      </c>
      <c r="F704" s="1" t="s">
        <v>46</v>
      </c>
      <c r="G704" s="1" t="s">
        <v>45</v>
      </c>
      <c r="H704" s="6">
        <v>38338</v>
      </c>
      <c r="I704" s="1">
        <v>10770</v>
      </c>
      <c r="J704" s="7">
        <v>236.25</v>
      </c>
      <c r="K704" s="37" t="str">
        <f t="shared" si="42"/>
        <v>2004</v>
      </c>
    </row>
    <row r="705" spans="2:11" x14ac:dyDescent="0.25">
      <c r="C705" t="str">
        <f t="shared" si="40"/>
        <v>00</v>
      </c>
      <c r="D705" t="str">
        <f t="shared" si="43"/>
        <v>01</v>
      </c>
      <c r="E705" t="str">
        <f t="shared" si="41"/>
        <v>1900</v>
      </c>
      <c r="F705" s="1" t="s">
        <v>46</v>
      </c>
      <c r="G705" s="1" t="s">
        <v>45</v>
      </c>
      <c r="H705" s="6">
        <v>38057</v>
      </c>
      <c r="I705" s="1">
        <v>10467</v>
      </c>
      <c r="J705" s="7">
        <v>235.2</v>
      </c>
      <c r="K705" s="37" t="str">
        <f t="shared" si="42"/>
        <v>2004</v>
      </c>
    </row>
    <row r="706" spans="2:11" customFormat="1" x14ac:dyDescent="0.25">
      <c r="B706" s="36"/>
      <c r="C706" t="str">
        <f t="shared" si="40"/>
        <v>00</v>
      </c>
      <c r="D706" t="str">
        <f t="shared" si="43"/>
        <v>01</v>
      </c>
      <c r="E706" t="str">
        <f t="shared" si="41"/>
        <v>1900</v>
      </c>
      <c r="F706" s="27" t="s">
        <v>46</v>
      </c>
      <c r="G706" s="27" t="s">
        <v>42</v>
      </c>
      <c r="H706" s="28">
        <v>38197</v>
      </c>
      <c r="I706" s="27">
        <v>10604</v>
      </c>
      <c r="J706" s="29">
        <v>230.85</v>
      </c>
      <c r="K706" s="37" t="str">
        <f t="shared" si="42"/>
        <v>2004</v>
      </c>
    </row>
    <row r="707" spans="2:11" customFormat="1" x14ac:dyDescent="0.25">
      <c r="B707" s="36"/>
      <c r="C707" t="str">
        <f t="shared" ref="C707:C770" si="44">TEXT(B707,"DD")</f>
        <v>00</v>
      </c>
      <c r="D707" t="str">
        <f t="shared" si="43"/>
        <v>01</v>
      </c>
      <c r="E707" t="str">
        <f t="shared" ref="E707:E770" si="45">TEXT(B707,"YYYY")</f>
        <v>1900</v>
      </c>
      <c r="F707" s="1" t="s">
        <v>46</v>
      </c>
      <c r="G707" s="1" t="s">
        <v>42</v>
      </c>
      <c r="H707" s="6">
        <v>38067</v>
      </c>
      <c r="I707" s="1">
        <v>10473</v>
      </c>
      <c r="J707" s="7">
        <v>230.4</v>
      </c>
      <c r="K707" s="37" t="str">
        <f t="shared" ref="K707:K770" si="46">TEXT(H707,"YYYY")</f>
        <v>2004</v>
      </c>
    </row>
    <row r="708" spans="2:11" x14ac:dyDescent="0.25">
      <c r="C708" t="str">
        <f t="shared" si="44"/>
        <v>00</v>
      </c>
      <c r="D708" t="str">
        <f t="shared" ref="D708:D771" si="47">TEXT(B707,"MM")</f>
        <v>01</v>
      </c>
      <c r="E708" t="str">
        <f t="shared" si="45"/>
        <v>1900</v>
      </c>
      <c r="F708" s="1" t="s">
        <v>46</v>
      </c>
      <c r="G708" s="1" t="s">
        <v>47</v>
      </c>
      <c r="H708" s="6">
        <v>38309</v>
      </c>
      <c r="I708" s="1">
        <v>10741</v>
      </c>
      <c r="J708" s="7">
        <v>228</v>
      </c>
      <c r="K708" s="37" t="str">
        <f t="shared" si="46"/>
        <v>2004</v>
      </c>
    </row>
    <row r="709" spans="2:11" x14ac:dyDescent="0.25">
      <c r="C709" t="str">
        <f t="shared" si="44"/>
        <v>00</v>
      </c>
      <c r="D709" t="str">
        <f t="shared" si="47"/>
        <v>01</v>
      </c>
      <c r="E709" t="str">
        <f t="shared" si="45"/>
        <v>1900</v>
      </c>
      <c r="F709" s="1" t="s">
        <v>38</v>
      </c>
      <c r="G709" s="1" t="s">
        <v>48</v>
      </c>
      <c r="H709" s="6">
        <v>38347</v>
      </c>
      <c r="I709" s="1">
        <v>10775</v>
      </c>
      <c r="J709" s="7">
        <v>228</v>
      </c>
      <c r="K709" s="37" t="str">
        <f t="shared" si="46"/>
        <v>2004</v>
      </c>
    </row>
    <row r="710" spans="2:11" x14ac:dyDescent="0.25">
      <c r="C710" t="str">
        <f t="shared" si="44"/>
        <v>00</v>
      </c>
      <c r="D710" t="str">
        <f t="shared" si="47"/>
        <v>01</v>
      </c>
      <c r="E710" t="str">
        <f t="shared" si="45"/>
        <v>1900</v>
      </c>
      <c r="F710" s="1" t="s">
        <v>46</v>
      </c>
      <c r="G710" s="1" t="s">
        <v>45</v>
      </c>
      <c r="H710" s="6">
        <v>38109</v>
      </c>
      <c r="I710" s="1">
        <v>10521</v>
      </c>
      <c r="J710" s="7">
        <v>225.5</v>
      </c>
      <c r="K710" s="37" t="str">
        <f t="shared" si="46"/>
        <v>2004</v>
      </c>
    </row>
    <row r="711" spans="2:11" customFormat="1" x14ac:dyDescent="0.25">
      <c r="B711" s="36"/>
      <c r="C711" t="str">
        <f t="shared" si="44"/>
        <v>00</v>
      </c>
      <c r="D711" t="str">
        <f t="shared" si="47"/>
        <v>01</v>
      </c>
      <c r="E711" t="str">
        <f t="shared" si="45"/>
        <v>1900</v>
      </c>
      <c r="F711" s="27" t="s">
        <v>46</v>
      </c>
      <c r="G711" s="27" t="s">
        <v>41</v>
      </c>
      <c r="H711" s="28">
        <v>38003</v>
      </c>
      <c r="I711" s="27">
        <v>10414</v>
      </c>
      <c r="J711" s="29">
        <v>224.83</v>
      </c>
      <c r="K711" s="37" t="str">
        <f t="shared" si="46"/>
        <v>2004</v>
      </c>
    </row>
    <row r="712" spans="2:11" x14ac:dyDescent="0.25">
      <c r="C712" t="str">
        <f t="shared" si="44"/>
        <v>00</v>
      </c>
      <c r="D712" t="str">
        <f t="shared" si="47"/>
        <v>01</v>
      </c>
      <c r="E712" t="str">
        <f t="shared" si="45"/>
        <v>1900</v>
      </c>
      <c r="F712" s="1" t="s">
        <v>38</v>
      </c>
      <c r="G712" s="1" t="s">
        <v>48</v>
      </c>
      <c r="H712" s="6">
        <v>38373</v>
      </c>
      <c r="I712" s="1">
        <v>10777</v>
      </c>
      <c r="J712" s="7">
        <v>224</v>
      </c>
      <c r="K712" s="37" t="str">
        <f t="shared" si="46"/>
        <v>2005</v>
      </c>
    </row>
    <row r="713" spans="2:11" customFormat="1" x14ac:dyDescent="0.25">
      <c r="B713" s="36"/>
      <c r="C713" t="str">
        <f t="shared" si="44"/>
        <v>00</v>
      </c>
      <c r="D713" t="str">
        <f t="shared" si="47"/>
        <v>01</v>
      </c>
      <c r="E713" t="str">
        <f t="shared" si="45"/>
        <v>1900</v>
      </c>
      <c r="F713" s="27" t="s">
        <v>38</v>
      </c>
      <c r="G713" s="27" t="s">
        <v>43</v>
      </c>
      <c r="H713" s="28">
        <v>38466</v>
      </c>
      <c r="I713" s="27">
        <v>10970</v>
      </c>
      <c r="J713" s="29">
        <v>224</v>
      </c>
      <c r="K713" s="37" t="str">
        <f t="shared" si="46"/>
        <v>2005</v>
      </c>
    </row>
    <row r="714" spans="2:11" x14ac:dyDescent="0.25">
      <c r="C714" t="str">
        <f t="shared" si="44"/>
        <v>00</v>
      </c>
      <c r="D714" t="str">
        <f t="shared" si="47"/>
        <v>01</v>
      </c>
      <c r="E714" t="str">
        <f t="shared" si="45"/>
        <v>1900</v>
      </c>
      <c r="F714" s="1" t="s">
        <v>46</v>
      </c>
      <c r="G714" s="1" t="s">
        <v>44</v>
      </c>
      <c r="H714" s="6">
        <v>38427</v>
      </c>
      <c r="I714" s="1">
        <v>10947</v>
      </c>
      <c r="J714" s="7">
        <v>220</v>
      </c>
      <c r="K714" s="37" t="str">
        <f t="shared" si="46"/>
        <v>2005</v>
      </c>
    </row>
    <row r="715" spans="2:11" x14ac:dyDescent="0.25">
      <c r="C715" t="str">
        <f t="shared" si="44"/>
        <v>00</v>
      </c>
      <c r="D715" t="str">
        <f t="shared" si="47"/>
        <v>01</v>
      </c>
      <c r="E715" t="str">
        <f t="shared" si="45"/>
        <v>1900</v>
      </c>
      <c r="F715" s="1" t="s">
        <v>46</v>
      </c>
      <c r="G715" s="1" t="s">
        <v>47</v>
      </c>
      <c r="H715" s="6">
        <v>38059</v>
      </c>
      <c r="I715" s="1">
        <v>10466</v>
      </c>
      <c r="J715" s="7">
        <v>216</v>
      </c>
      <c r="K715" s="37" t="str">
        <f t="shared" si="46"/>
        <v>2004</v>
      </c>
    </row>
    <row r="716" spans="2:11" x14ac:dyDescent="0.25">
      <c r="C716" t="str">
        <f t="shared" si="44"/>
        <v>00</v>
      </c>
      <c r="D716" t="str">
        <f t="shared" si="47"/>
        <v>01</v>
      </c>
      <c r="E716" t="str">
        <f t="shared" si="45"/>
        <v>1900</v>
      </c>
      <c r="F716" s="1" t="s">
        <v>46</v>
      </c>
      <c r="G716" s="1" t="s">
        <v>47</v>
      </c>
      <c r="H716" s="6">
        <v>38399</v>
      </c>
      <c r="I716" s="1">
        <v>10840</v>
      </c>
      <c r="J716" s="7">
        <v>211.2</v>
      </c>
      <c r="K716" s="37" t="str">
        <f t="shared" si="46"/>
        <v>2005</v>
      </c>
    </row>
    <row r="717" spans="2:11" x14ac:dyDescent="0.25">
      <c r="C717" t="str">
        <f t="shared" si="44"/>
        <v>00</v>
      </c>
      <c r="D717" t="str">
        <f t="shared" si="47"/>
        <v>01</v>
      </c>
      <c r="E717" t="str">
        <f t="shared" si="45"/>
        <v>1900</v>
      </c>
      <c r="F717" s="1" t="s">
        <v>46</v>
      </c>
      <c r="G717" s="1" t="s">
        <v>45</v>
      </c>
      <c r="H717" s="6">
        <v>38164</v>
      </c>
      <c r="I717" s="1">
        <v>10545</v>
      </c>
      <c r="J717" s="7">
        <v>210</v>
      </c>
      <c r="K717" s="37" t="str">
        <f t="shared" si="46"/>
        <v>2004</v>
      </c>
    </row>
    <row r="718" spans="2:11" customFormat="1" x14ac:dyDescent="0.25">
      <c r="B718" s="36"/>
      <c r="C718" t="str">
        <f t="shared" si="44"/>
        <v>00</v>
      </c>
      <c r="D718" t="str">
        <f t="shared" si="47"/>
        <v>01</v>
      </c>
      <c r="E718" t="str">
        <f t="shared" si="45"/>
        <v>1900</v>
      </c>
      <c r="F718" s="27" t="s">
        <v>38</v>
      </c>
      <c r="G718" s="27" t="s">
        <v>39</v>
      </c>
      <c r="H718" s="28">
        <v>38471</v>
      </c>
      <c r="I718" s="27">
        <v>11043</v>
      </c>
      <c r="J718" s="29">
        <v>210</v>
      </c>
      <c r="K718" s="37" t="str">
        <f t="shared" si="46"/>
        <v>2005</v>
      </c>
    </row>
    <row r="719" spans="2:11" x14ac:dyDescent="0.25">
      <c r="C719" t="str">
        <f t="shared" si="44"/>
        <v>00</v>
      </c>
      <c r="D719" t="str">
        <f t="shared" si="47"/>
        <v>01</v>
      </c>
      <c r="E719" t="str">
        <f t="shared" si="45"/>
        <v>1900</v>
      </c>
      <c r="F719" s="1" t="s">
        <v>38</v>
      </c>
      <c r="G719" s="1" t="s">
        <v>48</v>
      </c>
      <c r="H719" s="6">
        <v>38108</v>
      </c>
      <c r="I719" s="1">
        <v>10520</v>
      </c>
      <c r="J719" s="7">
        <v>200</v>
      </c>
      <c r="K719" s="37" t="str">
        <f t="shared" si="46"/>
        <v>2004</v>
      </c>
    </row>
    <row r="720" spans="2:11" x14ac:dyDescent="0.25">
      <c r="C720" t="str">
        <f t="shared" si="44"/>
        <v>00</v>
      </c>
      <c r="D720" t="str">
        <f t="shared" si="47"/>
        <v>01</v>
      </c>
      <c r="E720" t="str">
        <f t="shared" si="45"/>
        <v>1900</v>
      </c>
      <c r="F720" s="1" t="s">
        <v>38</v>
      </c>
      <c r="G720" s="1" t="s">
        <v>48</v>
      </c>
      <c r="H720" s="6">
        <v>38021</v>
      </c>
      <c r="I720" s="1">
        <v>10428</v>
      </c>
      <c r="J720" s="7">
        <v>192</v>
      </c>
      <c r="K720" s="37" t="str">
        <f t="shared" si="46"/>
        <v>2004</v>
      </c>
    </row>
    <row r="721" spans="2:11" x14ac:dyDescent="0.25">
      <c r="C721" t="str">
        <f t="shared" si="44"/>
        <v>00</v>
      </c>
      <c r="D721" t="str">
        <f t="shared" si="47"/>
        <v>01</v>
      </c>
      <c r="E721" t="str">
        <f t="shared" si="45"/>
        <v>1900</v>
      </c>
      <c r="F721" s="1" t="s">
        <v>46</v>
      </c>
      <c r="G721" s="1" t="s">
        <v>44</v>
      </c>
      <c r="H721" s="6">
        <v>38360</v>
      </c>
      <c r="I721" s="1">
        <v>10793</v>
      </c>
      <c r="J721" s="7">
        <v>191.1</v>
      </c>
      <c r="K721" s="37" t="str">
        <f t="shared" si="46"/>
        <v>2005</v>
      </c>
    </row>
    <row r="722" spans="2:11" x14ac:dyDescent="0.25">
      <c r="C722" t="str">
        <f t="shared" si="44"/>
        <v>00</v>
      </c>
      <c r="D722" t="str">
        <f t="shared" si="47"/>
        <v>01</v>
      </c>
      <c r="E722" t="str">
        <f t="shared" si="45"/>
        <v>1900</v>
      </c>
      <c r="F722" s="1" t="s">
        <v>38</v>
      </c>
      <c r="G722" s="1" t="s">
        <v>48</v>
      </c>
      <c r="H722" s="6">
        <v>38084</v>
      </c>
      <c r="I722" s="1">
        <v>10496</v>
      </c>
      <c r="J722" s="7">
        <v>190</v>
      </c>
      <c r="K722" s="37" t="str">
        <f t="shared" si="46"/>
        <v>2004</v>
      </c>
    </row>
    <row r="723" spans="2:11" customFormat="1" x14ac:dyDescent="0.25">
      <c r="B723" s="36"/>
      <c r="C723" t="str">
        <f t="shared" si="44"/>
        <v>00</v>
      </c>
      <c r="D723" t="str">
        <f t="shared" si="47"/>
        <v>01</v>
      </c>
      <c r="E723" t="str">
        <f t="shared" si="45"/>
        <v>1900</v>
      </c>
      <c r="F723" s="27" t="s">
        <v>46</v>
      </c>
      <c r="G723" s="27" t="s">
        <v>41</v>
      </c>
      <c r="H723" s="28">
        <v>38359</v>
      </c>
      <c r="I723" s="27">
        <v>10810</v>
      </c>
      <c r="J723" s="29">
        <v>187</v>
      </c>
      <c r="K723" s="37" t="str">
        <f t="shared" si="46"/>
        <v>2005</v>
      </c>
    </row>
    <row r="724" spans="2:11" customFormat="1" x14ac:dyDescent="0.25">
      <c r="B724" s="36"/>
      <c r="C724" t="str">
        <f t="shared" si="44"/>
        <v>00</v>
      </c>
      <c r="D724" t="str">
        <f t="shared" si="47"/>
        <v>01</v>
      </c>
      <c r="E724" t="str">
        <f t="shared" si="45"/>
        <v>1900</v>
      </c>
      <c r="F724" s="1" t="s">
        <v>46</v>
      </c>
      <c r="G724" s="1" t="s">
        <v>41</v>
      </c>
      <c r="H724" s="6">
        <v>37898</v>
      </c>
      <c r="I724" s="1">
        <v>10313</v>
      </c>
      <c r="J724" s="7">
        <v>182.4</v>
      </c>
      <c r="K724" s="37" t="str">
        <f t="shared" si="46"/>
        <v>2003</v>
      </c>
    </row>
    <row r="725" spans="2:11" x14ac:dyDescent="0.25">
      <c r="C725" t="str">
        <f t="shared" si="44"/>
        <v>00</v>
      </c>
      <c r="D725" t="str">
        <f t="shared" si="47"/>
        <v>01</v>
      </c>
      <c r="E725" t="str">
        <f t="shared" si="45"/>
        <v>1900</v>
      </c>
      <c r="F725" s="1" t="s">
        <v>46</v>
      </c>
      <c r="G725" s="1" t="s">
        <v>45</v>
      </c>
      <c r="H725" s="6">
        <v>38070</v>
      </c>
      <c r="I725" s="1">
        <v>10476</v>
      </c>
      <c r="J725" s="7">
        <v>180.48</v>
      </c>
      <c r="K725" s="37" t="str">
        <f t="shared" si="46"/>
        <v>2004</v>
      </c>
    </row>
    <row r="726" spans="2:11" customFormat="1" x14ac:dyDescent="0.25">
      <c r="B726" s="36"/>
      <c r="C726" t="str">
        <f t="shared" si="44"/>
        <v>00</v>
      </c>
      <c r="D726" t="str">
        <f t="shared" si="47"/>
        <v>01</v>
      </c>
      <c r="E726" t="str">
        <f t="shared" si="45"/>
        <v>1900</v>
      </c>
      <c r="F726" s="27" t="s">
        <v>38</v>
      </c>
      <c r="G726" s="27" t="s">
        <v>40</v>
      </c>
      <c r="H726" s="28">
        <v>38296</v>
      </c>
      <c r="I726" s="27">
        <v>10708</v>
      </c>
      <c r="J726" s="29">
        <v>180.4</v>
      </c>
      <c r="K726" s="37" t="str">
        <f t="shared" si="46"/>
        <v>2004</v>
      </c>
    </row>
    <row r="727" spans="2:11" x14ac:dyDescent="0.25">
      <c r="C727" t="str">
        <f t="shared" si="44"/>
        <v>00</v>
      </c>
      <c r="D727" t="str">
        <f t="shared" si="47"/>
        <v>01</v>
      </c>
      <c r="E727" t="str">
        <f t="shared" si="45"/>
        <v>1900</v>
      </c>
      <c r="F727" s="1" t="s">
        <v>46</v>
      </c>
      <c r="G727" s="1" t="s">
        <v>45</v>
      </c>
      <c r="H727" s="6">
        <v>38049</v>
      </c>
      <c r="I727" s="1">
        <v>10460</v>
      </c>
      <c r="J727" s="7">
        <v>176.1</v>
      </c>
      <c r="K727" s="37" t="str">
        <f t="shared" si="46"/>
        <v>2004</v>
      </c>
    </row>
    <row r="728" spans="2:11" x14ac:dyDescent="0.25">
      <c r="C728" t="str">
        <f t="shared" si="44"/>
        <v>00</v>
      </c>
      <c r="D728" t="str">
        <f t="shared" si="47"/>
        <v>01</v>
      </c>
      <c r="E728" t="str">
        <f t="shared" si="45"/>
        <v>1900</v>
      </c>
      <c r="F728" s="1" t="s">
        <v>46</v>
      </c>
      <c r="G728" s="1" t="s">
        <v>44</v>
      </c>
      <c r="H728" s="6">
        <v>38037</v>
      </c>
      <c r="I728" s="1">
        <v>10445</v>
      </c>
      <c r="J728" s="7">
        <v>174.9</v>
      </c>
      <c r="K728" s="37" t="str">
        <f t="shared" si="46"/>
        <v>2004</v>
      </c>
    </row>
    <row r="729" spans="2:11" customFormat="1" x14ac:dyDescent="0.25">
      <c r="B729" s="36"/>
      <c r="C729" t="str">
        <f t="shared" si="44"/>
        <v>00</v>
      </c>
      <c r="D729" t="str">
        <f t="shared" si="47"/>
        <v>01</v>
      </c>
      <c r="E729" t="str">
        <f t="shared" si="45"/>
        <v>1900</v>
      </c>
      <c r="F729" s="27" t="s">
        <v>38</v>
      </c>
      <c r="G729" s="27" t="s">
        <v>43</v>
      </c>
      <c r="H729" s="28">
        <v>37980</v>
      </c>
      <c r="I729" s="27">
        <v>10386</v>
      </c>
      <c r="J729" s="29">
        <v>166</v>
      </c>
      <c r="K729" s="37" t="str">
        <f t="shared" si="46"/>
        <v>2003</v>
      </c>
    </row>
    <row r="730" spans="2:11" x14ac:dyDescent="0.25">
      <c r="C730" t="str">
        <f t="shared" si="44"/>
        <v>00</v>
      </c>
      <c r="D730" t="str">
        <f t="shared" si="47"/>
        <v>01</v>
      </c>
      <c r="E730" t="str">
        <f t="shared" si="45"/>
        <v>1900</v>
      </c>
      <c r="F730" s="1" t="s">
        <v>46</v>
      </c>
      <c r="G730" s="1" t="s">
        <v>47</v>
      </c>
      <c r="H730" s="6">
        <v>37908</v>
      </c>
      <c r="I730" s="1">
        <v>10323</v>
      </c>
      <c r="J730" s="7">
        <v>164.4</v>
      </c>
      <c r="K730" s="37" t="str">
        <f t="shared" si="46"/>
        <v>2003</v>
      </c>
    </row>
    <row r="731" spans="2:11" customFormat="1" x14ac:dyDescent="0.25">
      <c r="B731" s="36"/>
      <c r="C731" t="str">
        <f t="shared" si="44"/>
        <v>00</v>
      </c>
      <c r="D731" t="str">
        <f t="shared" si="47"/>
        <v>01</v>
      </c>
      <c r="E731" t="str">
        <f t="shared" si="45"/>
        <v>1900</v>
      </c>
      <c r="F731" s="27" t="s">
        <v>38</v>
      </c>
      <c r="G731" s="27" t="s">
        <v>39</v>
      </c>
      <c r="H731" s="28">
        <v>38396</v>
      </c>
      <c r="I731" s="27">
        <v>10870</v>
      </c>
      <c r="J731" s="29">
        <v>160</v>
      </c>
      <c r="K731" s="37" t="str">
        <f t="shared" si="46"/>
        <v>2005</v>
      </c>
    </row>
    <row r="732" spans="2:11" x14ac:dyDescent="0.25">
      <c r="C732" t="str">
        <f t="shared" si="44"/>
        <v>00</v>
      </c>
      <c r="D732" t="str">
        <f t="shared" si="47"/>
        <v>01</v>
      </c>
      <c r="E732" t="str">
        <f t="shared" si="45"/>
        <v>1900</v>
      </c>
      <c r="F732" s="1" t="s">
        <v>46</v>
      </c>
      <c r="G732" s="1" t="s">
        <v>47</v>
      </c>
      <c r="H732" s="6">
        <v>38378</v>
      </c>
      <c r="I732" s="1">
        <v>10843</v>
      </c>
      <c r="J732" s="7">
        <v>159</v>
      </c>
      <c r="K732" s="37" t="str">
        <f t="shared" si="46"/>
        <v>2005</v>
      </c>
    </row>
    <row r="733" spans="2:11" customFormat="1" x14ac:dyDescent="0.25">
      <c r="B733" s="36"/>
      <c r="C733" t="str">
        <f t="shared" si="44"/>
        <v>00</v>
      </c>
      <c r="D733" t="str">
        <f t="shared" si="47"/>
        <v>01</v>
      </c>
      <c r="E733" t="str">
        <f t="shared" si="45"/>
        <v>1900</v>
      </c>
      <c r="F733" s="27" t="s">
        <v>46</v>
      </c>
      <c r="G733" s="27" t="s">
        <v>41</v>
      </c>
      <c r="H733" s="28">
        <v>38064</v>
      </c>
      <c r="I733" s="27">
        <v>10462</v>
      </c>
      <c r="J733" s="29">
        <v>156</v>
      </c>
      <c r="K733" s="37" t="str">
        <f t="shared" si="46"/>
        <v>2004</v>
      </c>
    </row>
    <row r="734" spans="2:11" x14ac:dyDescent="0.25">
      <c r="C734" t="str">
        <f t="shared" si="44"/>
        <v>00</v>
      </c>
      <c r="D734" t="str">
        <f t="shared" si="47"/>
        <v>01</v>
      </c>
      <c r="E734" t="str">
        <f t="shared" si="45"/>
        <v>1900</v>
      </c>
      <c r="F734" s="1" t="s">
        <v>46</v>
      </c>
      <c r="G734" s="1" t="s">
        <v>47</v>
      </c>
      <c r="H734" s="6">
        <v>37854</v>
      </c>
      <c r="I734" s="1">
        <v>10282</v>
      </c>
      <c r="J734" s="7">
        <v>155.4</v>
      </c>
      <c r="K734" s="37" t="str">
        <f t="shared" si="46"/>
        <v>2003</v>
      </c>
    </row>
    <row r="735" spans="2:11" x14ac:dyDescent="0.25">
      <c r="C735" t="str">
        <f t="shared" si="44"/>
        <v>00</v>
      </c>
      <c r="D735" t="str">
        <f t="shared" si="47"/>
        <v>01</v>
      </c>
      <c r="E735" t="str">
        <f t="shared" si="45"/>
        <v>1900</v>
      </c>
      <c r="F735" s="1" t="s">
        <v>46</v>
      </c>
      <c r="G735" s="1" t="s">
        <v>44</v>
      </c>
      <c r="H735" s="6">
        <v>38177</v>
      </c>
      <c r="I735" s="1">
        <v>10568</v>
      </c>
      <c r="J735" s="7">
        <v>155</v>
      </c>
      <c r="K735" s="37" t="str">
        <f t="shared" si="46"/>
        <v>2004</v>
      </c>
    </row>
    <row r="736" spans="2:11" customFormat="1" x14ac:dyDescent="0.25">
      <c r="B736" s="36"/>
      <c r="C736" t="str">
        <f t="shared" si="44"/>
        <v>00</v>
      </c>
      <c r="D736" t="str">
        <f t="shared" si="47"/>
        <v>01</v>
      </c>
      <c r="E736" t="str">
        <f t="shared" si="45"/>
        <v>1900</v>
      </c>
      <c r="F736" s="27" t="s">
        <v>46</v>
      </c>
      <c r="G736" s="27" t="s">
        <v>42</v>
      </c>
      <c r="H736" s="28">
        <v>38241</v>
      </c>
      <c r="I736" s="27">
        <v>10655</v>
      </c>
      <c r="J736" s="29">
        <v>154.4</v>
      </c>
      <c r="K736" s="37" t="str">
        <f t="shared" si="46"/>
        <v>2004</v>
      </c>
    </row>
    <row r="737" spans="2:11" x14ac:dyDescent="0.25">
      <c r="C737" t="str">
        <f t="shared" si="44"/>
        <v>00</v>
      </c>
      <c r="D737" t="str">
        <f t="shared" si="47"/>
        <v>01</v>
      </c>
      <c r="E737" t="str">
        <f t="shared" si="45"/>
        <v>1900</v>
      </c>
      <c r="F737" s="1" t="s">
        <v>46</v>
      </c>
      <c r="G737" s="1" t="s">
        <v>47</v>
      </c>
      <c r="H737" s="6">
        <v>38401</v>
      </c>
      <c r="I737" s="1">
        <v>10881</v>
      </c>
      <c r="J737" s="7">
        <v>150</v>
      </c>
      <c r="K737" s="37" t="str">
        <f t="shared" si="46"/>
        <v>2005</v>
      </c>
    </row>
    <row r="738" spans="2:11" customFormat="1" x14ac:dyDescent="0.25">
      <c r="B738" s="36"/>
      <c r="C738" t="str">
        <f t="shared" si="44"/>
        <v>00</v>
      </c>
      <c r="D738" t="str">
        <f t="shared" si="47"/>
        <v>01</v>
      </c>
      <c r="E738" t="str">
        <f t="shared" si="45"/>
        <v>1900</v>
      </c>
      <c r="F738" s="27" t="s">
        <v>38</v>
      </c>
      <c r="G738" s="27" t="s">
        <v>43</v>
      </c>
      <c r="H738" s="28">
        <v>38093</v>
      </c>
      <c r="I738" s="27">
        <v>10501</v>
      </c>
      <c r="J738" s="29">
        <v>149</v>
      </c>
      <c r="K738" s="37" t="str">
        <f t="shared" si="46"/>
        <v>2004</v>
      </c>
    </row>
    <row r="739" spans="2:11" x14ac:dyDescent="0.25">
      <c r="C739" t="str">
        <f t="shared" si="44"/>
        <v>00</v>
      </c>
      <c r="D739" t="str">
        <f t="shared" si="47"/>
        <v>01</v>
      </c>
      <c r="E739" t="str">
        <f t="shared" si="45"/>
        <v>1900</v>
      </c>
      <c r="F739" s="1" t="s">
        <v>46</v>
      </c>
      <c r="G739" s="1" t="s">
        <v>44</v>
      </c>
      <c r="H739" s="6">
        <v>38098</v>
      </c>
      <c r="I739" s="1">
        <v>10505</v>
      </c>
      <c r="J739" s="7">
        <v>147.9</v>
      </c>
      <c r="K739" s="37" t="str">
        <f t="shared" si="46"/>
        <v>2004</v>
      </c>
    </row>
    <row r="740" spans="2:11" customFormat="1" x14ac:dyDescent="0.25">
      <c r="B740" s="36"/>
      <c r="C740" t="str">
        <f t="shared" si="44"/>
        <v>00</v>
      </c>
      <c r="D740" t="str">
        <f t="shared" si="47"/>
        <v>01</v>
      </c>
      <c r="E740" t="str">
        <f t="shared" si="45"/>
        <v>1900</v>
      </c>
      <c r="F740" s="27" t="s">
        <v>46</v>
      </c>
      <c r="G740" s="27" t="s">
        <v>42</v>
      </c>
      <c r="H740" s="28">
        <v>38087</v>
      </c>
      <c r="I740" s="27">
        <v>10482</v>
      </c>
      <c r="J740" s="29">
        <v>147</v>
      </c>
      <c r="K740" s="37" t="str">
        <f t="shared" si="46"/>
        <v>2004</v>
      </c>
    </row>
    <row r="741" spans="2:11" x14ac:dyDescent="0.25">
      <c r="C741" t="str">
        <f t="shared" si="44"/>
        <v>00</v>
      </c>
      <c r="D741" t="str">
        <f t="shared" si="47"/>
        <v>01</v>
      </c>
      <c r="E741" t="str">
        <f t="shared" si="45"/>
        <v>1900</v>
      </c>
      <c r="F741" s="1" t="s">
        <v>46</v>
      </c>
      <c r="G741" s="1" t="s">
        <v>45</v>
      </c>
      <c r="H741" s="6">
        <v>37922</v>
      </c>
      <c r="I741" s="1">
        <v>10334</v>
      </c>
      <c r="J741" s="7">
        <v>144.80000000000001</v>
      </c>
      <c r="K741" s="37" t="str">
        <f t="shared" si="46"/>
        <v>2003</v>
      </c>
    </row>
    <row r="742" spans="2:11" x14ac:dyDescent="0.25">
      <c r="C742" t="str">
        <f t="shared" si="44"/>
        <v>00</v>
      </c>
      <c r="D742" t="str">
        <f t="shared" si="47"/>
        <v>01</v>
      </c>
      <c r="E742" t="str">
        <f t="shared" si="45"/>
        <v>1900</v>
      </c>
      <c r="F742" s="1" t="s">
        <v>46</v>
      </c>
      <c r="G742" s="1" t="s">
        <v>44</v>
      </c>
      <c r="H742" s="6">
        <v>37905</v>
      </c>
      <c r="I742" s="1">
        <v>10321</v>
      </c>
      <c r="J742" s="7">
        <v>144</v>
      </c>
      <c r="K742" s="37" t="str">
        <f t="shared" si="46"/>
        <v>2003</v>
      </c>
    </row>
    <row r="743" spans="2:11" x14ac:dyDescent="0.25">
      <c r="C743" t="str">
        <f t="shared" si="44"/>
        <v>00</v>
      </c>
      <c r="D743" t="str">
        <f t="shared" si="47"/>
        <v>01</v>
      </c>
      <c r="E743" t="str">
        <f t="shared" si="45"/>
        <v>1900</v>
      </c>
      <c r="F743" s="1" t="s">
        <v>38</v>
      </c>
      <c r="G743" s="1" t="s">
        <v>48</v>
      </c>
      <c r="H743" s="6">
        <v>38178</v>
      </c>
      <c r="I743" s="1">
        <v>10585</v>
      </c>
      <c r="J743" s="7">
        <v>142.5</v>
      </c>
      <c r="K743" s="37" t="str">
        <f t="shared" si="46"/>
        <v>2004</v>
      </c>
    </row>
    <row r="744" spans="2:11" x14ac:dyDescent="0.25">
      <c r="C744" t="str">
        <f t="shared" si="44"/>
        <v>00</v>
      </c>
      <c r="D744" t="str">
        <f t="shared" si="47"/>
        <v>01</v>
      </c>
      <c r="E744" t="str">
        <f t="shared" si="45"/>
        <v>1900</v>
      </c>
      <c r="F744" s="1" t="s">
        <v>38</v>
      </c>
      <c r="G744" s="1" t="s">
        <v>48</v>
      </c>
      <c r="H744" s="6">
        <v>37940</v>
      </c>
      <c r="I744" s="1">
        <v>10349</v>
      </c>
      <c r="J744" s="7">
        <v>141.6</v>
      </c>
      <c r="K744" s="37" t="str">
        <f t="shared" si="46"/>
        <v>2003</v>
      </c>
    </row>
    <row r="745" spans="2:11" x14ac:dyDescent="0.25">
      <c r="C745" t="str">
        <f t="shared" si="44"/>
        <v>00</v>
      </c>
      <c r="D745" t="str">
        <f t="shared" si="47"/>
        <v>01</v>
      </c>
      <c r="E745" t="str">
        <f t="shared" si="45"/>
        <v>1900</v>
      </c>
      <c r="F745" s="1" t="s">
        <v>38</v>
      </c>
      <c r="G745" s="1" t="s">
        <v>48</v>
      </c>
      <c r="H745" s="6">
        <v>38359</v>
      </c>
      <c r="I745" s="1">
        <v>10809</v>
      </c>
      <c r="J745" s="7">
        <v>140</v>
      </c>
      <c r="K745" s="37" t="str">
        <f t="shared" si="46"/>
        <v>2005</v>
      </c>
    </row>
    <row r="746" spans="2:11" customFormat="1" x14ac:dyDescent="0.25">
      <c r="B746" s="36"/>
      <c r="C746" t="str">
        <f t="shared" si="44"/>
        <v>00</v>
      </c>
      <c r="D746" t="str">
        <f t="shared" si="47"/>
        <v>01</v>
      </c>
      <c r="E746" t="str">
        <f t="shared" si="45"/>
        <v>1900</v>
      </c>
      <c r="F746" s="27" t="s">
        <v>46</v>
      </c>
      <c r="G746" s="27" t="s">
        <v>41</v>
      </c>
      <c r="H746" s="28">
        <v>38309</v>
      </c>
      <c r="I746" s="27">
        <v>10737</v>
      </c>
      <c r="J746" s="29">
        <v>139.80000000000001</v>
      </c>
      <c r="K746" s="37" t="str">
        <f t="shared" si="46"/>
        <v>2004</v>
      </c>
    </row>
    <row r="747" spans="2:11" customFormat="1" x14ac:dyDescent="0.25">
      <c r="B747" s="36"/>
      <c r="C747" t="str">
        <f t="shared" si="44"/>
        <v>00</v>
      </c>
      <c r="D747" t="str">
        <f t="shared" si="47"/>
        <v>01</v>
      </c>
      <c r="E747" t="str">
        <f t="shared" si="45"/>
        <v>1900</v>
      </c>
      <c r="F747" s="1" t="s">
        <v>38</v>
      </c>
      <c r="G747" s="1" t="s">
        <v>43</v>
      </c>
      <c r="H747" s="6">
        <v>38123</v>
      </c>
      <c r="I747" s="1">
        <v>10538</v>
      </c>
      <c r="J747" s="7">
        <v>139.80000000000001</v>
      </c>
      <c r="K747" s="37" t="str">
        <f t="shared" si="46"/>
        <v>2004</v>
      </c>
    </row>
    <row r="748" spans="2:11" customFormat="1" x14ac:dyDescent="0.25">
      <c r="B748" s="36"/>
      <c r="C748" t="str">
        <f t="shared" si="44"/>
        <v>00</v>
      </c>
      <c r="D748" t="str">
        <f t="shared" si="47"/>
        <v>01</v>
      </c>
      <c r="E748" t="str">
        <f t="shared" si="45"/>
        <v>1900</v>
      </c>
      <c r="F748" s="1" t="s">
        <v>46</v>
      </c>
      <c r="G748" s="1" t="s">
        <v>42</v>
      </c>
      <c r="H748" s="6">
        <v>38429</v>
      </c>
      <c r="I748" s="1">
        <v>10928</v>
      </c>
      <c r="J748" s="7">
        <v>137.5</v>
      </c>
      <c r="K748" s="37" t="str">
        <f t="shared" si="46"/>
        <v>2005</v>
      </c>
    </row>
    <row r="749" spans="2:11" x14ac:dyDescent="0.25">
      <c r="C749" t="str">
        <f t="shared" si="44"/>
        <v>00</v>
      </c>
      <c r="D749" t="str">
        <f t="shared" si="47"/>
        <v>01</v>
      </c>
      <c r="E749" t="str">
        <f t="shared" si="45"/>
        <v>1900</v>
      </c>
      <c r="F749" s="1" t="s">
        <v>46</v>
      </c>
      <c r="G749" s="1" t="s">
        <v>47</v>
      </c>
      <c r="H749" s="6">
        <v>38106</v>
      </c>
      <c r="I749" s="1">
        <v>10509</v>
      </c>
      <c r="J749" s="7">
        <v>136.80000000000001</v>
      </c>
      <c r="K749" s="37" t="str">
        <f t="shared" si="46"/>
        <v>2004</v>
      </c>
    </row>
    <row r="750" spans="2:11" x14ac:dyDescent="0.25">
      <c r="C750" t="str">
        <f t="shared" si="44"/>
        <v>00</v>
      </c>
      <c r="D750" t="str">
        <f t="shared" si="47"/>
        <v>01</v>
      </c>
      <c r="E750" t="str">
        <f t="shared" si="45"/>
        <v>1900</v>
      </c>
      <c r="F750" s="1" t="s">
        <v>46</v>
      </c>
      <c r="G750" s="1" t="s">
        <v>44</v>
      </c>
      <c r="H750" s="6">
        <v>37943</v>
      </c>
      <c r="I750" s="1">
        <v>10352</v>
      </c>
      <c r="J750" s="7">
        <v>136.30000000000001</v>
      </c>
      <c r="K750" s="37" t="str">
        <f t="shared" si="46"/>
        <v>2003</v>
      </c>
    </row>
    <row r="751" spans="2:11" x14ac:dyDescent="0.25">
      <c r="C751" t="str">
        <f t="shared" si="44"/>
        <v>00</v>
      </c>
      <c r="D751" t="str">
        <f t="shared" si="47"/>
        <v>01</v>
      </c>
      <c r="E751" t="str">
        <f t="shared" si="45"/>
        <v>1900</v>
      </c>
      <c r="F751" s="1" t="s">
        <v>46</v>
      </c>
      <c r="G751" s="1" t="s">
        <v>45</v>
      </c>
      <c r="H751" s="6">
        <v>37985</v>
      </c>
      <c r="I751" s="1">
        <v>10366</v>
      </c>
      <c r="J751" s="7">
        <v>136</v>
      </c>
      <c r="K751" s="37" t="str">
        <f t="shared" si="46"/>
        <v>2003</v>
      </c>
    </row>
    <row r="752" spans="2:11" customFormat="1" x14ac:dyDescent="0.25">
      <c r="B752" s="36"/>
      <c r="C752" t="str">
        <f t="shared" si="44"/>
        <v>00</v>
      </c>
      <c r="D752" t="str">
        <f t="shared" si="47"/>
        <v>01</v>
      </c>
      <c r="E752" t="str">
        <f t="shared" si="45"/>
        <v>1900</v>
      </c>
      <c r="F752" s="27" t="s">
        <v>38</v>
      </c>
      <c r="G752" s="27" t="s">
        <v>40</v>
      </c>
      <c r="H752" s="28">
        <v>38434</v>
      </c>
      <c r="I752" s="27">
        <v>10959</v>
      </c>
      <c r="J752" s="29">
        <v>131.75</v>
      </c>
      <c r="K752" s="37" t="str">
        <f t="shared" si="46"/>
        <v>2005</v>
      </c>
    </row>
    <row r="753" spans="2:11" x14ac:dyDescent="0.25">
      <c r="C753" t="str">
        <f t="shared" si="44"/>
        <v>00</v>
      </c>
      <c r="D753" t="str">
        <f t="shared" si="47"/>
        <v>01</v>
      </c>
      <c r="E753" t="str">
        <f t="shared" si="45"/>
        <v>1900</v>
      </c>
      <c r="F753" s="1" t="s">
        <v>46</v>
      </c>
      <c r="G753" s="1" t="s">
        <v>44</v>
      </c>
      <c r="H753" s="6">
        <v>38248</v>
      </c>
      <c r="I753" s="1">
        <v>10662</v>
      </c>
      <c r="J753" s="7">
        <v>125</v>
      </c>
      <c r="K753" s="37" t="str">
        <f t="shared" si="46"/>
        <v>2004</v>
      </c>
    </row>
    <row r="754" spans="2:11" customFormat="1" x14ac:dyDescent="0.25">
      <c r="B754" s="36"/>
      <c r="C754" t="str">
        <f t="shared" si="44"/>
        <v>00</v>
      </c>
      <c r="D754" t="str">
        <f t="shared" si="47"/>
        <v>01</v>
      </c>
      <c r="E754" t="str">
        <f t="shared" si="45"/>
        <v>1900</v>
      </c>
      <c r="F754" s="27" t="s">
        <v>38</v>
      </c>
      <c r="G754" s="27" t="s">
        <v>39</v>
      </c>
      <c r="H754" s="28">
        <v>38409</v>
      </c>
      <c r="I754" s="27">
        <v>10899</v>
      </c>
      <c r="J754" s="29">
        <v>122.4</v>
      </c>
      <c r="K754" s="37" t="str">
        <f t="shared" si="46"/>
        <v>2005</v>
      </c>
    </row>
    <row r="755" spans="2:11" customFormat="1" x14ac:dyDescent="0.25">
      <c r="B755" s="36"/>
      <c r="C755" t="str">
        <f t="shared" si="44"/>
        <v>00</v>
      </c>
      <c r="D755" t="str">
        <f t="shared" si="47"/>
        <v>01</v>
      </c>
      <c r="E755" t="str">
        <f t="shared" si="45"/>
        <v>1900</v>
      </c>
      <c r="F755" s="1" t="s">
        <v>46</v>
      </c>
      <c r="G755" s="1" t="s">
        <v>41</v>
      </c>
      <c r="H755" s="6">
        <v>37874</v>
      </c>
      <c r="I755" s="1">
        <v>10295</v>
      </c>
      <c r="J755" s="7">
        <v>121.6</v>
      </c>
      <c r="K755" s="37" t="str">
        <f t="shared" si="46"/>
        <v>2003</v>
      </c>
    </row>
    <row r="756" spans="2:11" customFormat="1" x14ac:dyDescent="0.25">
      <c r="B756" s="36"/>
      <c r="C756" t="str">
        <f t="shared" si="44"/>
        <v>00</v>
      </c>
      <c r="D756" t="str">
        <f t="shared" si="47"/>
        <v>01</v>
      </c>
      <c r="E756" t="str">
        <f t="shared" si="45"/>
        <v>1900</v>
      </c>
      <c r="F756" s="1" t="s">
        <v>46</v>
      </c>
      <c r="G756" s="1" t="s">
        <v>41</v>
      </c>
      <c r="H756" s="6">
        <v>38205</v>
      </c>
      <c r="I756" s="1">
        <v>10615</v>
      </c>
      <c r="J756" s="7">
        <v>120</v>
      </c>
      <c r="K756" s="37" t="str">
        <f t="shared" si="46"/>
        <v>2004</v>
      </c>
    </row>
    <row r="757" spans="2:11" x14ac:dyDescent="0.25">
      <c r="C757" t="str">
        <f t="shared" si="44"/>
        <v>00</v>
      </c>
      <c r="D757" t="str">
        <f t="shared" si="47"/>
        <v>01</v>
      </c>
      <c r="E757" t="str">
        <f t="shared" si="45"/>
        <v>1900</v>
      </c>
      <c r="F757" s="1" t="s">
        <v>46</v>
      </c>
      <c r="G757" s="1" t="s">
        <v>44</v>
      </c>
      <c r="H757" s="6">
        <v>38273</v>
      </c>
      <c r="I757" s="1">
        <v>10699</v>
      </c>
      <c r="J757" s="7">
        <v>114</v>
      </c>
      <c r="K757" s="37" t="str">
        <f t="shared" si="46"/>
        <v>2004</v>
      </c>
    </row>
    <row r="758" spans="2:11" x14ac:dyDescent="0.25">
      <c r="C758" t="str">
        <f t="shared" si="44"/>
        <v>00</v>
      </c>
      <c r="D758" t="str">
        <f t="shared" si="47"/>
        <v>01</v>
      </c>
      <c r="E758" t="str">
        <f t="shared" si="45"/>
        <v>1900</v>
      </c>
      <c r="F758" s="1" t="s">
        <v>46</v>
      </c>
      <c r="G758" s="1" t="s">
        <v>44</v>
      </c>
      <c r="H758" s="6">
        <v>37968</v>
      </c>
      <c r="I758" s="1">
        <v>10381</v>
      </c>
      <c r="J758" s="7">
        <v>112</v>
      </c>
      <c r="K758" s="37" t="str">
        <f t="shared" si="46"/>
        <v>2003</v>
      </c>
    </row>
    <row r="759" spans="2:11" x14ac:dyDescent="0.25">
      <c r="C759" t="str">
        <f t="shared" si="44"/>
        <v>00</v>
      </c>
      <c r="D759" t="str">
        <f t="shared" si="47"/>
        <v>01</v>
      </c>
      <c r="E759" t="str">
        <f t="shared" si="45"/>
        <v>1900</v>
      </c>
      <c r="F759" s="1" t="s">
        <v>38</v>
      </c>
      <c r="G759" s="1" t="s">
        <v>48</v>
      </c>
      <c r="H759" s="6">
        <v>37917</v>
      </c>
      <c r="I759" s="1">
        <v>10322</v>
      </c>
      <c r="J759" s="7">
        <v>112</v>
      </c>
      <c r="K759" s="37" t="str">
        <f t="shared" si="46"/>
        <v>2003</v>
      </c>
    </row>
    <row r="760" spans="2:11" customFormat="1" x14ac:dyDescent="0.25">
      <c r="B760" s="36"/>
      <c r="C760" t="str">
        <f t="shared" si="44"/>
        <v>00</v>
      </c>
      <c r="D760" t="str">
        <f t="shared" si="47"/>
        <v>01</v>
      </c>
      <c r="E760" t="str">
        <f t="shared" si="45"/>
        <v>1900</v>
      </c>
      <c r="F760" s="27" t="s">
        <v>46</v>
      </c>
      <c r="G760" s="27" t="s">
        <v>42</v>
      </c>
      <c r="H760" s="28">
        <v>38434</v>
      </c>
      <c r="I760" s="27">
        <v>10950</v>
      </c>
      <c r="J760" s="29">
        <v>110</v>
      </c>
      <c r="K760" s="37" t="str">
        <f t="shared" si="46"/>
        <v>2005</v>
      </c>
    </row>
    <row r="761" spans="2:11" x14ac:dyDescent="0.25">
      <c r="C761" t="str">
        <f t="shared" si="44"/>
        <v>00</v>
      </c>
      <c r="D761" t="str">
        <f t="shared" si="47"/>
        <v>01</v>
      </c>
      <c r="E761" t="str">
        <f t="shared" si="45"/>
        <v>1900</v>
      </c>
      <c r="F761" s="1" t="s">
        <v>38</v>
      </c>
      <c r="G761" s="1" t="s">
        <v>48</v>
      </c>
      <c r="H761" s="6">
        <v>38126</v>
      </c>
      <c r="I761" s="1">
        <v>10531</v>
      </c>
      <c r="J761" s="7">
        <v>110</v>
      </c>
      <c r="K761" s="37" t="str">
        <f t="shared" si="46"/>
        <v>2004</v>
      </c>
    </row>
    <row r="762" spans="2:11" customFormat="1" x14ac:dyDescent="0.25">
      <c r="B762" s="36"/>
      <c r="C762" t="str">
        <f t="shared" si="44"/>
        <v>00</v>
      </c>
      <c r="D762" t="str">
        <f t="shared" si="47"/>
        <v>01</v>
      </c>
      <c r="E762" t="str">
        <f t="shared" si="45"/>
        <v>1900</v>
      </c>
      <c r="F762" s="27" t="s">
        <v>38</v>
      </c>
      <c r="G762" s="27" t="s">
        <v>40</v>
      </c>
      <c r="H762" s="28">
        <v>38410</v>
      </c>
      <c r="I762" s="27">
        <v>10907</v>
      </c>
      <c r="J762" s="29">
        <v>108.5</v>
      </c>
      <c r="K762" s="37" t="str">
        <f t="shared" si="46"/>
        <v>2005</v>
      </c>
    </row>
    <row r="763" spans="2:11" customFormat="1" x14ac:dyDescent="0.25">
      <c r="B763" s="36"/>
      <c r="C763" t="str">
        <f t="shared" si="44"/>
        <v>00</v>
      </c>
      <c r="D763" t="str">
        <f t="shared" si="47"/>
        <v>01</v>
      </c>
      <c r="E763" t="str">
        <f t="shared" si="45"/>
        <v>1900</v>
      </c>
      <c r="F763" s="1" t="s">
        <v>46</v>
      </c>
      <c r="G763" s="1" t="s">
        <v>42</v>
      </c>
      <c r="H763" s="6">
        <v>38441</v>
      </c>
      <c r="I763" s="1">
        <v>10969</v>
      </c>
      <c r="J763" s="7">
        <v>108</v>
      </c>
      <c r="K763" s="37" t="str">
        <f t="shared" si="46"/>
        <v>2005</v>
      </c>
    </row>
    <row r="764" spans="2:11" customFormat="1" x14ac:dyDescent="0.25">
      <c r="B764" s="36"/>
      <c r="C764" t="str">
        <f t="shared" si="44"/>
        <v>00</v>
      </c>
      <c r="D764" t="str">
        <f t="shared" si="47"/>
        <v>01</v>
      </c>
      <c r="E764" t="str">
        <f t="shared" si="45"/>
        <v>1900</v>
      </c>
      <c r="F764" s="1" t="s">
        <v>38</v>
      </c>
      <c r="G764" s="1" t="s">
        <v>39</v>
      </c>
      <c r="H764" s="6">
        <v>37974</v>
      </c>
      <c r="I764" s="1">
        <v>10378</v>
      </c>
      <c r="J764" s="7">
        <v>103.2</v>
      </c>
      <c r="K764" s="37" t="str">
        <f t="shared" si="46"/>
        <v>2003</v>
      </c>
    </row>
    <row r="765" spans="2:11" x14ac:dyDescent="0.25">
      <c r="C765" t="str">
        <f t="shared" si="44"/>
        <v>00</v>
      </c>
      <c r="D765" t="str">
        <f t="shared" si="47"/>
        <v>01</v>
      </c>
      <c r="E765" t="str">
        <f t="shared" si="45"/>
        <v>1900</v>
      </c>
      <c r="F765" s="1" t="s">
        <v>46</v>
      </c>
      <c r="G765" s="1" t="s">
        <v>44</v>
      </c>
      <c r="H765" s="6">
        <v>38010</v>
      </c>
      <c r="I765" s="1">
        <v>10415</v>
      </c>
      <c r="J765" s="7">
        <v>102.4</v>
      </c>
      <c r="K765" s="37" t="str">
        <f t="shared" si="46"/>
        <v>2004</v>
      </c>
    </row>
    <row r="766" spans="2:11" x14ac:dyDescent="0.25">
      <c r="C766" t="str">
        <f t="shared" si="44"/>
        <v>00</v>
      </c>
      <c r="D766" t="str">
        <f t="shared" si="47"/>
        <v>01</v>
      </c>
      <c r="E766" t="str">
        <f t="shared" si="45"/>
        <v>1900</v>
      </c>
      <c r="F766" s="1" t="s">
        <v>46</v>
      </c>
      <c r="G766" s="1" t="s">
        <v>47</v>
      </c>
      <c r="H766" s="6">
        <v>37827</v>
      </c>
      <c r="I766" s="1">
        <v>10259</v>
      </c>
      <c r="J766" s="7">
        <v>100.8</v>
      </c>
      <c r="K766" s="37" t="str">
        <f t="shared" si="46"/>
        <v>2003</v>
      </c>
    </row>
    <row r="767" spans="2:11" customFormat="1" x14ac:dyDescent="0.25">
      <c r="B767" s="36"/>
      <c r="C767" t="str">
        <f t="shared" si="44"/>
        <v>00</v>
      </c>
      <c r="D767" t="str">
        <f t="shared" si="47"/>
        <v>01</v>
      </c>
      <c r="E767" t="str">
        <f t="shared" si="45"/>
        <v>1900</v>
      </c>
      <c r="F767" s="27" t="s">
        <v>38</v>
      </c>
      <c r="G767" s="27" t="s">
        <v>40</v>
      </c>
      <c r="H767" s="28">
        <v>38394</v>
      </c>
      <c r="I767" s="27">
        <v>10867</v>
      </c>
      <c r="J767" s="29">
        <v>98.4</v>
      </c>
      <c r="K767" s="37" t="str">
        <f t="shared" si="46"/>
        <v>2005</v>
      </c>
    </row>
    <row r="768" spans="2:11" x14ac:dyDescent="0.25">
      <c r="C768" t="str">
        <f t="shared" si="44"/>
        <v>00</v>
      </c>
      <c r="D768" t="str">
        <f t="shared" si="47"/>
        <v>01</v>
      </c>
      <c r="E768" t="str">
        <f t="shared" si="45"/>
        <v>1900</v>
      </c>
      <c r="F768" s="1" t="s">
        <v>46</v>
      </c>
      <c r="G768" s="1" t="s">
        <v>44</v>
      </c>
      <c r="H768" s="6">
        <v>38345</v>
      </c>
      <c r="I768" s="1">
        <v>10778</v>
      </c>
      <c r="J768" s="7">
        <v>96.5</v>
      </c>
      <c r="K768" s="37" t="str">
        <f t="shared" si="46"/>
        <v>2004</v>
      </c>
    </row>
    <row r="769" spans="2:11" customFormat="1" x14ac:dyDescent="0.25">
      <c r="B769" s="36"/>
      <c r="C769" t="str">
        <f t="shared" si="44"/>
        <v>00</v>
      </c>
      <c r="D769" t="str">
        <f t="shared" si="47"/>
        <v>01</v>
      </c>
      <c r="E769" t="str">
        <f t="shared" si="45"/>
        <v>1900</v>
      </c>
      <c r="F769" s="27" t="s">
        <v>46</v>
      </c>
      <c r="G769" s="27" t="s">
        <v>42</v>
      </c>
      <c r="H769" s="28">
        <v>38283</v>
      </c>
      <c r="I769" s="27">
        <v>10710</v>
      </c>
      <c r="J769" s="29">
        <v>93.5</v>
      </c>
      <c r="K769" s="37" t="str">
        <f t="shared" si="46"/>
        <v>2004</v>
      </c>
    </row>
    <row r="770" spans="2:11" x14ac:dyDescent="0.25">
      <c r="C770" t="str">
        <f t="shared" si="44"/>
        <v>00</v>
      </c>
      <c r="D770" t="str">
        <f t="shared" si="47"/>
        <v>01</v>
      </c>
      <c r="E770" t="str">
        <f t="shared" si="45"/>
        <v>1900</v>
      </c>
      <c r="F770" s="1" t="s">
        <v>38</v>
      </c>
      <c r="G770" s="1" t="s">
        <v>48</v>
      </c>
      <c r="H770" s="6">
        <v>37888</v>
      </c>
      <c r="I770" s="1">
        <v>10308</v>
      </c>
      <c r="J770" s="7">
        <v>88.8</v>
      </c>
      <c r="K770" s="37" t="str">
        <f t="shared" si="46"/>
        <v>2003</v>
      </c>
    </row>
    <row r="771" spans="2:11" customFormat="1" x14ac:dyDescent="0.25">
      <c r="B771" s="36"/>
      <c r="C771" t="str">
        <f t="shared" ref="C771:C800" si="48">TEXT(B771,"DD")</f>
        <v>00</v>
      </c>
      <c r="D771" t="str">
        <f t="shared" si="47"/>
        <v>01</v>
      </c>
      <c r="E771" t="str">
        <f t="shared" ref="E771:E800" si="49">TEXT(B771,"YYYY")</f>
        <v>1900</v>
      </c>
      <c r="F771" s="27" t="s">
        <v>38</v>
      </c>
      <c r="G771" s="27" t="s">
        <v>43</v>
      </c>
      <c r="H771" s="28">
        <v>37915</v>
      </c>
      <c r="I771" s="27">
        <v>10331</v>
      </c>
      <c r="J771" s="29">
        <v>88.5</v>
      </c>
      <c r="K771" s="37" t="str">
        <f t="shared" ref="K771:K800" si="50">TEXT(H771,"YYYY")</f>
        <v>2003</v>
      </c>
    </row>
    <row r="772" spans="2:11" x14ac:dyDescent="0.25">
      <c r="C772" t="str">
        <f t="shared" si="48"/>
        <v>00</v>
      </c>
      <c r="D772" t="str">
        <f t="shared" ref="D772:D800" si="51">TEXT(B771,"MM")</f>
        <v>01</v>
      </c>
      <c r="E772" t="str">
        <f t="shared" si="49"/>
        <v>1900</v>
      </c>
      <c r="F772" s="1" t="s">
        <v>46</v>
      </c>
      <c r="G772" s="1" t="s">
        <v>44</v>
      </c>
      <c r="H772" s="6">
        <v>38318</v>
      </c>
      <c r="I772" s="1">
        <v>10753</v>
      </c>
      <c r="J772" s="7">
        <v>88</v>
      </c>
      <c r="K772" s="37" t="str">
        <f t="shared" si="50"/>
        <v>2004</v>
      </c>
    </row>
    <row r="773" spans="2:11" x14ac:dyDescent="0.25">
      <c r="C773" t="str">
        <f t="shared" si="48"/>
        <v>00</v>
      </c>
      <c r="D773" t="str">
        <f t="shared" si="51"/>
        <v>01</v>
      </c>
      <c r="E773" t="str">
        <f t="shared" si="49"/>
        <v>1900</v>
      </c>
      <c r="F773" s="1" t="s">
        <v>46</v>
      </c>
      <c r="G773" s="1" t="s">
        <v>47</v>
      </c>
      <c r="H773" s="6">
        <v>37854</v>
      </c>
      <c r="I773" s="1">
        <v>10281</v>
      </c>
      <c r="J773" s="7">
        <v>86.5</v>
      </c>
      <c r="K773" s="37" t="str">
        <f t="shared" si="50"/>
        <v>2003</v>
      </c>
    </row>
    <row r="774" spans="2:11" x14ac:dyDescent="0.25">
      <c r="C774" t="str">
        <f t="shared" si="48"/>
        <v>00</v>
      </c>
      <c r="D774" t="str">
        <f t="shared" si="51"/>
        <v>01</v>
      </c>
      <c r="E774" t="str">
        <f t="shared" si="49"/>
        <v>1900</v>
      </c>
      <c r="F774" s="1" t="s">
        <v>46</v>
      </c>
      <c r="G774" s="1" t="s">
        <v>44</v>
      </c>
      <c r="H774" s="6">
        <v>37986</v>
      </c>
      <c r="I774" s="1">
        <v>10391</v>
      </c>
      <c r="J774" s="7">
        <v>86.4</v>
      </c>
      <c r="K774" s="37" t="str">
        <f t="shared" si="50"/>
        <v>2003</v>
      </c>
    </row>
    <row r="775" spans="2:11" x14ac:dyDescent="0.25">
      <c r="C775" t="str">
        <f t="shared" si="48"/>
        <v>00</v>
      </c>
      <c r="D775" t="str">
        <f t="shared" si="51"/>
        <v>01</v>
      </c>
      <c r="E775" t="str">
        <f t="shared" si="49"/>
        <v>1900</v>
      </c>
      <c r="F775" s="1" t="s">
        <v>46</v>
      </c>
      <c r="G775" s="1" t="s">
        <v>47</v>
      </c>
      <c r="H775" s="6">
        <v>37867</v>
      </c>
      <c r="I775" s="1">
        <v>10288</v>
      </c>
      <c r="J775" s="7">
        <v>80.099999999999994</v>
      </c>
      <c r="K775" s="37" t="str">
        <f t="shared" si="50"/>
        <v>2003</v>
      </c>
    </row>
    <row r="776" spans="2:11" x14ac:dyDescent="0.25">
      <c r="C776" t="str">
        <f t="shared" si="48"/>
        <v>00</v>
      </c>
      <c r="D776" t="str">
        <f t="shared" si="51"/>
        <v>01</v>
      </c>
      <c r="E776" t="str">
        <f t="shared" si="49"/>
        <v>1900</v>
      </c>
      <c r="F776" s="1" t="s">
        <v>46</v>
      </c>
      <c r="G776" s="1" t="s">
        <v>45</v>
      </c>
      <c r="H776" s="6">
        <v>38431</v>
      </c>
      <c r="I776" s="1">
        <v>10955</v>
      </c>
      <c r="J776" s="7">
        <v>74.400000000000006</v>
      </c>
      <c r="K776" s="37" t="str">
        <f t="shared" si="50"/>
        <v>2005</v>
      </c>
    </row>
    <row r="777" spans="2:11" customFormat="1" x14ac:dyDescent="0.25">
      <c r="B777" s="36"/>
      <c r="C777" t="str">
        <f t="shared" si="48"/>
        <v>00</v>
      </c>
      <c r="D777" t="str">
        <f t="shared" si="51"/>
        <v>01</v>
      </c>
      <c r="E777" t="str">
        <f t="shared" si="49"/>
        <v>1900</v>
      </c>
      <c r="F777" s="27" t="s">
        <v>46</v>
      </c>
      <c r="G777" s="27" t="s">
        <v>42</v>
      </c>
      <c r="H777" s="28">
        <v>37979</v>
      </c>
      <c r="I777" s="27">
        <v>10371</v>
      </c>
      <c r="J777" s="29">
        <v>72.959999999999994</v>
      </c>
      <c r="K777" s="37" t="str">
        <f t="shared" si="50"/>
        <v>2003</v>
      </c>
    </row>
    <row r="778" spans="2:11" x14ac:dyDescent="0.25">
      <c r="C778" t="str">
        <f t="shared" si="48"/>
        <v>00</v>
      </c>
      <c r="D778" t="str">
        <f t="shared" si="51"/>
        <v>01</v>
      </c>
      <c r="E778" t="str">
        <f t="shared" si="49"/>
        <v>1900</v>
      </c>
      <c r="F778" s="1" t="s">
        <v>46</v>
      </c>
      <c r="G778" s="1" t="s">
        <v>45</v>
      </c>
      <c r="H778" s="6">
        <v>38182</v>
      </c>
      <c r="I778" s="1">
        <v>10589</v>
      </c>
      <c r="J778" s="7">
        <v>72</v>
      </c>
      <c r="K778" s="37" t="str">
        <f t="shared" si="50"/>
        <v>2004</v>
      </c>
    </row>
    <row r="779" spans="2:11" x14ac:dyDescent="0.25">
      <c r="C779" t="str">
        <f t="shared" si="48"/>
        <v>00</v>
      </c>
      <c r="D779" t="str">
        <f t="shared" si="51"/>
        <v>01</v>
      </c>
      <c r="E779" t="str">
        <f t="shared" si="49"/>
        <v>1900</v>
      </c>
      <c r="F779" s="1" t="s">
        <v>46</v>
      </c>
      <c r="G779" s="1" t="s">
        <v>45</v>
      </c>
      <c r="H779" s="6">
        <v>38399</v>
      </c>
      <c r="I779" s="1">
        <v>10887</v>
      </c>
      <c r="J779" s="7">
        <v>70</v>
      </c>
      <c r="K779" s="37" t="str">
        <f t="shared" si="50"/>
        <v>2005</v>
      </c>
    </row>
    <row r="780" spans="2:11" customFormat="1" x14ac:dyDescent="0.25">
      <c r="B780" s="36"/>
      <c r="C780" t="str">
        <f t="shared" si="48"/>
        <v>00</v>
      </c>
      <c r="D780" t="str">
        <f t="shared" si="51"/>
        <v>01</v>
      </c>
      <c r="E780" t="str">
        <f t="shared" si="49"/>
        <v>1900</v>
      </c>
      <c r="F780" s="27" t="s">
        <v>46</v>
      </c>
      <c r="G780" s="27" t="s">
        <v>42</v>
      </c>
      <c r="H780" s="28">
        <v>38445</v>
      </c>
      <c r="I780" s="27">
        <v>10992</v>
      </c>
      <c r="J780" s="29">
        <v>69.599999999999994</v>
      </c>
      <c r="K780" s="37" t="str">
        <f t="shared" si="50"/>
        <v>2005</v>
      </c>
    </row>
    <row r="781" spans="2:11" customFormat="1" x14ac:dyDescent="0.25">
      <c r="B781" s="36"/>
      <c r="C781" t="str">
        <f t="shared" si="48"/>
        <v>00</v>
      </c>
      <c r="D781" t="str">
        <f t="shared" si="51"/>
        <v>01</v>
      </c>
      <c r="E781" t="str">
        <f t="shared" si="49"/>
        <v>1900</v>
      </c>
      <c r="F781" s="1" t="s">
        <v>46</v>
      </c>
      <c r="G781" s="1" t="s">
        <v>41</v>
      </c>
      <c r="H781" s="6">
        <v>38261</v>
      </c>
      <c r="I781" s="1">
        <v>10683</v>
      </c>
      <c r="J781" s="7">
        <v>63</v>
      </c>
      <c r="K781" s="37" t="str">
        <f t="shared" si="50"/>
        <v>2004</v>
      </c>
    </row>
    <row r="782" spans="2:11" x14ac:dyDescent="0.25">
      <c r="C782" t="str">
        <f t="shared" si="48"/>
        <v>00</v>
      </c>
      <c r="D782" t="str">
        <f t="shared" si="51"/>
        <v>01</v>
      </c>
      <c r="E782" t="str">
        <f t="shared" si="49"/>
        <v>1900</v>
      </c>
      <c r="F782" s="1" t="s">
        <v>38</v>
      </c>
      <c r="G782" s="1" t="s">
        <v>48</v>
      </c>
      <c r="H782" s="6">
        <v>38469</v>
      </c>
      <c r="I782" s="1">
        <v>11037</v>
      </c>
      <c r="J782" s="7">
        <v>60</v>
      </c>
      <c r="K782" s="37" t="str">
        <f t="shared" si="50"/>
        <v>2005</v>
      </c>
    </row>
    <row r="783" spans="2:11" customFormat="1" x14ac:dyDescent="0.25">
      <c r="B783" s="36"/>
      <c r="C783" t="str">
        <f t="shared" si="48"/>
        <v>00</v>
      </c>
      <c r="D783" t="str">
        <f t="shared" si="51"/>
        <v>01</v>
      </c>
      <c r="E783" t="str">
        <f t="shared" si="49"/>
        <v>1900</v>
      </c>
      <c r="F783" s="27" t="s">
        <v>38</v>
      </c>
      <c r="G783" s="27" t="s">
        <v>43</v>
      </c>
      <c r="H783" s="28">
        <v>38437</v>
      </c>
      <c r="I783" s="27">
        <v>10963</v>
      </c>
      <c r="J783" s="29">
        <v>57.8</v>
      </c>
      <c r="K783" s="37" t="str">
        <f t="shared" si="50"/>
        <v>2005</v>
      </c>
    </row>
    <row r="784" spans="2:11" customFormat="1" x14ac:dyDescent="0.25">
      <c r="B784" s="36"/>
      <c r="C784" t="str">
        <f t="shared" si="48"/>
        <v>00</v>
      </c>
      <c r="D784" t="str">
        <f t="shared" si="51"/>
        <v>01</v>
      </c>
      <c r="E784" t="str">
        <f t="shared" si="49"/>
        <v>1900</v>
      </c>
      <c r="F784" s="1" t="s">
        <v>46</v>
      </c>
      <c r="G784" s="1" t="s">
        <v>41</v>
      </c>
      <c r="H784" s="6">
        <v>38213</v>
      </c>
      <c r="I784" s="1">
        <v>10620</v>
      </c>
      <c r="J784" s="7">
        <v>57.5</v>
      </c>
      <c r="K784" s="37" t="str">
        <f t="shared" si="50"/>
        <v>2004</v>
      </c>
    </row>
    <row r="785" spans="2:11" x14ac:dyDescent="0.25">
      <c r="C785" t="str">
        <f t="shared" si="48"/>
        <v>00</v>
      </c>
      <c r="D785" t="str">
        <f t="shared" si="51"/>
        <v>01</v>
      </c>
      <c r="E785" t="str">
        <f t="shared" si="49"/>
        <v>1900</v>
      </c>
      <c r="F785" s="1" t="s">
        <v>46</v>
      </c>
      <c r="G785" s="1" t="s">
        <v>45</v>
      </c>
      <c r="H785" s="6">
        <v>38214</v>
      </c>
      <c r="I785" s="1">
        <v>10631</v>
      </c>
      <c r="J785" s="7">
        <v>55.8</v>
      </c>
      <c r="K785" s="37" t="str">
        <f t="shared" si="50"/>
        <v>2004</v>
      </c>
    </row>
    <row r="786" spans="2:11" customFormat="1" x14ac:dyDescent="0.25">
      <c r="B786" s="36"/>
      <c r="C786" t="str">
        <f t="shared" si="48"/>
        <v>00</v>
      </c>
      <c r="D786" t="str">
        <f t="shared" si="51"/>
        <v>01</v>
      </c>
      <c r="E786" t="str">
        <f t="shared" si="49"/>
        <v>1900</v>
      </c>
      <c r="F786" s="27" t="s">
        <v>38</v>
      </c>
      <c r="G786" s="27" t="s">
        <v>40</v>
      </c>
      <c r="H786" s="28">
        <v>38318</v>
      </c>
      <c r="I786" s="27">
        <v>10754</v>
      </c>
      <c r="J786" s="29">
        <v>55.2</v>
      </c>
      <c r="K786" s="37" t="str">
        <f t="shared" si="50"/>
        <v>2004</v>
      </c>
    </row>
    <row r="787" spans="2:11" customFormat="1" x14ac:dyDescent="0.25">
      <c r="B787" s="36"/>
      <c r="C787" t="str">
        <f t="shared" si="48"/>
        <v>00</v>
      </c>
      <c r="D787" t="str">
        <f t="shared" si="51"/>
        <v>01</v>
      </c>
      <c r="E787" t="str">
        <f t="shared" si="49"/>
        <v>1900</v>
      </c>
      <c r="F787" s="1" t="s">
        <v>46</v>
      </c>
      <c r="G787" s="1" t="s">
        <v>41</v>
      </c>
      <c r="H787" s="6">
        <v>38309</v>
      </c>
      <c r="I787" s="1">
        <v>10738</v>
      </c>
      <c r="J787" s="7">
        <v>52.35</v>
      </c>
      <c r="K787" s="37" t="str">
        <f t="shared" si="50"/>
        <v>2004</v>
      </c>
    </row>
    <row r="788" spans="2:11" customFormat="1" x14ac:dyDescent="0.25">
      <c r="B788" s="36"/>
      <c r="C788" t="str">
        <f t="shared" si="48"/>
        <v>00</v>
      </c>
      <c r="D788" t="str">
        <f t="shared" si="51"/>
        <v>01</v>
      </c>
      <c r="E788" t="str">
        <f t="shared" si="49"/>
        <v>1900</v>
      </c>
      <c r="F788" s="1" t="s">
        <v>46</v>
      </c>
      <c r="G788" s="1" t="s">
        <v>41</v>
      </c>
      <c r="H788" s="6">
        <v>38017</v>
      </c>
      <c r="I788" s="1">
        <v>10422</v>
      </c>
      <c r="J788" s="7">
        <v>49.8</v>
      </c>
      <c r="K788" s="37" t="str">
        <f t="shared" si="50"/>
        <v>2004</v>
      </c>
    </row>
    <row r="789" spans="2:11" x14ac:dyDescent="0.25">
      <c r="C789" t="str">
        <f t="shared" si="48"/>
        <v>00</v>
      </c>
      <c r="D789" t="str">
        <f t="shared" si="51"/>
        <v>01</v>
      </c>
      <c r="E789" t="str">
        <f t="shared" si="49"/>
        <v>1900</v>
      </c>
      <c r="F789" s="1" t="s">
        <v>46</v>
      </c>
      <c r="G789" s="1" t="s">
        <v>45</v>
      </c>
      <c r="H789" s="6">
        <v>38190</v>
      </c>
      <c r="I789" s="1">
        <v>10602</v>
      </c>
      <c r="J789" s="7">
        <v>48.75</v>
      </c>
      <c r="K789" s="37" t="str">
        <f t="shared" si="50"/>
        <v>2004</v>
      </c>
    </row>
    <row r="790" spans="2:11" customFormat="1" x14ac:dyDescent="0.25">
      <c r="B790" s="36"/>
      <c r="C790" t="str">
        <f t="shared" si="48"/>
        <v>00</v>
      </c>
      <c r="D790" t="str">
        <f t="shared" si="51"/>
        <v>01</v>
      </c>
      <c r="E790" t="str">
        <f t="shared" si="49"/>
        <v>1900</v>
      </c>
      <c r="F790" s="27" t="s">
        <v>38</v>
      </c>
      <c r="G790" s="27" t="s">
        <v>40</v>
      </c>
      <c r="H790" s="28">
        <v>37863</v>
      </c>
      <c r="I790" s="27">
        <v>10271</v>
      </c>
      <c r="J790" s="29">
        <v>48</v>
      </c>
      <c r="K790" s="37" t="str">
        <f t="shared" si="50"/>
        <v>2003</v>
      </c>
    </row>
    <row r="791" spans="2:11" x14ac:dyDescent="0.25">
      <c r="C791" t="str">
        <f t="shared" si="48"/>
        <v>00</v>
      </c>
      <c r="D791" t="str">
        <f t="shared" si="51"/>
        <v>01</v>
      </c>
      <c r="E791" t="str">
        <f t="shared" si="49"/>
        <v>1900</v>
      </c>
      <c r="F791" s="1" t="s">
        <v>46</v>
      </c>
      <c r="G791" s="1" t="s">
        <v>47</v>
      </c>
      <c r="H791" s="6">
        <v>38260</v>
      </c>
      <c r="I791" s="1">
        <v>10674</v>
      </c>
      <c r="J791" s="7">
        <v>45</v>
      </c>
      <c r="K791" s="37" t="str">
        <f t="shared" si="50"/>
        <v>2004</v>
      </c>
    </row>
    <row r="792" spans="2:11" x14ac:dyDescent="0.25">
      <c r="C792" t="str">
        <f t="shared" si="48"/>
        <v>00</v>
      </c>
      <c r="D792" t="str">
        <f t="shared" si="51"/>
        <v>01</v>
      </c>
      <c r="E792" t="str">
        <f t="shared" si="49"/>
        <v>1900</v>
      </c>
      <c r="F792" s="1" t="s">
        <v>46</v>
      </c>
      <c r="G792" s="1" t="s">
        <v>44</v>
      </c>
      <c r="H792" s="6">
        <v>38473</v>
      </c>
      <c r="I792" s="1">
        <v>11057</v>
      </c>
      <c r="J792" s="7">
        <v>45</v>
      </c>
      <c r="K792" s="37" t="str">
        <f t="shared" si="50"/>
        <v>2005</v>
      </c>
    </row>
    <row r="793" spans="2:11" customFormat="1" x14ac:dyDescent="0.25">
      <c r="B793" s="36"/>
      <c r="C793" t="str">
        <f t="shared" si="48"/>
        <v>00</v>
      </c>
      <c r="D793" t="str">
        <f t="shared" si="51"/>
        <v>01</v>
      </c>
      <c r="E793" t="str">
        <f t="shared" si="49"/>
        <v>1900</v>
      </c>
      <c r="F793" s="27" t="s">
        <v>46</v>
      </c>
      <c r="G793" s="27" t="s">
        <v>41</v>
      </c>
      <c r="H793" s="28">
        <v>38366</v>
      </c>
      <c r="I793" s="27">
        <v>10815</v>
      </c>
      <c r="J793" s="29">
        <v>40</v>
      </c>
      <c r="K793" s="37" t="str">
        <f t="shared" si="50"/>
        <v>2005</v>
      </c>
    </row>
    <row r="794" spans="2:11" x14ac:dyDescent="0.25">
      <c r="C794" t="str">
        <f t="shared" si="48"/>
        <v>00</v>
      </c>
      <c r="D794" t="str">
        <f t="shared" si="51"/>
        <v>01</v>
      </c>
      <c r="E794" t="str">
        <f t="shared" si="49"/>
        <v>1900</v>
      </c>
      <c r="F794" s="1" t="s">
        <v>46</v>
      </c>
      <c r="G794" s="1" t="s">
        <v>45</v>
      </c>
      <c r="H794" s="6">
        <v>38403</v>
      </c>
      <c r="I794" s="1">
        <v>10883</v>
      </c>
      <c r="J794" s="7">
        <v>36</v>
      </c>
      <c r="K794" s="37" t="str">
        <f t="shared" si="50"/>
        <v>2005</v>
      </c>
    </row>
    <row r="795" spans="2:11" customFormat="1" x14ac:dyDescent="0.25">
      <c r="B795" s="36"/>
      <c r="C795" t="str">
        <f t="shared" si="48"/>
        <v>00</v>
      </c>
      <c r="D795" t="str">
        <f t="shared" si="51"/>
        <v>01</v>
      </c>
      <c r="E795" t="str">
        <f t="shared" si="49"/>
        <v>1900</v>
      </c>
      <c r="F795" s="27" t="s">
        <v>46</v>
      </c>
      <c r="G795" s="27" t="s">
        <v>42</v>
      </c>
      <c r="H795" s="28">
        <v>38415</v>
      </c>
      <c r="I795" s="27">
        <v>10900</v>
      </c>
      <c r="J795" s="29">
        <v>33.75</v>
      </c>
      <c r="K795" s="37" t="str">
        <f t="shared" si="50"/>
        <v>2005</v>
      </c>
    </row>
    <row r="796" spans="2:11" x14ac:dyDescent="0.25">
      <c r="C796" t="str">
        <f t="shared" si="48"/>
        <v>00</v>
      </c>
      <c r="D796" t="str">
        <f t="shared" si="51"/>
        <v>01</v>
      </c>
      <c r="E796" t="str">
        <f t="shared" si="49"/>
        <v>1900</v>
      </c>
      <c r="F796" s="1" t="s">
        <v>46</v>
      </c>
      <c r="G796" s="1" t="s">
        <v>47</v>
      </c>
      <c r="H796" s="6">
        <v>38417</v>
      </c>
      <c r="I796" s="1">
        <v>10898</v>
      </c>
      <c r="J796" s="7">
        <v>30</v>
      </c>
      <c r="K796" s="37" t="str">
        <f t="shared" si="50"/>
        <v>2005</v>
      </c>
    </row>
    <row r="797" spans="2:11" x14ac:dyDescent="0.25">
      <c r="C797" t="str">
        <f t="shared" si="48"/>
        <v>00</v>
      </c>
      <c r="D797" t="str">
        <f t="shared" si="51"/>
        <v>01</v>
      </c>
      <c r="E797" t="str">
        <f t="shared" si="49"/>
        <v>1900</v>
      </c>
      <c r="F797" s="1" t="s">
        <v>46</v>
      </c>
      <c r="G797" s="1" t="s">
        <v>47</v>
      </c>
      <c r="H797" s="6">
        <v>38336</v>
      </c>
      <c r="I797" s="1">
        <v>10767</v>
      </c>
      <c r="J797" s="7">
        <v>28</v>
      </c>
      <c r="K797" s="37" t="str">
        <f t="shared" si="50"/>
        <v>2004</v>
      </c>
    </row>
    <row r="798" spans="2:11" customFormat="1" x14ac:dyDescent="0.25">
      <c r="B798" s="36"/>
      <c r="C798" t="str">
        <f t="shared" si="48"/>
        <v>00</v>
      </c>
      <c r="D798" t="str">
        <f t="shared" si="51"/>
        <v>01</v>
      </c>
      <c r="E798" t="str">
        <f t="shared" si="49"/>
        <v>1900</v>
      </c>
      <c r="F798" s="27" t="s">
        <v>38</v>
      </c>
      <c r="G798" s="27" t="s">
        <v>43</v>
      </c>
      <c r="H798" s="28">
        <v>38177</v>
      </c>
      <c r="I798" s="27">
        <v>10586</v>
      </c>
      <c r="J798" s="29">
        <v>23.8</v>
      </c>
      <c r="K798" s="37" t="str">
        <f t="shared" si="50"/>
        <v>2004</v>
      </c>
    </row>
    <row r="799" spans="2:11" x14ac:dyDescent="0.25">
      <c r="C799" t="str">
        <f t="shared" si="48"/>
        <v>00</v>
      </c>
      <c r="D799" t="str">
        <f t="shared" si="51"/>
        <v>01</v>
      </c>
      <c r="E799" t="str">
        <f t="shared" si="49"/>
        <v>1900</v>
      </c>
      <c r="F799" s="1" t="s">
        <v>46</v>
      </c>
      <c r="G799" s="1" t="s">
        <v>47</v>
      </c>
      <c r="H799" s="6">
        <v>38382</v>
      </c>
      <c r="I799" s="1">
        <v>10807</v>
      </c>
      <c r="J799" s="7">
        <v>18.399999999999999</v>
      </c>
      <c r="K799" s="37" t="str">
        <f t="shared" si="50"/>
        <v>2005</v>
      </c>
    </row>
    <row r="800" spans="2:11" customFormat="1" x14ac:dyDescent="0.25">
      <c r="B800" s="36"/>
      <c r="C800" t="str">
        <f t="shared" si="48"/>
        <v>00</v>
      </c>
      <c r="D800" t="str">
        <f t="shared" si="51"/>
        <v>01</v>
      </c>
      <c r="E800" t="str">
        <f t="shared" si="49"/>
        <v>1900</v>
      </c>
      <c r="F800" s="27" t="s">
        <v>38</v>
      </c>
      <c r="G800" s="27" t="s">
        <v>43</v>
      </c>
      <c r="H800" s="28">
        <v>38343</v>
      </c>
      <c r="I800" s="27">
        <v>10782</v>
      </c>
      <c r="J800" s="29">
        <v>12.5</v>
      </c>
      <c r="K800" s="37" t="str">
        <f t="shared" si="50"/>
        <v>2004</v>
      </c>
    </row>
  </sheetData>
  <autoFilter ref="F1:J800" xr:uid="{00000000-0009-0000-0000-000002000000}">
    <filterColumn colId="1">
      <filters>
        <filter val="Callahan"/>
        <filter val="Chang"/>
        <filter val="Lee"/>
        <filter val="Leverling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2"/>
  <sheetViews>
    <sheetView showGridLines="0" topLeftCell="A92" workbookViewId="0">
      <selection activeCell="A153" sqref="A153:A162"/>
    </sheetView>
  </sheetViews>
  <sheetFormatPr defaultColWidth="8.7109375" defaultRowHeight="15" x14ac:dyDescent="0.25"/>
  <cols>
    <col min="1" max="1" width="18.42578125" style="1" customWidth="1"/>
    <col min="2" max="5" width="13.7109375" style="1" customWidth="1"/>
    <col min="6" max="6" width="12.7109375" style="1" bestFit="1" customWidth="1"/>
    <col min="7" max="7" width="9.42578125" style="1" customWidth="1"/>
    <col min="8" max="16384" width="8.7109375" style="1"/>
  </cols>
  <sheetData>
    <row r="1" spans="1:9" ht="15.75" x14ac:dyDescent="0.25">
      <c r="A1" s="20" t="s">
        <v>72</v>
      </c>
      <c r="B1" s="20"/>
      <c r="C1" s="20"/>
      <c r="D1" s="20"/>
      <c r="E1" s="20"/>
      <c r="F1" s="20"/>
      <c r="G1" s="20"/>
      <c r="H1" s="20"/>
      <c r="I1" s="20"/>
    </row>
    <row r="3" spans="1:9" x14ac:dyDescent="0.25">
      <c r="A3" s="11" t="s">
        <v>73</v>
      </c>
      <c r="B3" s="14" t="s">
        <v>30</v>
      </c>
      <c r="C3" s="14" t="s">
        <v>74</v>
      </c>
      <c r="D3" s="14" t="s">
        <v>75</v>
      </c>
      <c r="E3" s="14" t="s">
        <v>19</v>
      </c>
    </row>
    <row r="4" spans="1:9" x14ac:dyDescent="0.25">
      <c r="A4" s="43" t="s">
        <v>76</v>
      </c>
      <c r="B4" s="16" t="str">
        <f>RIGHT(A4,4)</f>
        <v>2009</v>
      </c>
      <c r="C4" s="16" t="str">
        <f>MID(A4,4,1)</f>
        <v>5</v>
      </c>
      <c r="D4" s="16" t="str">
        <f>LEFT(A4,2)</f>
        <v>11</v>
      </c>
      <c r="E4" s="31">
        <f>DATE(B4,C4,D4)</f>
        <v>39944</v>
      </c>
    </row>
    <row r="5" spans="1:9" x14ac:dyDescent="0.25">
      <c r="A5" s="44" t="s">
        <v>77</v>
      </c>
      <c r="B5" s="16" t="str">
        <f t="shared" ref="B5:B16" si="0">RIGHT(A5,4)</f>
        <v>2009</v>
      </c>
      <c r="C5" s="16" t="str">
        <f>MID(A5,3,1)</f>
        <v>3</v>
      </c>
      <c r="D5" s="16" t="str">
        <f>LEFT(A5,1)</f>
        <v>4</v>
      </c>
      <c r="E5" s="31">
        <f t="shared" ref="E5:E16" si="1">DATE(B5,C5,D5)</f>
        <v>39876</v>
      </c>
    </row>
    <row r="6" spans="1:9" x14ac:dyDescent="0.25">
      <c r="A6" s="1" t="s">
        <v>78</v>
      </c>
      <c r="B6" s="16" t="str">
        <f t="shared" si="0"/>
        <v>2009</v>
      </c>
      <c r="C6" s="16" t="str">
        <f t="shared" ref="C5:C16" si="2">MID(A6,4,1)</f>
        <v>6</v>
      </c>
      <c r="D6" s="16" t="str">
        <f>LEFT(A6,1)</f>
        <v>7</v>
      </c>
      <c r="E6" s="31">
        <f t="shared" si="1"/>
        <v>39971</v>
      </c>
    </row>
    <row r="7" spans="1:9" x14ac:dyDescent="0.25">
      <c r="A7" s="1" t="s">
        <v>79</v>
      </c>
      <c r="B7" s="16" t="str">
        <f t="shared" si="0"/>
        <v>2009</v>
      </c>
      <c r="C7" s="16" t="str">
        <f t="shared" si="2"/>
        <v>5</v>
      </c>
      <c r="D7" s="16" t="str">
        <f>LEFT(A7,1)</f>
        <v>7</v>
      </c>
      <c r="E7" s="31">
        <f t="shared" si="1"/>
        <v>39940</v>
      </c>
    </row>
    <row r="8" spans="1:9" x14ac:dyDescent="0.25">
      <c r="A8" s="1" t="s">
        <v>80</v>
      </c>
      <c r="B8" s="16" t="str">
        <f t="shared" si="0"/>
        <v>2009</v>
      </c>
      <c r="C8" s="16" t="str">
        <f t="shared" si="2"/>
        <v>9</v>
      </c>
      <c r="D8" s="16" t="str">
        <f t="shared" ref="D5:D16" si="3">LEFT(A8,2)</f>
        <v>11</v>
      </c>
      <c r="E8" s="31">
        <f t="shared" si="1"/>
        <v>40067</v>
      </c>
    </row>
    <row r="9" spans="1:9" x14ac:dyDescent="0.25">
      <c r="A9" s="1" t="s">
        <v>81</v>
      </c>
      <c r="B9" s="16" t="str">
        <f t="shared" si="0"/>
        <v>2009</v>
      </c>
      <c r="C9" s="16" t="str">
        <f t="shared" si="2"/>
        <v>8</v>
      </c>
      <c r="D9" s="16" t="str">
        <f t="shared" si="3"/>
        <v>12</v>
      </c>
      <c r="E9" s="31">
        <f t="shared" si="1"/>
        <v>40037</v>
      </c>
    </row>
    <row r="10" spans="1:9" x14ac:dyDescent="0.25">
      <c r="A10" s="1" t="s">
        <v>82</v>
      </c>
      <c r="B10" s="16" t="str">
        <f t="shared" si="0"/>
        <v>2009</v>
      </c>
      <c r="C10" s="16" t="str">
        <f t="shared" si="2"/>
        <v>0</v>
      </c>
      <c r="D10" s="16" t="str">
        <f>LEFT(A10,1)</f>
        <v>5</v>
      </c>
      <c r="E10" s="31">
        <f t="shared" si="1"/>
        <v>39787</v>
      </c>
    </row>
    <row r="11" spans="1:9" x14ac:dyDescent="0.25">
      <c r="A11" s="1" t="s">
        <v>83</v>
      </c>
      <c r="B11" s="16" t="str">
        <f t="shared" si="0"/>
        <v>2009</v>
      </c>
      <c r="C11" s="16" t="str">
        <f t="shared" si="2"/>
        <v>5</v>
      </c>
      <c r="D11" s="16" t="str">
        <f>LEFT(A11,1)</f>
        <v>1</v>
      </c>
      <c r="E11" s="31">
        <f t="shared" si="1"/>
        <v>39934</v>
      </c>
    </row>
    <row r="12" spans="1:9" x14ac:dyDescent="0.25">
      <c r="A12" s="1" t="s">
        <v>84</v>
      </c>
      <c r="B12" s="16" t="str">
        <f t="shared" si="0"/>
        <v>2009</v>
      </c>
      <c r="C12" s="16" t="str">
        <f t="shared" si="2"/>
        <v>2</v>
      </c>
      <c r="D12" s="16" t="str">
        <f t="shared" si="3"/>
        <v>12</v>
      </c>
      <c r="E12" s="31">
        <f t="shared" si="1"/>
        <v>39856</v>
      </c>
    </row>
    <row r="13" spans="1:9" x14ac:dyDescent="0.25">
      <c r="A13" s="1" t="s">
        <v>85</v>
      </c>
      <c r="B13" s="16" t="str">
        <f t="shared" si="0"/>
        <v>2009</v>
      </c>
      <c r="C13" s="16" t="str">
        <f t="shared" si="2"/>
        <v>4</v>
      </c>
      <c r="D13" s="16" t="str">
        <f>LEFT(A13,1)</f>
        <v>9</v>
      </c>
      <c r="E13" s="31">
        <f t="shared" si="1"/>
        <v>39912</v>
      </c>
    </row>
    <row r="14" spans="1:9" x14ac:dyDescent="0.25">
      <c r="A14" s="1" t="s">
        <v>86</v>
      </c>
      <c r="B14" s="16" t="str">
        <f t="shared" si="0"/>
        <v>2009</v>
      </c>
      <c r="C14" s="16" t="str">
        <f>MID(A14,3,1)</f>
        <v>5</v>
      </c>
      <c r="D14" s="16" t="str">
        <f>LEFT(A14,1)</f>
        <v>3</v>
      </c>
      <c r="E14" s="31">
        <f t="shared" si="1"/>
        <v>39936</v>
      </c>
    </row>
    <row r="15" spans="1:9" x14ac:dyDescent="0.25">
      <c r="A15" s="1" t="s">
        <v>87</v>
      </c>
      <c r="B15" s="16" t="str">
        <f t="shared" si="0"/>
        <v>2009</v>
      </c>
      <c r="C15" s="16" t="str">
        <f t="shared" si="2"/>
        <v>5</v>
      </c>
      <c r="D15" s="16" t="str">
        <f>LEFT(A15,1)</f>
        <v>8</v>
      </c>
      <c r="E15" s="31">
        <f t="shared" si="1"/>
        <v>39941</v>
      </c>
    </row>
    <row r="16" spans="1:9" x14ac:dyDescent="0.25">
      <c r="A16" s="1" t="s">
        <v>88</v>
      </c>
      <c r="B16" s="16" t="str">
        <f t="shared" si="0"/>
        <v>2009</v>
      </c>
      <c r="C16" s="16" t="str">
        <f t="shared" si="2"/>
        <v>1</v>
      </c>
      <c r="D16" s="16" t="str">
        <f t="shared" si="3"/>
        <v>12</v>
      </c>
      <c r="E16" s="31">
        <f t="shared" si="1"/>
        <v>39825</v>
      </c>
    </row>
    <row r="18" spans="1:9" ht="15.75" x14ac:dyDescent="0.25">
      <c r="A18" s="20" t="s">
        <v>89</v>
      </c>
      <c r="B18" s="20"/>
      <c r="C18" s="20"/>
      <c r="D18" s="20"/>
      <c r="E18" s="20"/>
      <c r="F18" s="20"/>
      <c r="G18" s="20"/>
      <c r="H18" s="20"/>
      <c r="I18" s="20"/>
    </row>
    <row r="20" spans="1:9" x14ac:dyDescent="0.25">
      <c r="A20" s="11" t="s">
        <v>73</v>
      </c>
      <c r="B20" s="14" t="s">
        <v>103</v>
      </c>
      <c r="C20" s="1" t="s">
        <v>151</v>
      </c>
      <c r="D20" s="1" t="s">
        <v>152</v>
      </c>
    </row>
    <row r="21" spans="1:9" x14ac:dyDescent="0.25">
      <c r="A21" s="1" t="s">
        <v>90</v>
      </c>
      <c r="B21" s="16">
        <f>(C21*24)+D21</f>
        <v>99</v>
      </c>
      <c r="C21" s="1" t="str">
        <f>LEFT(A21,1)</f>
        <v>4</v>
      </c>
      <c r="D21" s="1" t="str">
        <f>MID(A21,8,1)</f>
        <v>3</v>
      </c>
    </row>
    <row r="22" spans="1:9" x14ac:dyDescent="0.25">
      <c r="A22" s="1" t="s">
        <v>91</v>
      </c>
      <c r="B22" s="16">
        <f t="shared" ref="B22:B33" si="4">(C22*24)+D22</f>
        <v>228</v>
      </c>
      <c r="C22" s="1" t="str">
        <f t="shared" ref="C22:C33" si="5">LEFT(A22,1)</f>
        <v>9</v>
      </c>
      <c r="D22" s="1" t="str">
        <f>MID(A22,8,2)</f>
        <v>12</v>
      </c>
    </row>
    <row r="23" spans="1:9" x14ac:dyDescent="0.25">
      <c r="A23" s="1" t="s">
        <v>92</v>
      </c>
      <c r="B23" s="16">
        <f t="shared" si="4"/>
        <v>217</v>
      </c>
      <c r="C23" s="1" t="str">
        <f t="shared" si="5"/>
        <v>9</v>
      </c>
      <c r="D23" s="1" t="str">
        <f t="shared" ref="D22:D33" si="6">MID(A23,8,1)</f>
        <v>1</v>
      </c>
    </row>
    <row r="24" spans="1:9" x14ac:dyDescent="0.25">
      <c r="A24" s="1" t="s">
        <v>93</v>
      </c>
      <c r="B24" s="16">
        <f t="shared" si="4"/>
        <v>50</v>
      </c>
      <c r="C24" s="1" t="str">
        <f t="shared" si="5"/>
        <v>2</v>
      </c>
      <c r="D24" s="1" t="str">
        <f t="shared" si="6"/>
        <v>2</v>
      </c>
    </row>
    <row r="25" spans="1:9" x14ac:dyDescent="0.25">
      <c r="A25" s="1" t="s">
        <v>94</v>
      </c>
      <c r="B25" s="16">
        <f t="shared" si="4"/>
        <v>80</v>
      </c>
      <c r="C25" s="1" t="str">
        <f t="shared" si="5"/>
        <v>3</v>
      </c>
      <c r="D25" s="1" t="str">
        <f t="shared" si="6"/>
        <v>8</v>
      </c>
    </row>
    <row r="26" spans="1:9" x14ac:dyDescent="0.25">
      <c r="A26" s="1" t="s">
        <v>95</v>
      </c>
      <c r="B26" s="16">
        <f t="shared" si="4"/>
        <v>248</v>
      </c>
      <c r="C26" s="1" t="str">
        <f>LEFT(A26,2)</f>
        <v>10</v>
      </c>
      <c r="D26" s="1" t="str">
        <f>MID(A26,9,1)</f>
        <v>8</v>
      </c>
    </row>
    <row r="27" spans="1:9" x14ac:dyDescent="0.25">
      <c r="A27" s="1" t="s">
        <v>96</v>
      </c>
      <c r="B27" s="16">
        <f t="shared" si="4"/>
        <v>107</v>
      </c>
      <c r="C27" s="1" t="str">
        <f t="shared" si="5"/>
        <v>4</v>
      </c>
      <c r="D27" s="1" t="str">
        <f>MID(A27,8,2)</f>
        <v>11</v>
      </c>
    </row>
    <row r="28" spans="1:9" x14ac:dyDescent="0.25">
      <c r="A28" s="1" t="s">
        <v>97</v>
      </c>
      <c r="B28" s="16">
        <f t="shared" si="4"/>
        <v>156</v>
      </c>
      <c r="C28" s="1" t="str">
        <f t="shared" si="5"/>
        <v>6</v>
      </c>
      <c r="D28" s="1" t="str">
        <f>MID(A28,8,2)</f>
        <v>12</v>
      </c>
    </row>
    <row r="29" spans="1:9" x14ac:dyDescent="0.25">
      <c r="A29" s="1" t="s">
        <v>98</v>
      </c>
      <c r="B29" s="16">
        <f t="shared" si="4"/>
        <v>171</v>
      </c>
      <c r="C29" s="1" t="str">
        <f t="shared" si="5"/>
        <v>7</v>
      </c>
      <c r="D29" s="1" t="str">
        <f t="shared" si="6"/>
        <v>3</v>
      </c>
    </row>
    <row r="30" spans="1:9" x14ac:dyDescent="0.25">
      <c r="A30" s="1" t="s">
        <v>99</v>
      </c>
      <c r="B30" s="16">
        <f t="shared" si="4"/>
        <v>123</v>
      </c>
      <c r="C30" s="1" t="str">
        <f t="shared" si="5"/>
        <v>5</v>
      </c>
      <c r="D30" s="1" t="str">
        <f t="shared" si="6"/>
        <v>3</v>
      </c>
    </row>
    <row r="31" spans="1:9" x14ac:dyDescent="0.25">
      <c r="A31" s="1" t="s">
        <v>100</v>
      </c>
      <c r="B31" s="16">
        <f t="shared" si="4"/>
        <v>132</v>
      </c>
      <c r="C31" s="1" t="str">
        <f t="shared" si="5"/>
        <v>5</v>
      </c>
      <c r="D31" s="1" t="str">
        <f>MID(A31,8,2)</f>
        <v>12</v>
      </c>
    </row>
    <row r="32" spans="1:9" x14ac:dyDescent="0.25">
      <c r="A32" s="1" t="s">
        <v>101</v>
      </c>
      <c r="B32" s="16">
        <f t="shared" si="4"/>
        <v>221</v>
      </c>
      <c r="C32" s="1" t="str">
        <f t="shared" si="5"/>
        <v>9</v>
      </c>
      <c r="D32" s="1" t="str">
        <f t="shared" si="6"/>
        <v>5</v>
      </c>
    </row>
    <row r="33" spans="1:9" x14ac:dyDescent="0.25">
      <c r="A33" s="1" t="s">
        <v>102</v>
      </c>
      <c r="B33" s="16">
        <f t="shared" si="4"/>
        <v>154</v>
      </c>
      <c r="C33" s="1" t="str">
        <f t="shared" si="5"/>
        <v>6</v>
      </c>
      <c r="D33" s="1" t="str">
        <f>MID(A33,8,2)</f>
        <v>10</v>
      </c>
    </row>
    <row r="35" spans="1:9" ht="15.75" x14ac:dyDescent="0.25">
      <c r="A35" s="20" t="s">
        <v>106</v>
      </c>
      <c r="B35" s="20"/>
      <c r="C35" s="20"/>
      <c r="D35" s="20"/>
      <c r="E35" s="20"/>
      <c r="F35" s="20"/>
      <c r="G35" s="20"/>
      <c r="H35" s="20"/>
      <c r="I35" s="20"/>
    </row>
    <row r="37" spans="1:9" x14ac:dyDescent="0.25">
      <c r="A37" s="11" t="s">
        <v>73</v>
      </c>
      <c r="B37" s="11" t="s">
        <v>104</v>
      </c>
      <c r="C37" s="11" t="s">
        <v>105</v>
      </c>
    </row>
    <row r="38" spans="1:9" x14ac:dyDescent="0.25">
      <c r="A38" s="6">
        <v>39448</v>
      </c>
      <c r="B38" s="31">
        <f>DATE(YEAR(A38),MONTH(A38)-1,DAY(A38))</f>
        <v>39417</v>
      </c>
      <c r="C38" s="31">
        <f>DATE(YEAR(A38)-1,MONTH(A38),1)</f>
        <v>39083</v>
      </c>
    </row>
    <row r="39" spans="1:9" x14ac:dyDescent="0.25">
      <c r="A39" s="6">
        <v>39173</v>
      </c>
      <c r="B39" s="31">
        <f t="shared" ref="B39:B50" si="7">DATE(YEAR(A39),MONTH(A39)-1,DAY(A39))</f>
        <v>39142</v>
      </c>
      <c r="C39" s="31">
        <f t="shared" ref="C39:C50" si="8">DATE(YEAR(A39)-1,MONTH(A39),1)</f>
        <v>38808</v>
      </c>
    </row>
    <row r="40" spans="1:9" x14ac:dyDescent="0.25">
      <c r="A40" s="6">
        <v>38899</v>
      </c>
      <c r="B40" s="31">
        <f t="shared" si="7"/>
        <v>38869</v>
      </c>
      <c r="C40" s="31">
        <f t="shared" si="8"/>
        <v>38534</v>
      </c>
    </row>
    <row r="41" spans="1:9" x14ac:dyDescent="0.25">
      <c r="A41" s="6">
        <v>38626</v>
      </c>
      <c r="B41" s="31">
        <f t="shared" si="7"/>
        <v>38596</v>
      </c>
      <c r="C41" s="31">
        <f t="shared" si="8"/>
        <v>38261</v>
      </c>
    </row>
    <row r="42" spans="1:9" x14ac:dyDescent="0.25">
      <c r="A42" s="6">
        <v>38353</v>
      </c>
      <c r="B42" s="31">
        <f t="shared" si="7"/>
        <v>38322</v>
      </c>
      <c r="C42" s="31">
        <f t="shared" si="8"/>
        <v>37987</v>
      </c>
    </row>
    <row r="43" spans="1:9" x14ac:dyDescent="0.25">
      <c r="A43" s="6">
        <v>38078</v>
      </c>
      <c r="B43" s="31">
        <f t="shared" si="7"/>
        <v>38047</v>
      </c>
      <c r="C43" s="31">
        <f t="shared" si="8"/>
        <v>37712</v>
      </c>
    </row>
    <row r="44" spans="1:9" x14ac:dyDescent="0.25">
      <c r="A44" s="6">
        <v>37803</v>
      </c>
      <c r="B44" s="31">
        <f t="shared" si="7"/>
        <v>37773</v>
      </c>
      <c r="C44" s="31">
        <f t="shared" si="8"/>
        <v>37438</v>
      </c>
    </row>
    <row r="45" spans="1:9" x14ac:dyDescent="0.25">
      <c r="A45" s="6">
        <v>37530</v>
      </c>
      <c r="B45" s="31">
        <f t="shared" si="7"/>
        <v>37500</v>
      </c>
      <c r="C45" s="31">
        <f t="shared" si="8"/>
        <v>37165</v>
      </c>
    </row>
    <row r="46" spans="1:9" x14ac:dyDescent="0.25">
      <c r="A46" s="6">
        <v>37257</v>
      </c>
      <c r="B46" s="31">
        <f t="shared" si="7"/>
        <v>37226</v>
      </c>
      <c r="C46" s="31">
        <f t="shared" si="8"/>
        <v>36892</v>
      </c>
    </row>
    <row r="47" spans="1:9" x14ac:dyDescent="0.25">
      <c r="A47" s="6">
        <v>36982</v>
      </c>
      <c r="B47" s="31">
        <f t="shared" si="7"/>
        <v>36951</v>
      </c>
      <c r="C47" s="31">
        <f t="shared" si="8"/>
        <v>36617</v>
      </c>
    </row>
    <row r="48" spans="1:9" x14ac:dyDescent="0.25">
      <c r="A48" s="6">
        <v>36708</v>
      </c>
      <c r="B48" s="31">
        <f t="shared" si="7"/>
        <v>36678</v>
      </c>
      <c r="C48" s="31">
        <f t="shared" si="8"/>
        <v>36342</v>
      </c>
    </row>
    <row r="49" spans="1:9" x14ac:dyDescent="0.25">
      <c r="A49" s="6">
        <v>36434</v>
      </c>
      <c r="B49" s="31">
        <f t="shared" si="7"/>
        <v>36404</v>
      </c>
      <c r="C49" s="31">
        <f t="shared" si="8"/>
        <v>36069</v>
      </c>
    </row>
    <row r="50" spans="1:9" x14ac:dyDescent="0.25">
      <c r="A50" s="6">
        <v>36161</v>
      </c>
      <c r="B50" s="31">
        <f t="shared" si="7"/>
        <v>36130</v>
      </c>
      <c r="C50" s="31">
        <f t="shared" si="8"/>
        <v>35796</v>
      </c>
    </row>
    <row r="52" spans="1:9" ht="15.75" x14ac:dyDescent="0.25">
      <c r="A52" s="20" t="s">
        <v>107</v>
      </c>
      <c r="B52" s="20"/>
      <c r="C52" s="20"/>
      <c r="D52" s="20"/>
      <c r="E52" s="20"/>
      <c r="F52" s="20"/>
      <c r="G52" s="20"/>
      <c r="H52" s="20"/>
      <c r="I52" s="20"/>
    </row>
    <row r="54" spans="1:9" x14ac:dyDescent="0.25">
      <c r="A54" s="11" t="s">
        <v>73</v>
      </c>
    </row>
    <row r="55" spans="1:9" x14ac:dyDescent="0.25">
      <c r="A55" s="15">
        <v>0.6694444444444444</v>
      </c>
    </row>
    <row r="56" spans="1:9" x14ac:dyDescent="0.25">
      <c r="A56" s="15">
        <v>0.27349537037037042</v>
      </c>
    </row>
    <row r="57" spans="1:9" x14ac:dyDescent="0.25">
      <c r="A57" s="15">
        <v>0.87754629629629621</v>
      </c>
    </row>
    <row r="58" spans="1:9" x14ac:dyDescent="0.25">
      <c r="A58" s="15">
        <v>0.48159722222222201</v>
      </c>
    </row>
    <row r="59" spans="1:9" x14ac:dyDescent="0.25">
      <c r="A59" s="15">
        <v>8.564814814814814E-2</v>
      </c>
    </row>
    <row r="60" spans="1:9" x14ac:dyDescent="0.25">
      <c r="A60" s="15">
        <v>0.68969907407407405</v>
      </c>
    </row>
    <row r="61" spans="1:9" x14ac:dyDescent="0.25">
      <c r="A61" s="15">
        <v>0.29374999999999996</v>
      </c>
    </row>
    <row r="62" spans="1:9" x14ac:dyDescent="0.25">
      <c r="A62" s="15">
        <v>0.89780092592592597</v>
      </c>
    </row>
    <row r="63" spans="1:9" x14ac:dyDescent="0.25">
      <c r="A63" s="15">
        <v>0.50185185185185177</v>
      </c>
    </row>
    <row r="64" spans="1:9" x14ac:dyDescent="0.25">
      <c r="A64" s="15">
        <v>0.1059027777777779</v>
      </c>
    </row>
    <row r="65" spans="1:9" x14ac:dyDescent="0.25">
      <c r="A65" s="15">
        <v>0.7099537037037037</v>
      </c>
    </row>
    <row r="66" spans="1:9" x14ac:dyDescent="0.25">
      <c r="A66" s="15">
        <v>0.31400462962962972</v>
      </c>
    </row>
    <row r="67" spans="1:9" x14ac:dyDescent="0.25">
      <c r="A67" s="15">
        <v>0.91805555555555551</v>
      </c>
    </row>
    <row r="68" spans="1:9" x14ac:dyDescent="0.25">
      <c r="A68" s="32">
        <f>SUM(A55:A67)</f>
        <v>6.8187499999999996</v>
      </c>
    </row>
    <row r="70" spans="1:9" ht="15.75" x14ac:dyDescent="0.25">
      <c r="A70" s="20" t="s">
        <v>115</v>
      </c>
      <c r="B70" s="20"/>
      <c r="C70" s="20"/>
      <c r="D70" s="20"/>
      <c r="E70" s="20"/>
      <c r="F70" s="20"/>
      <c r="G70" s="20"/>
      <c r="H70" s="20"/>
      <c r="I70" s="20"/>
    </row>
    <row r="72" spans="1:9" x14ac:dyDescent="0.25">
      <c r="C72" s="42" t="s">
        <v>113</v>
      </c>
      <c r="D72" s="42"/>
      <c r="E72" s="42"/>
    </row>
    <row r="73" spans="1:9" x14ac:dyDescent="0.25">
      <c r="A73" s="11" t="s">
        <v>108</v>
      </c>
      <c r="B73" s="11" t="s">
        <v>109</v>
      </c>
      <c r="C73" s="17" t="s">
        <v>110</v>
      </c>
      <c r="D73" s="17" t="s">
        <v>111</v>
      </c>
      <c r="E73" s="17" t="s">
        <v>112</v>
      </c>
      <c r="F73" s="17" t="s">
        <v>114</v>
      </c>
    </row>
    <row r="74" spans="1:9" x14ac:dyDescent="0.25">
      <c r="A74" s="6">
        <v>42513</v>
      </c>
      <c r="B74" s="6">
        <f>A74+87</f>
        <v>42600</v>
      </c>
      <c r="C74" s="16">
        <f>NETWORKDAYS.INTL(A74,B74,1)</f>
        <v>64</v>
      </c>
      <c r="D74" s="16">
        <f>NETWORKDAYS.INTL(A74,B74,11)</f>
        <v>76</v>
      </c>
      <c r="E74" s="16">
        <f>NETWORKDAYS.INTL(A74,B74,17)</f>
        <v>76</v>
      </c>
      <c r="F74" s="39">
        <f>(B74-A74)/7</f>
        <v>12.428571428571429</v>
      </c>
    </row>
    <row r="75" spans="1:9" x14ac:dyDescent="0.25">
      <c r="A75" s="6">
        <f>A74+222</f>
        <v>42735</v>
      </c>
      <c r="B75" s="6">
        <f t="shared" ref="B75:B86" si="9">A75+87</f>
        <v>42822</v>
      </c>
      <c r="C75" s="16">
        <f t="shared" ref="C75:C86" si="10">NETWORKDAYS.INTL(A75,B75,1)</f>
        <v>62</v>
      </c>
      <c r="D75" s="16">
        <f t="shared" ref="D75:D86" si="11">NETWORKDAYS.INTL(A75,B75,11)</f>
        <v>75</v>
      </c>
      <c r="E75" s="16">
        <f t="shared" ref="E75:E86" si="12">NETWORKDAYS.INTL(A75,B75,17)</f>
        <v>75</v>
      </c>
      <c r="F75" s="39">
        <f t="shared" ref="F75:F86" si="13">(B75-A75)/7</f>
        <v>12.428571428571429</v>
      </c>
    </row>
    <row r="76" spans="1:9" x14ac:dyDescent="0.25">
      <c r="A76" s="6">
        <f t="shared" ref="A76:A86" si="14">A75+222</f>
        <v>42957</v>
      </c>
      <c r="B76" s="6">
        <f t="shared" si="9"/>
        <v>43044</v>
      </c>
      <c r="C76" s="16">
        <f t="shared" si="10"/>
        <v>62</v>
      </c>
      <c r="D76" s="16">
        <f t="shared" si="11"/>
        <v>75</v>
      </c>
      <c r="E76" s="16">
        <f t="shared" si="12"/>
        <v>75</v>
      </c>
      <c r="F76" s="39">
        <f t="shared" si="13"/>
        <v>12.428571428571429</v>
      </c>
    </row>
    <row r="77" spans="1:9" x14ac:dyDescent="0.25">
      <c r="A77" s="6">
        <f t="shared" si="14"/>
        <v>43179</v>
      </c>
      <c r="B77" s="6">
        <f t="shared" si="9"/>
        <v>43266</v>
      </c>
      <c r="C77" s="16">
        <f t="shared" si="10"/>
        <v>64</v>
      </c>
      <c r="D77" s="16">
        <f t="shared" si="11"/>
        <v>76</v>
      </c>
      <c r="E77" s="16">
        <f t="shared" si="12"/>
        <v>76</v>
      </c>
      <c r="F77" s="39">
        <f t="shared" si="13"/>
        <v>12.428571428571429</v>
      </c>
    </row>
    <row r="78" spans="1:9" x14ac:dyDescent="0.25">
      <c r="A78" s="6">
        <f t="shared" si="14"/>
        <v>43401</v>
      </c>
      <c r="B78" s="6">
        <f t="shared" si="9"/>
        <v>43488</v>
      </c>
      <c r="C78" s="16">
        <f t="shared" si="10"/>
        <v>63</v>
      </c>
      <c r="D78" s="16">
        <f t="shared" si="11"/>
        <v>75</v>
      </c>
      <c r="E78" s="16">
        <f t="shared" si="12"/>
        <v>76</v>
      </c>
      <c r="F78" s="39">
        <f t="shared" si="13"/>
        <v>12.428571428571429</v>
      </c>
    </row>
    <row r="79" spans="1:9" x14ac:dyDescent="0.25">
      <c r="A79" s="6">
        <f t="shared" si="14"/>
        <v>43623</v>
      </c>
      <c r="B79" s="6">
        <f t="shared" si="9"/>
        <v>43710</v>
      </c>
      <c r="C79" s="16">
        <f t="shared" si="10"/>
        <v>62</v>
      </c>
      <c r="D79" s="16">
        <f t="shared" si="11"/>
        <v>75</v>
      </c>
      <c r="E79" s="16">
        <f t="shared" si="12"/>
        <v>75</v>
      </c>
      <c r="F79" s="39">
        <f t="shared" si="13"/>
        <v>12.428571428571429</v>
      </c>
    </row>
    <row r="80" spans="1:9" x14ac:dyDescent="0.25">
      <c r="A80" s="6">
        <f t="shared" si="14"/>
        <v>43845</v>
      </c>
      <c r="B80" s="6">
        <f t="shared" si="9"/>
        <v>43932</v>
      </c>
      <c r="C80" s="16">
        <f t="shared" si="10"/>
        <v>63</v>
      </c>
      <c r="D80" s="16">
        <f t="shared" si="11"/>
        <v>76</v>
      </c>
      <c r="E80" s="16">
        <f t="shared" si="12"/>
        <v>75</v>
      </c>
      <c r="F80" s="39">
        <f t="shared" si="13"/>
        <v>12.428571428571429</v>
      </c>
    </row>
    <row r="81" spans="1:7" x14ac:dyDescent="0.25">
      <c r="A81" s="6">
        <f t="shared" si="14"/>
        <v>44067</v>
      </c>
      <c r="B81" s="6">
        <f t="shared" si="9"/>
        <v>44154</v>
      </c>
      <c r="C81" s="16">
        <f t="shared" si="10"/>
        <v>64</v>
      </c>
      <c r="D81" s="16">
        <f t="shared" si="11"/>
        <v>76</v>
      </c>
      <c r="E81" s="16">
        <f t="shared" si="12"/>
        <v>76</v>
      </c>
      <c r="F81" s="39">
        <f t="shared" si="13"/>
        <v>12.428571428571429</v>
      </c>
    </row>
    <row r="82" spans="1:7" x14ac:dyDescent="0.25">
      <c r="A82" s="6">
        <f t="shared" si="14"/>
        <v>44289</v>
      </c>
      <c r="B82" s="6">
        <f t="shared" si="9"/>
        <v>44376</v>
      </c>
      <c r="C82" s="16">
        <f t="shared" si="10"/>
        <v>62</v>
      </c>
      <c r="D82" s="16">
        <f t="shared" si="11"/>
        <v>75</v>
      </c>
      <c r="E82" s="16">
        <f t="shared" si="12"/>
        <v>75</v>
      </c>
      <c r="F82" s="39">
        <f t="shared" si="13"/>
        <v>12.428571428571429</v>
      </c>
    </row>
    <row r="83" spans="1:7" x14ac:dyDescent="0.25">
      <c r="A83" s="6">
        <f t="shared" si="14"/>
        <v>44511</v>
      </c>
      <c r="B83" s="6">
        <f t="shared" si="9"/>
        <v>44598</v>
      </c>
      <c r="C83" s="16">
        <f t="shared" si="10"/>
        <v>62</v>
      </c>
      <c r="D83" s="16">
        <f t="shared" si="11"/>
        <v>75</v>
      </c>
      <c r="E83" s="16">
        <f t="shared" si="12"/>
        <v>75</v>
      </c>
      <c r="F83" s="39">
        <f t="shared" si="13"/>
        <v>12.428571428571429</v>
      </c>
    </row>
    <row r="84" spans="1:7" x14ac:dyDescent="0.25">
      <c r="A84" s="6">
        <f t="shared" si="14"/>
        <v>44733</v>
      </c>
      <c r="B84" s="6">
        <f t="shared" si="9"/>
        <v>44820</v>
      </c>
      <c r="C84" s="16">
        <f t="shared" si="10"/>
        <v>64</v>
      </c>
      <c r="D84" s="16">
        <f t="shared" si="11"/>
        <v>76</v>
      </c>
      <c r="E84" s="16">
        <f t="shared" si="12"/>
        <v>76</v>
      </c>
      <c r="F84" s="39">
        <f t="shared" si="13"/>
        <v>12.428571428571429</v>
      </c>
    </row>
    <row r="85" spans="1:7" x14ac:dyDescent="0.25">
      <c r="A85" s="6">
        <f t="shared" si="14"/>
        <v>44955</v>
      </c>
      <c r="B85" s="6">
        <f t="shared" si="9"/>
        <v>45042</v>
      </c>
      <c r="C85" s="16">
        <f t="shared" si="10"/>
        <v>63</v>
      </c>
      <c r="D85" s="16">
        <f t="shared" si="11"/>
        <v>75</v>
      </c>
      <c r="E85" s="16">
        <f t="shared" si="12"/>
        <v>76</v>
      </c>
      <c r="F85" s="39">
        <f t="shared" si="13"/>
        <v>12.428571428571429</v>
      </c>
    </row>
    <row r="86" spans="1:7" x14ac:dyDescent="0.25">
      <c r="A86" s="6">
        <f t="shared" si="14"/>
        <v>45177</v>
      </c>
      <c r="B86" s="6">
        <f t="shared" si="9"/>
        <v>45264</v>
      </c>
      <c r="C86" s="16">
        <f t="shared" si="10"/>
        <v>62</v>
      </c>
      <c r="D86" s="16">
        <f t="shared" si="11"/>
        <v>75</v>
      </c>
      <c r="E86" s="16">
        <f t="shared" si="12"/>
        <v>75</v>
      </c>
      <c r="F86" s="39">
        <f t="shared" si="13"/>
        <v>12.428571428571429</v>
      </c>
    </row>
    <row r="89" spans="1:7" x14ac:dyDescent="0.25">
      <c r="A89" s="17" t="s">
        <v>116</v>
      </c>
      <c r="B89" s="17"/>
      <c r="C89" s="17"/>
      <c r="D89" s="17"/>
      <c r="E89" s="17"/>
      <c r="F89" s="17"/>
    </row>
    <row r="91" spans="1:7" ht="90" x14ac:dyDescent="0.25">
      <c r="A91" s="30" t="s">
        <v>117</v>
      </c>
      <c r="B91" s="30" t="s">
        <v>118</v>
      </c>
      <c r="C91" s="30" t="s">
        <v>119</v>
      </c>
      <c r="D91" s="30" t="s">
        <v>120</v>
      </c>
      <c r="E91" s="30" t="s">
        <v>121</v>
      </c>
      <c r="F91" s="30" t="s">
        <v>122</v>
      </c>
      <c r="G91" s="30" t="s">
        <v>123</v>
      </c>
    </row>
    <row r="92" spans="1:7" x14ac:dyDescent="0.25">
      <c r="A92" s="16">
        <v>2</v>
      </c>
      <c r="B92" s="16">
        <v>1</v>
      </c>
      <c r="C92" s="31">
        <v>41251</v>
      </c>
      <c r="D92" s="16">
        <v>1234567899</v>
      </c>
      <c r="E92" s="16" t="s">
        <v>153</v>
      </c>
      <c r="F92" s="16">
        <v>78</v>
      </c>
      <c r="G92" s="16">
        <v>78</v>
      </c>
    </row>
    <row r="93" spans="1:7" x14ac:dyDescent="0.25">
      <c r="A93" s="16">
        <v>3</v>
      </c>
      <c r="B93" s="16">
        <v>2.5</v>
      </c>
      <c r="C93" s="16"/>
      <c r="D93" s="16"/>
      <c r="E93" s="16"/>
      <c r="F93" s="16">
        <v>32</v>
      </c>
      <c r="G93" s="16"/>
    </row>
    <row r="94" spans="1:7" x14ac:dyDescent="0.25">
      <c r="A94" s="16">
        <v>4</v>
      </c>
      <c r="B94" s="16">
        <v>1</v>
      </c>
      <c r="C94" s="16"/>
      <c r="D94" s="16"/>
      <c r="E94" s="16"/>
      <c r="F94" s="16"/>
      <c r="G94" s="16"/>
    </row>
    <row r="95" spans="1:7" x14ac:dyDescent="0.25">
      <c r="A95" s="16">
        <v>5</v>
      </c>
      <c r="B95" s="16">
        <v>3.5</v>
      </c>
      <c r="C95" s="16"/>
      <c r="D95" s="16"/>
      <c r="E95" s="16"/>
      <c r="F95" s="16"/>
      <c r="G95" s="16"/>
    </row>
    <row r="96" spans="1:7" x14ac:dyDescent="0.25">
      <c r="A96" s="16">
        <v>6</v>
      </c>
      <c r="B96" s="16">
        <v>5.2</v>
      </c>
      <c r="C96" s="16"/>
      <c r="D96" s="16"/>
      <c r="E96" s="16"/>
      <c r="F96" s="16"/>
      <c r="G96" s="16"/>
    </row>
    <row r="97" spans="1:7" x14ac:dyDescent="0.25">
      <c r="A97" s="16">
        <v>3</v>
      </c>
      <c r="B97" s="16">
        <v>1.9</v>
      </c>
      <c r="C97" s="31">
        <v>41187</v>
      </c>
      <c r="D97" s="16"/>
      <c r="E97" s="16"/>
      <c r="F97" s="16"/>
      <c r="G97" s="16"/>
    </row>
    <row r="98" spans="1:7" x14ac:dyDescent="0.25">
      <c r="A98" s="16">
        <v>11</v>
      </c>
      <c r="B98" s="16">
        <v>10.8</v>
      </c>
      <c r="C98" s="16"/>
      <c r="D98" s="16"/>
      <c r="E98" s="16" t="s">
        <v>154</v>
      </c>
      <c r="F98" s="16"/>
      <c r="G98" s="16"/>
    </row>
    <row r="99" spans="1:7" x14ac:dyDescent="0.25">
      <c r="A99" s="16">
        <v>12</v>
      </c>
      <c r="B99" s="16">
        <v>11.5</v>
      </c>
      <c r="C99" s="16"/>
      <c r="D99" s="16"/>
      <c r="E99" s="16"/>
      <c r="F99" s="16"/>
      <c r="G99" s="16"/>
    </row>
    <row r="100" spans="1:7" x14ac:dyDescent="0.25">
      <c r="A100" s="16">
        <v>4</v>
      </c>
      <c r="B100" s="16">
        <v>12.8</v>
      </c>
      <c r="C100" s="16"/>
      <c r="D100" s="16">
        <v>9844334727</v>
      </c>
      <c r="E100" s="16"/>
      <c r="F100" s="16"/>
      <c r="G100" s="16"/>
    </row>
    <row r="101" spans="1:7" x14ac:dyDescent="0.25">
      <c r="A101" s="16">
        <v>4</v>
      </c>
      <c r="B101" s="16">
        <v>12.1</v>
      </c>
      <c r="C101" s="16"/>
      <c r="D101" s="16"/>
      <c r="E101" s="16"/>
      <c r="F101" s="16">
        <v>89</v>
      </c>
      <c r="G101" s="16"/>
    </row>
    <row r="102" spans="1:7" x14ac:dyDescent="0.25">
      <c r="A102" s="16">
        <v>5</v>
      </c>
      <c r="B102" s="16">
        <v>4.5999999999999996</v>
      </c>
      <c r="C102" s="16"/>
      <c r="D102" s="16"/>
      <c r="E102" s="16"/>
      <c r="F102" s="16"/>
      <c r="G102" s="16"/>
    </row>
    <row r="103" spans="1:7" x14ac:dyDescent="0.25">
      <c r="A103" s="16">
        <v>6</v>
      </c>
      <c r="B103" s="16">
        <v>3.7</v>
      </c>
      <c r="C103" s="31">
        <v>41725</v>
      </c>
      <c r="D103" s="16"/>
      <c r="E103" s="16"/>
      <c r="F103" s="16"/>
      <c r="G103" s="16"/>
    </row>
    <row r="104" spans="1:7" x14ac:dyDescent="0.25">
      <c r="A104" s="16">
        <v>2</v>
      </c>
      <c r="B104" s="16">
        <v>3.2</v>
      </c>
      <c r="C104" s="16"/>
      <c r="D104" s="16"/>
      <c r="E104" s="16"/>
      <c r="F104" s="16"/>
      <c r="G104" s="16"/>
    </row>
    <row r="105" spans="1:7" x14ac:dyDescent="0.25">
      <c r="A105" s="16">
        <v>10</v>
      </c>
      <c r="B105" s="16">
        <v>4.7</v>
      </c>
      <c r="C105" s="16"/>
      <c r="D105" s="16"/>
      <c r="E105" s="16"/>
      <c r="F105" s="16"/>
      <c r="G105" s="16"/>
    </row>
    <row r="106" spans="1:7" x14ac:dyDescent="0.25">
      <c r="A106" s="16">
        <v>3</v>
      </c>
      <c r="B106" s="16">
        <v>2.1</v>
      </c>
      <c r="C106" s="16"/>
      <c r="D106" s="16"/>
      <c r="E106" s="16"/>
      <c r="F106" s="16"/>
      <c r="G106" s="16"/>
    </row>
    <row r="107" spans="1:7" x14ac:dyDescent="0.25">
      <c r="A107" s="16">
        <v>5</v>
      </c>
      <c r="B107" s="16">
        <v>2.9</v>
      </c>
      <c r="C107" s="16"/>
      <c r="D107" s="16"/>
      <c r="E107" s="16"/>
      <c r="F107" s="16"/>
      <c r="G107" s="16"/>
    </row>
    <row r="108" spans="1:7" x14ac:dyDescent="0.25">
      <c r="A108" s="16">
        <v>11</v>
      </c>
      <c r="B108" s="16">
        <v>4.5999999999999996</v>
      </c>
      <c r="C108" s="16"/>
      <c r="D108" s="16"/>
      <c r="E108" s="16"/>
      <c r="F108" s="16"/>
      <c r="G108" s="16"/>
    </row>
    <row r="109" spans="1:7" x14ac:dyDescent="0.25">
      <c r="A109" s="16">
        <v>8</v>
      </c>
      <c r="B109" s="16">
        <v>1</v>
      </c>
      <c r="C109" s="16"/>
      <c r="D109" s="16"/>
      <c r="E109" s="16"/>
      <c r="F109" s="16"/>
      <c r="G109" s="16"/>
    </row>
    <row r="110" spans="1:7" x14ac:dyDescent="0.25">
      <c r="A110" s="16">
        <v>9</v>
      </c>
      <c r="B110" s="16">
        <v>2</v>
      </c>
      <c r="C110" s="16"/>
      <c r="D110" s="16"/>
      <c r="E110" s="16"/>
      <c r="F110" s="16"/>
      <c r="G110" s="16"/>
    </row>
    <row r="113" spans="1:6" x14ac:dyDescent="0.25">
      <c r="A113" s="17" t="s">
        <v>133</v>
      </c>
      <c r="B113" s="17"/>
      <c r="C113" s="17"/>
      <c r="D113" s="17"/>
      <c r="E113" s="17"/>
      <c r="F113" s="17"/>
    </row>
    <row r="116" spans="1:6" x14ac:dyDescent="0.25">
      <c r="A116" s="1" t="s">
        <v>131</v>
      </c>
      <c r="B116" s="16" t="s">
        <v>70</v>
      </c>
      <c r="D116" s="1" t="s">
        <v>124</v>
      </c>
      <c r="F116" s="1" t="s">
        <v>128</v>
      </c>
    </row>
    <row r="117" spans="1:6" x14ac:dyDescent="0.25">
      <c r="D117" s="1" t="s">
        <v>125</v>
      </c>
      <c r="F117" s="1" t="s">
        <v>129</v>
      </c>
    </row>
    <row r="118" spans="1:6" x14ac:dyDescent="0.25">
      <c r="A118" s="1" t="s">
        <v>132</v>
      </c>
      <c r="B118" s="16" t="s">
        <v>129</v>
      </c>
      <c r="D118" s="1" t="s">
        <v>70</v>
      </c>
      <c r="F118" s="1" t="s">
        <v>130</v>
      </c>
    </row>
    <row r="119" spans="1:6" x14ac:dyDescent="0.25">
      <c r="D119" s="1" t="s">
        <v>126</v>
      </c>
    </row>
    <row r="120" spans="1:6" x14ac:dyDescent="0.25">
      <c r="D120" s="1" t="s">
        <v>127</v>
      </c>
    </row>
    <row r="124" spans="1:6" x14ac:dyDescent="0.25">
      <c r="A124" s="17" t="s">
        <v>145</v>
      </c>
      <c r="B124" s="17"/>
      <c r="C124" s="17"/>
      <c r="D124" s="17"/>
      <c r="E124" s="17"/>
      <c r="F124" s="17"/>
    </row>
    <row r="127" spans="1:6" x14ac:dyDescent="0.25">
      <c r="E127" s="1" t="s">
        <v>134</v>
      </c>
      <c r="F127" s="1" t="s">
        <v>135</v>
      </c>
    </row>
    <row r="128" spans="1:6" x14ac:dyDescent="0.25">
      <c r="B128" s="16" t="s">
        <v>136</v>
      </c>
      <c r="E128" s="1" t="s">
        <v>136</v>
      </c>
      <c r="F128" s="1" t="s">
        <v>137</v>
      </c>
    </row>
    <row r="129" spans="1:6" x14ac:dyDescent="0.25">
      <c r="E129" s="1" t="s">
        <v>138</v>
      </c>
      <c r="F129" s="1" t="s">
        <v>139</v>
      </c>
    </row>
    <row r="130" spans="1:6" x14ac:dyDescent="0.25">
      <c r="B130" s="16" t="s">
        <v>141</v>
      </c>
      <c r="E130" s="1" t="s">
        <v>140</v>
      </c>
      <c r="F130" s="1" t="s">
        <v>141</v>
      </c>
    </row>
    <row r="134" spans="1:6" x14ac:dyDescent="0.25">
      <c r="A134" s="17" t="s">
        <v>142</v>
      </c>
      <c r="B134" s="17"/>
      <c r="C134" s="17"/>
      <c r="D134" s="17"/>
      <c r="E134" s="17"/>
      <c r="F134" s="17"/>
    </row>
    <row r="135" spans="1:6" x14ac:dyDescent="0.25">
      <c r="A135" s="45" t="s">
        <v>155</v>
      </c>
    </row>
    <row r="136" spans="1:6" x14ac:dyDescent="0.25">
      <c r="A136" s="16"/>
    </row>
    <row r="137" spans="1:6" x14ac:dyDescent="0.25">
      <c r="A137" s="16"/>
    </row>
    <row r="138" spans="1:6" x14ac:dyDescent="0.25">
      <c r="A138" s="16"/>
    </row>
    <row r="139" spans="1:6" x14ac:dyDescent="0.25">
      <c r="A139" s="16"/>
    </row>
    <row r="140" spans="1:6" x14ac:dyDescent="0.25">
      <c r="A140" s="16"/>
    </row>
    <row r="141" spans="1:6" x14ac:dyDescent="0.25">
      <c r="A141" s="45" t="s">
        <v>156</v>
      </c>
    </row>
    <row r="142" spans="1:6" x14ac:dyDescent="0.25">
      <c r="A142" s="16"/>
    </row>
    <row r="143" spans="1:6" x14ac:dyDescent="0.25">
      <c r="A143" s="16"/>
    </row>
    <row r="144" spans="1:6" x14ac:dyDescent="0.25">
      <c r="A144" s="16"/>
    </row>
    <row r="145" spans="1:5" x14ac:dyDescent="0.25">
      <c r="A145" s="16"/>
    </row>
    <row r="146" spans="1:5" x14ac:dyDescent="0.25">
      <c r="A146" s="16"/>
    </row>
    <row r="147" spans="1:5" x14ac:dyDescent="0.25">
      <c r="A147" s="16"/>
    </row>
    <row r="150" spans="1:5" x14ac:dyDescent="0.25">
      <c r="A150" s="17" t="s">
        <v>143</v>
      </c>
      <c r="B150" s="17"/>
      <c r="C150" s="17"/>
      <c r="D150" s="17"/>
      <c r="E150" s="17"/>
    </row>
    <row r="152" spans="1:5" x14ac:dyDescent="0.25">
      <c r="A152" s="30" t="s">
        <v>144</v>
      </c>
    </row>
    <row r="153" spans="1:5" x14ac:dyDescent="0.25">
      <c r="A153" s="46">
        <v>2188634</v>
      </c>
    </row>
    <row r="154" spans="1:5" x14ac:dyDescent="0.25">
      <c r="A154" s="46">
        <v>2742597</v>
      </c>
    </row>
    <row r="155" spans="1:5" x14ac:dyDescent="0.25">
      <c r="A155" s="46">
        <v>1439854</v>
      </c>
    </row>
    <row r="156" spans="1:5" x14ac:dyDescent="0.25">
      <c r="A156" s="46">
        <v>3978421</v>
      </c>
    </row>
    <row r="157" spans="1:5" x14ac:dyDescent="0.25">
      <c r="A157" s="46">
        <v>1845806</v>
      </c>
    </row>
    <row r="158" spans="1:5" x14ac:dyDescent="0.25">
      <c r="A158" s="46">
        <v>1569523</v>
      </c>
    </row>
    <row r="159" spans="1:5" x14ac:dyDescent="0.25">
      <c r="A159" s="46">
        <v>3487018</v>
      </c>
    </row>
    <row r="160" spans="1:5" x14ac:dyDescent="0.25">
      <c r="A160" s="46">
        <v>3695204</v>
      </c>
    </row>
    <row r="161" spans="1:1" x14ac:dyDescent="0.25">
      <c r="A161" s="46">
        <v>3271843</v>
      </c>
    </row>
    <row r="162" spans="1:1" x14ac:dyDescent="0.25">
      <c r="A162" s="46">
        <v>2894134</v>
      </c>
    </row>
  </sheetData>
  <mergeCells count="1">
    <mergeCell ref="C72:E72"/>
  </mergeCells>
  <phoneticPr fontId="9" type="noConversion"/>
  <dataValidations count="21">
    <dataValidation type="textLength" allowBlank="1" showInputMessage="1" showErrorMessage="1" errorTitle="stop " error="you can only right 10 number " promptTitle="Enter mobile number" prompt="enter mobile number" sqref="D92:D94 D96:D110" xr:uid="{00000000-0002-0000-0300-000000000000}">
      <formula1>0</formula1>
      <formula2>10</formula2>
    </dataValidation>
    <dataValidation type="custom" allowBlank="1" showInputMessage="1" showErrorMessage="1" sqref="G94:G110" xr:uid="{00000000-0002-0000-0300-000001000000}">
      <formula1>COUNTIF($G$2:$G$20,G94)=1</formula1>
    </dataValidation>
    <dataValidation type="list" allowBlank="1" showInputMessage="1" showErrorMessage="1" sqref="B128" xr:uid="{00000000-0002-0000-0300-000002000000}">
      <formula1>$E$128:$E$131</formula1>
    </dataValidation>
    <dataValidation type="list" allowBlank="1" showInputMessage="1" showErrorMessage="1" sqref="B116" xr:uid="{A5B61D9D-F6ED-4E83-9452-E933597A723A}">
      <formula1>$D$116:$D$120</formula1>
    </dataValidation>
    <dataValidation type="list" allowBlank="1" showInputMessage="1" showErrorMessage="1" sqref="B118" xr:uid="{210E2628-DCCB-4CB0-B571-054911670FF4}">
      <formula1>$F$116:$F$118</formula1>
    </dataValidation>
    <dataValidation type="list" allowBlank="1" showInputMessage="1" showErrorMessage="1" sqref="B130" xr:uid="{6A4CFF09-A5A6-4D60-BEC7-A35B815AB41E}">
      <formula1>$F$128:$F$130</formula1>
    </dataValidation>
    <dataValidation type="whole" allowBlank="1" showInputMessage="1" showErrorMessage="1" errorTitle="wrong " error="you can only enter 1 to 12 number digit" promptTitle="Enter only 1 to 12 number digit" sqref="A93:A110" xr:uid="{9A0CBCD2-F694-4F4D-95FD-5B7C3345D2F1}">
      <formula1>1</formula1>
      <formula2>12</formula2>
    </dataValidation>
    <dataValidation type="decimal" allowBlank="1" showInputMessage="1" showErrorMessage="1" errorTitle="warning" error="you can only enter decimal value" promptTitle="enter decimal value" prompt="Enter the value" sqref="B92:B110" xr:uid="{4D69020A-0DAF-4D92-8E21-6663A970F5A3}">
      <formula1>1</formula1>
      <formula2>20</formula2>
    </dataValidation>
    <dataValidation type="whole" allowBlank="1" showInputMessage="1" showErrorMessage="1" errorTitle="wrong " error="you can only enter 1 to 12 number digit" promptTitle="Enter only 1 to 12 number digit" prompt="Enter the value_x000a_" sqref="A92" xr:uid="{4D181322-452C-4AF6-801E-A77EC4719AF9}">
      <formula1>1</formula1>
      <formula2>12</formula2>
    </dataValidation>
    <dataValidation type="date" allowBlank="1" showInputMessage="1" showErrorMessage="1" errorTitle="wrong" error="plz enter 14-oct-2011 to 14-oct-2014" promptTitle="Enter date" prompt="Enter date between 14-oct-2011 to 14-oct-2014" sqref="C92:C110" xr:uid="{3F9D9DEC-3DA6-4944-A73D-D8D8C18ED01F}">
      <formula1>40830</formula1>
      <formula2>41926</formula2>
    </dataValidation>
    <dataValidation type="textLength" operator="equal" allowBlank="1" showInputMessage="1" showErrorMessage="1" errorTitle="stop " error="you can only right 10 number " promptTitle="Enter mobile number" prompt="enter mobile number" sqref="D95" xr:uid="{65ADAF49-FE9B-455E-AB4A-3522489E1A79}">
      <formula1>10</formula1>
    </dataValidation>
    <dataValidation type="textLength" allowBlank="1" showInputMessage="1" showErrorMessage="1" errorTitle="stop" error="you can only apply text_x000a_" promptTitle="Enter name" prompt="enter" sqref="E93:E97 E99:E110" xr:uid="{4D7EF60F-FAB4-41A0-85D4-25030C889E07}">
      <formula1>0</formula1>
      <formula2>15</formula2>
    </dataValidation>
    <dataValidation type="list" allowBlank="1" showInputMessage="1" showErrorMessage="1" errorTitle="stop" error="you can only apply text_x000a_" promptTitle="Enter name" prompt="enter" sqref="E92" xr:uid="{DD16E30E-1F96-482F-A9AE-3090A9EA605F}">
      <formula1>"apple, mango,banana"</formula1>
    </dataValidation>
    <dataValidation type="list" allowBlank="1" showInputMessage="1" showErrorMessage="1" errorTitle="stop" error="you can only apply text_x000a_" promptTitle="Enter name" prompt="enter" sqref="E98" xr:uid="{9DD6E7A8-29AE-42AB-87D6-5781BB120C79}">
      <formula1>"PIZZA,Burger, pasta"</formula1>
    </dataValidation>
    <dataValidation type="whole" allowBlank="1" showInputMessage="1" showErrorMessage="1" sqref="F93:F110" xr:uid="{7522EF88-4EB4-43C5-B64E-AA88BF1EBFA0}">
      <formula1>0</formula1>
      <formula2>99</formula2>
    </dataValidation>
    <dataValidation type="whole" allowBlank="1" showInputMessage="1" showErrorMessage="1" sqref="F92" xr:uid="{132D05BA-C0E5-4FAE-B683-212683373F7A}">
      <formula1>0</formula1>
      <formula2>10000</formula2>
    </dataValidation>
    <dataValidation type="custom" allowBlank="1" showInputMessage="1" showErrorMessage="1" sqref="G92" xr:uid="{ACB334B2-C148-4D5C-BAD1-FC395CEBB9E2}">
      <formula1>COUNTIF($G$92:$G$110,G92)=1</formula1>
    </dataValidation>
    <dataValidation type="custom" allowBlank="1" showInputMessage="1" showErrorMessage="1" promptTitle="enter value" prompt="enter value" sqref="G93" xr:uid="{A1E01CFF-A8B5-4CD3-89C2-D52290FBF5A9}">
      <formula1>COUNTIF($G$2:$G$20,G93)=1</formula1>
    </dataValidation>
    <dataValidation type="custom" allowBlank="1" showInputMessage="1" showErrorMessage="1" errorTitle="wrong" error="&quot;ID must start with '2E' and be exactly 5 characters long.&quot;_x000a_" promptTitle="Enetr user ID" prompt="enter user ID" sqref="A135" xr:uid="{A258ED4D-A019-4213-8F32-DB404D0EF568}">
      <formula1>AND(LEFT(A135,2)="2E", LEN(A135)=5)</formula1>
    </dataValidation>
    <dataValidation type="custom" allowBlank="1" showInputMessage="1" showErrorMessage="1" sqref="A136:A140 A142:A147" xr:uid="{239BED5F-D9F9-4377-B2DF-CB4341B00D8E}">
      <formula1>AND(LEFT(A36:A47,2)="2E", LEN(A36:A47)=5)</formula1>
    </dataValidation>
    <dataValidation type="custom" allowBlank="1" showInputMessage="1" showErrorMessage="1" sqref="A141" xr:uid="{56296A95-81BC-4F24-BED0-4A86AC562AF6}">
      <formula1>AND(LEFT(A141,2)="2E", LEN(A141)=5)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Q1 to 11</vt:lpstr>
      <vt:lpstr>Data1</vt:lpstr>
      <vt:lpstr>Q12 to 20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Rukhsar</cp:lastModifiedBy>
  <dcterms:created xsi:type="dcterms:W3CDTF">2014-06-06T22:18:33Z</dcterms:created>
  <dcterms:modified xsi:type="dcterms:W3CDTF">2025-05-09T07:46:29Z</dcterms:modified>
</cp:coreProperties>
</file>